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oyce\OneDrive\Desktop\Mentorship\"/>
    </mc:Choice>
  </mc:AlternateContent>
  <xr:revisionPtr revIDLastSave="0" documentId="13_ncr:1_{6E6C47FF-BB1C-4D2B-997A-7A4D8FC6557F}" xr6:coauthVersionLast="47" xr6:coauthVersionMax="47" xr10:uidLastSave="{00000000-0000-0000-0000-000000000000}"/>
  <bookViews>
    <workbookView xWindow="-110" yWindow="-110" windowWidth="19420" windowHeight="10300" firstSheet="2" activeTab="8" xr2:uid="{00000000-000D-0000-FFFF-FFFF00000000}"/>
  </bookViews>
  <sheets>
    <sheet name="US EPA" sheetId="9" r:id="rId1"/>
    <sheet name="Ghana" sheetId="8" r:id="rId2"/>
    <sheet name="WHO" sheetId="7" r:id="rId3"/>
    <sheet name="Targets" sheetId="6" r:id="rId4"/>
    <sheet name="README" sheetId="4" r:id="rId5"/>
    <sheet name="galamsey" sheetId="5" r:id="rId6"/>
    <sheet name="Data Sheet" sheetId="1" r:id="rId7"/>
    <sheet name="Statistical Test" sheetId="10" r:id="rId8"/>
    <sheet name="images" sheetId="11" r:id="rId9"/>
  </sheets>
  <definedNames>
    <definedName name="ExternalData_1" localSheetId="5" hidden="1">galamsey!$A$1:$F$121</definedName>
    <definedName name="ExternalData_1" localSheetId="3" hidden="1">Targets!$A$1:$C$31</definedName>
    <definedName name="ExternalData_2" localSheetId="2" hidden="1">WHO!$A$1:$C$11</definedName>
    <definedName name="ExternalData_3" localSheetId="1" hidden="1">Ghana!$A$1:$C$11</definedName>
    <definedName name="ExternalData_4" localSheetId="0" hidden="1">'US EPA'!$A$1:$C$11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0" l="1"/>
  <c r="E5" i="10"/>
  <c r="F5" i="10" s="1"/>
  <c r="E6" i="10"/>
  <c r="F6" i="10" s="1"/>
  <c r="E7" i="10"/>
  <c r="F7" i="10" s="1"/>
  <c r="E8" i="10"/>
  <c r="F8" i="10"/>
  <c r="E9" i="10"/>
  <c r="F9" i="10" s="1"/>
  <c r="E10" i="10"/>
  <c r="F10" i="10" s="1"/>
  <c r="E11" i="10"/>
  <c r="F11" i="10" s="1"/>
  <c r="E54" i="10"/>
  <c r="E55" i="10"/>
  <c r="F55" i="10" s="1"/>
  <c r="E56" i="10"/>
  <c r="E57" i="10"/>
  <c r="F57" i="10" s="1"/>
  <c r="E58" i="10"/>
  <c r="E59" i="10"/>
  <c r="E60" i="10"/>
  <c r="E61" i="10"/>
  <c r="F61" i="10" s="1"/>
  <c r="E62" i="10"/>
  <c r="E63" i="10"/>
  <c r="F63" i="10" s="1"/>
  <c r="F59" i="10"/>
  <c r="E53" i="10"/>
  <c r="D31" i="10"/>
  <c r="E31" i="10" s="1"/>
  <c r="F31" i="10" s="1"/>
  <c r="E41" i="10"/>
  <c r="E40" i="10"/>
  <c r="E39" i="10"/>
  <c r="F39" i="10" s="1"/>
  <c r="E38" i="10"/>
  <c r="E37" i="10"/>
  <c r="E36" i="10"/>
  <c r="E35" i="10"/>
  <c r="E34" i="10"/>
  <c r="E33" i="10"/>
  <c r="E32" i="10"/>
  <c r="E13" i="10"/>
  <c r="F13" i="10" s="1"/>
  <c r="E12" i="10"/>
  <c r="F12" i="10" s="1"/>
  <c r="E14" i="10"/>
  <c r="F14" i="10" s="1"/>
  <c r="E15" i="10"/>
  <c r="F15" i="10" s="1"/>
  <c r="G8" i="10" l="1"/>
  <c r="H8" i="10" s="1"/>
  <c r="F53" i="10"/>
  <c r="F54" i="10"/>
  <c r="F56" i="10"/>
  <c r="F58" i="10"/>
  <c r="F60" i="10"/>
  <c r="F62" i="10"/>
  <c r="F34" i="10"/>
  <c r="F40" i="10"/>
  <c r="F35" i="10"/>
  <c r="F41" i="10"/>
  <c r="F36" i="10"/>
  <c r="F38" i="10"/>
  <c r="F32" i="10"/>
  <c r="G11" i="10" s="1"/>
  <c r="H11" i="10" s="1"/>
  <c r="F33" i="10"/>
  <c r="G6" i="10" s="1"/>
  <c r="H6" i="10" s="1"/>
  <c r="F37" i="10"/>
  <c r="G10" i="10" l="1"/>
  <c r="H10" i="10" s="1"/>
  <c r="G5" i="10"/>
  <c r="H5" i="10" s="1"/>
  <c r="G60" i="10"/>
  <c r="H60" i="10" s="1"/>
  <c r="G38" i="10"/>
  <c r="G58" i="10"/>
  <c r="G7" i="10"/>
  <c r="H7" i="10" s="1"/>
  <c r="G9" i="10"/>
  <c r="H9" i="10" s="1"/>
  <c r="G36" i="10"/>
  <c r="H36" i="10" s="1"/>
  <c r="G56" i="10"/>
  <c r="H56" i="10" s="1"/>
  <c r="G41" i="10"/>
  <c r="H41" i="10" s="1"/>
  <c r="G54" i="10"/>
  <c r="H54" i="10" s="1"/>
  <c r="G61" i="10"/>
  <c r="H61" i="10" s="1"/>
  <c r="G53" i="10"/>
  <c r="H53" i="10" s="1"/>
  <c r="G59" i="10"/>
  <c r="H59" i="10" s="1"/>
  <c r="G40" i="10"/>
  <c r="H40" i="10" s="1"/>
  <c r="G55" i="10"/>
  <c r="H55" i="10" s="1"/>
  <c r="G34" i="10"/>
  <c r="H34" i="10" s="1"/>
  <c r="G63" i="10"/>
  <c r="H63" i="10" s="1"/>
  <c r="G32" i="10"/>
  <c r="H32" i="10" s="1"/>
  <c r="G39" i="10"/>
  <c r="H39" i="10" s="1"/>
  <c r="G31" i="10"/>
  <c r="H31" i="10" s="1"/>
  <c r="G35" i="10"/>
  <c r="H35" i="10" s="1"/>
  <c r="G37" i="10"/>
  <c r="H37" i="10" s="1"/>
  <c r="G33" i="10"/>
  <c r="H33" i="10" s="1"/>
  <c r="G62" i="10"/>
  <c r="H62" i="10" s="1"/>
  <c r="G57" i="10"/>
  <c r="H57" i="10" s="1"/>
  <c r="H58" i="10"/>
  <c r="G14" i="10"/>
  <c r="H14" i="10" s="1"/>
  <c r="H38" i="10"/>
  <c r="G15" i="10"/>
  <c r="H15" i="10" s="1"/>
  <c r="G12" i="10"/>
  <c r="H12" i="10" s="1"/>
  <c r="G13" i="10"/>
  <c r="H13" i="10" s="1"/>
  <c r="B68" i="10" l="1"/>
  <c r="B67" i="10"/>
  <c r="B45" i="10"/>
  <c r="B44" i="10"/>
  <c r="B19" i="10"/>
  <c r="B18"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04298A-DA19-48AD-A456-1742FF629625}" keepAlive="1" name="Query - galamsey" description="Connection to the 'galamsey' query in the workbook." type="5" refreshedVersion="8" background="1" saveData="1">
    <dbPr connection="Provider=Microsoft.Mashup.OleDb.1;Data Source=$Workbook$;Location=galamsey;Extended Properties=&quot;&quot;" command="SELECT * FROM [galamsey]"/>
  </connection>
  <connection id="2" xr16:uid="{51CA8EDA-D6DD-42AD-8FE5-97DCB921FEFF}" keepAlive="1" name="Query - Ghana" description="Connection to the 'Ghana' query in the workbook." type="5" refreshedVersion="8" background="1" saveData="1">
    <dbPr connection="Provider=Microsoft.Mashup.OleDb.1;Data Source=$Workbook$;Location=Ghana;Extended Properties=&quot;&quot;" command="SELECT * FROM [Ghana]"/>
  </connection>
  <connection id="3" xr16:uid="{9DB76FF0-C55F-44BC-AB79-58E1B8947446}" keepAlive="1" name="Query - Targets" description="Connection to the 'Targets' query in the workbook." type="5" refreshedVersion="8" background="1" saveData="1">
    <dbPr connection="Provider=Microsoft.Mashup.OleDb.1;Data Source=$Workbook$;Location=Targets;Extended Properties=&quot;&quot;" command="SELECT * FROM [Targets]"/>
  </connection>
  <connection id="4" xr16:uid="{D85175CF-6E4B-4B96-A433-835B42F89E93}" keepAlive="1" name="Query - US EPA" description="Connection to the 'US EPA' query in the workbook." type="5" refreshedVersion="8" background="1" saveData="1">
    <dbPr connection="Provider=Microsoft.Mashup.OleDb.1;Data Source=$Workbook$;Location=&quot;US EPA&quot;;Extended Properties=&quot;&quot;" command="SELECT * FROM [US EPA]"/>
  </connection>
  <connection id="5" xr16:uid="{ADC9B18D-02F5-4B59-AFAF-72460B319EC0}" keepAlive="1" name="Query - WHO" description="Connection to the 'WHO' query in the workbook." type="5" refreshedVersion="8" background="1" saveData="1">
    <dbPr connection="Provider=Microsoft.Mashup.OleDb.1;Data Source=$Workbook$;Location=WHO;Extended Properties=&quot;&quot;" command="SELECT * FROM [WHO]"/>
  </connection>
</connections>
</file>

<file path=xl/sharedStrings.xml><?xml version="1.0" encoding="utf-8"?>
<sst xmlns="http://schemas.openxmlformats.org/spreadsheetml/2006/main" count="650" uniqueCount="147">
  <si>
    <t>Sample</t>
  </si>
  <si>
    <t>As (mg/L)</t>
  </si>
  <si>
    <t>Cd (mg/L)</t>
  </si>
  <si>
    <t>Cr (mg/L)</t>
  </si>
  <si>
    <t>Pb (mg/L)</t>
  </si>
  <si>
    <t>pH</t>
  </si>
  <si>
    <t>TDS (mg/L)</t>
  </si>
  <si>
    <t>Conductivity (µS/cm)</t>
  </si>
  <si>
    <t>Hardness (mg/L)</t>
  </si>
  <si>
    <t>Ca Hardness (mg/L)</t>
  </si>
  <si>
    <t>Mg Hardness (mg/L)</t>
  </si>
  <si>
    <t>River Oda</t>
  </si>
  <si>
    <t>River Birim</t>
  </si>
  <si>
    <t>River Pra Twifo</t>
  </si>
  <si>
    <t>River Ankobra</t>
  </si>
  <si>
    <t>River Subri</t>
  </si>
  <si>
    <t>River Anuru</t>
  </si>
  <si>
    <t>River Offin</t>
  </si>
  <si>
    <t>River Ashrey</t>
  </si>
  <si>
    <t>River Butre</t>
  </si>
  <si>
    <t>River Tano</t>
  </si>
  <si>
    <t>River Pra Daboase</t>
  </si>
  <si>
    <t>Galamsey Pit</t>
  </si>
  <si>
    <t>WHO</t>
  </si>
  <si>
    <t>6.5 - 8.5</t>
  </si>
  <si>
    <t>US EPA</t>
  </si>
  <si>
    <t>Ghana Standards</t>
  </si>
  <si>
    <t>This dataset provides a detailed analysis of water quality from various rivers in Ghana, including River Oda, River Pra, River Ankobra, River Ashrey/Ashire, River Anuru, and a Galamsey pit. The study focuses on the presence of pollutants and their potential impacts on human health and the environment.</t>
  </si>
  <si>
    <t>Locations</t>
  </si>
  <si>
    <t>The dataset includes water quality data from the following locations:</t>
  </si>
  <si>
    <r>
      <t>1. River Oda:</t>
    </r>
    <r>
      <rPr>
        <sz val="10"/>
        <color rgb="FF000000"/>
        <rFont val="Arial"/>
        <scheme val="minor"/>
      </rPr>
      <t xml:space="preserve"> A significant water body in Ghana included in the study.</t>
    </r>
  </si>
  <si>
    <r>
      <t>2. River Pra:</t>
    </r>
    <r>
      <rPr>
        <sz val="10"/>
        <color rgb="FF000000"/>
        <rFont val="Arial"/>
        <scheme val="minor"/>
      </rPr>
      <t xml:space="preserve"> Sampling was conducted at the </t>
    </r>
    <r>
      <rPr>
        <b/>
        <sz val="10"/>
        <color rgb="FF000000"/>
        <rFont val="Arial"/>
        <scheme val="minor"/>
      </rPr>
      <t>Twifo Praso Bridge</t>
    </r>
    <r>
      <rPr>
        <sz val="10"/>
        <color rgb="FF000000"/>
        <rFont val="Arial"/>
        <scheme val="minor"/>
      </rPr>
      <t>, a key monitoring point due to its proximity to human activities.</t>
    </r>
  </si>
  <si>
    <r>
      <t>3. River Ankobra:</t>
    </r>
    <r>
      <rPr>
        <sz val="10"/>
        <color rgb="FF000000"/>
        <rFont val="Arial"/>
        <scheme val="minor"/>
      </rPr>
      <t xml:space="preserve"> Known for its connection to mining areas, making it a vital site for pollution assessment.</t>
    </r>
  </si>
  <si>
    <r>
      <t>4. River Ashrey/Ashire:</t>
    </r>
    <r>
      <rPr>
        <sz val="10"/>
        <color rgb="FF000000"/>
        <rFont val="Arial"/>
        <scheme val="minor"/>
      </rPr>
      <t xml:space="preserve"> Located in </t>
    </r>
    <r>
      <rPr>
        <b/>
        <sz val="10"/>
        <color rgb="FF000000"/>
        <rFont val="Arial"/>
        <scheme val="minor"/>
      </rPr>
      <t>Wassa Akropong</t>
    </r>
    <r>
      <rPr>
        <sz val="10"/>
        <color rgb="FF000000"/>
        <rFont val="Arial"/>
        <scheme val="minor"/>
      </rPr>
      <t>, an area impacted by small-scale mining and agricultural activities.</t>
    </r>
  </si>
  <si>
    <r>
      <t>5. River Anuru:</t>
    </r>
    <r>
      <rPr>
        <sz val="10"/>
        <color rgb="FF000000"/>
        <rFont val="Arial"/>
        <scheme val="minor"/>
      </rPr>
      <t xml:space="preserve"> Flowing through multiple towns including </t>
    </r>
    <r>
      <rPr>
        <b/>
        <sz val="10"/>
        <color rgb="FF000000"/>
        <rFont val="Arial"/>
        <scheme val="minor"/>
      </rPr>
      <t>Akyease</t>
    </r>
    <r>
      <rPr>
        <sz val="10"/>
        <color rgb="FF000000"/>
        <rFont val="Arial"/>
        <scheme val="minor"/>
      </rPr>
      <t xml:space="preserve">, </t>
    </r>
    <r>
      <rPr>
        <b/>
        <sz val="10"/>
        <color rgb="FF000000"/>
        <rFont val="Arial"/>
        <scheme val="minor"/>
      </rPr>
      <t>Ofoase</t>
    </r>
    <r>
      <rPr>
        <sz val="10"/>
        <color rgb="FF000000"/>
        <rFont val="Arial"/>
        <scheme val="minor"/>
      </rPr>
      <t xml:space="preserve">, </t>
    </r>
    <r>
      <rPr>
        <b/>
        <sz val="10"/>
        <color rgb="FF000000"/>
        <rFont val="Arial"/>
        <scheme val="minor"/>
      </rPr>
      <t>Konongo</t>
    </r>
    <r>
      <rPr>
        <sz val="10"/>
        <color rgb="FF000000"/>
        <rFont val="Arial"/>
        <scheme val="minor"/>
      </rPr>
      <t xml:space="preserve">, and </t>
    </r>
    <r>
      <rPr>
        <b/>
        <sz val="10"/>
        <color rgb="FF000000"/>
        <rFont val="Arial"/>
        <scheme val="minor"/>
      </rPr>
      <t>Bomfa</t>
    </r>
    <r>
      <rPr>
        <sz val="10"/>
        <color rgb="FF000000"/>
        <rFont val="Arial"/>
        <scheme val="minor"/>
      </rPr>
      <t xml:space="preserve"> in </t>
    </r>
    <r>
      <rPr>
        <b/>
        <sz val="10"/>
        <color rgb="FF000000"/>
        <rFont val="Arial"/>
        <scheme val="minor"/>
      </rPr>
      <t>Asante Akyem Juaben</t>
    </r>
    <r>
      <rPr>
        <sz val="10"/>
        <color rgb="FF000000"/>
        <rFont val="Arial"/>
        <scheme val="minor"/>
      </rPr>
      <t>, representing diverse environmental influences from agricultural and urban runoff.</t>
    </r>
  </si>
  <si>
    <r>
      <t>6. Galamsey Pit:</t>
    </r>
    <r>
      <rPr>
        <sz val="10"/>
        <color rgb="FF000000"/>
        <rFont val="Arial"/>
        <scheme val="minor"/>
      </rPr>
      <t xml:space="preserve"> Represents a small-scale mining site, highlighting the environmental impact of illegal mining on nearby water bodies.</t>
    </r>
  </si>
  <si>
    <t>Key Pollutants</t>
  </si>
  <si>
    <t>The analysis focuses on the following parameters, measured in milligrams per liter (mg/L):</t>
  </si>
  <si>
    <r>
      <t>Arsenic (As):</t>
    </r>
    <r>
      <rPr>
        <sz val="10"/>
        <color rgb="FF000000"/>
        <rFont val="Arial"/>
        <scheme val="minor"/>
      </rPr>
      <t xml:space="preserve"> Toxic heavy metal harmful even in trace amounts.</t>
    </r>
  </si>
  <si>
    <r>
      <t>Mercury (Hg):</t>
    </r>
    <r>
      <rPr>
        <sz val="10"/>
        <color rgb="FF000000"/>
        <rFont val="Arial"/>
        <scheme val="minor"/>
      </rPr>
      <t xml:space="preserve"> Hazardous metal with significant neurological and toxic effects.</t>
    </r>
  </si>
  <si>
    <r>
      <t>Cadmium (Cd):</t>
    </r>
    <r>
      <rPr>
        <sz val="10"/>
        <color rgb="FF000000"/>
        <rFont val="Arial"/>
        <scheme val="minor"/>
      </rPr>
      <t xml:space="preserve"> Pollutant linked to industrial and agricultural activities.</t>
    </r>
  </si>
  <si>
    <r>
      <t>Lead (Pb):</t>
    </r>
    <r>
      <rPr>
        <sz val="10"/>
        <color rgb="FF000000"/>
        <rFont val="Arial"/>
        <scheme val="minor"/>
      </rPr>
      <t xml:space="preserve"> Toxic metal posing severe health risks, especially for children.</t>
    </r>
  </si>
  <si>
    <r>
      <t>Nitrate-Nitrogen (NO₃-N):</t>
    </r>
    <r>
      <rPr>
        <sz val="10"/>
        <color rgb="FF000000"/>
        <rFont val="Arial"/>
        <scheme val="minor"/>
      </rPr>
      <t xml:space="preserve"> Indicator of agricultural runoff or sewage contamination.</t>
    </r>
  </si>
  <si>
    <r>
      <t>Chromium (Cr):</t>
    </r>
    <r>
      <rPr>
        <sz val="10"/>
        <color rgb="FF000000"/>
        <rFont val="Arial"/>
        <scheme val="minor"/>
      </rPr>
      <t xml:space="preserve"> Potentially toxic element depending on its chemical form.</t>
    </r>
  </si>
  <si>
    <t>Additionally:</t>
  </si>
  <si>
    <r>
      <t>pH:</t>
    </r>
    <r>
      <rPr>
        <sz val="10"/>
        <color rgb="FF000000"/>
        <rFont val="Arial"/>
        <scheme val="minor"/>
      </rPr>
      <t xml:space="preserve"> Indicates water acidity or alkalinity (scale 0–14). The </t>
    </r>
    <r>
      <rPr>
        <b/>
        <sz val="10"/>
        <color rgb="FF000000"/>
        <rFont val="Arial"/>
        <scheme val="minor"/>
      </rPr>
      <t>ideal pH range for water quality is 6.5–8.5</t>
    </r>
    <r>
      <rPr>
        <sz val="10"/>
        <color rgb="FF000000"/>
        <rFont val="Arial"/>
        <scheme val="minor"/>
      </rPr>
      <t>, ensuring water is neither too acidic nor too alkaline for consumption and use.</t>
    </r>
  </si>
  <si>
    <r>
      <t>Total Dissolved Solids (TDS):</t>
    </r>
    <r>
      <rPr>
        <sz val="10"/>
        <color rgb="FF000000"/>
        <rFont val="Arial"/>
        <scheme val="minor"/>
      </rPr>
      <t xml:space="preserve"> Reflects dissolved substances in water.</t>
    </r>
  </si>
  <si>
    <r>
      <t>Conductivity:</t>
    </r>
    <r>
      <rPr>
        <sz val="10"/>
        <color rgb="FF000000"/>
        <rFont val="Arial"/>
        <scheme val="minor"/>
      </rPr>
      <t xml:space="preserve"> Measures ionic content through electrical conductance (µS/cm).</t>
    </r>
  </si>
  <si>
    <r>
      <t>Hardness:</t>
    </r>
    <r>
      <rPr>
        <sz val="10"/>
        <color rgb="FF000000"/>
        <rFont val="Arial"/>
        <scheme val="minor"/>
      </rPr>
      <t xml:space="preserve"> Includes total, calcium (Ca), and magnesium (Mg) hardness.</t>
    </r>
  </si>
  <si>
    <t>Standards and Guidelines</t>
  </si>
  <si>
    <t>The dataset compares pollutant levels against benchmarks from:</t>
  </si>
  <si>
    <t>World Health Organization (WHO):</t>
  </si>
  <si>
    <t>Arsenic: 0.01 mg/L</t>
  </si>
  <si>
    <t>Mercury: 0.001 mg/L</t>
  </si>
  <si>
    <t>Cadmium: 0.003 mg/L</t>
  </si>
  <si>
    <t>Lead: 0.01 mg/L</t>
  </si>
  <si>
    <t>Nitrate-Nitrogen: 10 mg/L</t>
  </si>
  <si>
    <t>pH: 6.5–8.5</t>
  </si>
  <si>
    <t>TDS: 1000 mg/L</t>
  </si>
  <si>
    <r>
      <t>United States Environmental Protection Agency (US EPA):</t>
    </r>
    <r>
      <rPr>
        <sz val="10"/>
        <color rgb="FF000000"/>
        <rFont val="Arial"/>
        <scheme val="minor"/>
      </rPr>
      <t xml:space="preserve"> Regulatory limits for pollutants.</t>
    </r>
  </si>
  <si>
    <r>
      <t>Ghana Standards Authority:</t>
    </r>
    <r>
      <rPr>
        <sz val="10"/>
        <color rgb="FF000000"/>
        <rFont val="Arial"/>
        <scheme val="minor"/>
      </rPr>
      <t xml:space="preserve"> Local guidelines aligning with WHO for pH and TDS.</t>
    </r>
  </si>
  <si>
    <t>Context and Insights</t>
  </si>
  <si>
    <t>The dataset underscores the environmental and health risks posed by water pollutants. By comparing pollutant concentrations to global and local standards, it identifies critical areas for intervention and emphasizes the need for sustainable solutions to protect water resources and public health.</t>
  </si>
  <si>
    <t>River</t>
  </si>
  <si>
    <t>Key Pollutant</t>
  </si>
  <si>
    <t>Pollutant Concentration</t>
  </si>
  <si>
    <t>Arsenic (mg/L)</t>
  </si>
  <si>
    <t>Cadmium (mg/L)</t>
  </si>
  <si>
    <t>Chromium (mg/L)</t>
  </si>
  <si>
    <t>Lead (mg/L)</t>
  </si>
  <si>
    <t>Total Dissolved Solids (mg/L)</t>
  </si>
  <si>
    <t>Calcium Hardness (mg/L)</t>
  </si>
  <si>
    <t>Magnesium Hardness (mg/L)</t>
  </si>
  <si>
    <t>Org</t>
  </si>
  <si>
    <t>WHO.Pollutant Concentration</t>
  </si>
  <si>
    <t>Ghana.Pollutant Concentration</t>
  </si>
  <si>
    <t>US EPA.Pollutant Concentration</t>
  </si>
  <si>
    <t>HYPOTHESES</t>
  </si>
  <si>
    <t>Ho:</t>
  </si>
  <si>
    <t>μ</t>
  </si>
  <si>
    <t>Alpha:</t>
  </si>
  <si>
    <t>Ha:</t>
  </si>
  <si>
    <t>&lt;=</t>
  </si>
  <si>
    <t>&gt;</t>
  </si>
  <si>
    <t>Diff</t>
  </si>
  <si>
    <t>ABS</t>
  </si>
  <si>
    <t>Rank</t>
  </si>
  <si>
    <t>Signed Rank</t>
  </si>
  <si>
    <t>a = 0.1</t>
  </si>
  <si>
    <t>w+</t>
  </si>
  <si>
    <t>w-</t>
  </si>
  <si>
    <t>a = 0.05</t>
  </si>
  <si>
    <t>Using One Sample Wilcoxon Test</t>
  </si>
  <si>
    <t>Significance Level</t>
  </si>
  <si>
    <t>Test Statistic</t>
  </si>
  <si>
    <t>Critical Value</t>
  </si>
  <si>
    <t>Fail to reject Ho</t>
  </si>
  <si>
    <t>Reject Ho</t>
  </si>
  <si>
    <t>Description</t>
  </si>
  <si>
    <t>image url</t>
  </si>
  <si>
    <t>The Ofin River is an easterly-flowing waterway in Ghana. It flows through the Tano Ofin Reserve in Ghana's Atwima Mponua District. The Ofin and the Pra rivers form the boundary between Ghana's Ashanti region and Central region. Dunkwa-on-Offin is a major town on the river.</t>
  </si>
  <si>
    <t>https://3news.com/wp-content/uploads/2024/09/WhatsApp-Image-2024-09-22-at-22.48.38-1.jpeg</t>
  </si>
  <si>
    <t>River Pra Daboase runs through Twifo Hemang Lower Denkyira District through Daboase to Shama.</t>
  </si>
  <si>
    <t xml:space="preserve"> River Subri serves as a tributary to the Pra River. </t>
  </si>
  <si>
    <t xml:space="preserve">https://media-cdn.tripadvisor.com/media/photo-m/1280/1a/97/14/be/i-take-a-boat-upstream.jpg </t>
  </si>
  <si>
    <t>It's the part of River Pra at Twifo Praso in the Twifo Atti Mokwa District of the Central Region. The bridge links Praso to major communities, including Assin Fosu and Dunkwa on-Offin.</t>
  </si>
  <si>
    <t>n=11</t>
  </si>
  <si>
    <t>W=14</t>
  </si>
  <si>
    <t>62 &gt; 14</t>
  </si>
  <si>
    <t>0 &lt; 14</t>
  </si>
  <si>
    <t>Latitude</t>
  </si>
  <si>
    <t>Longitude</t>
  </si>
  <si>
    <t>5.01345°</t>
  </si>
  <si>
    <t>-1.62903°</t>
  </si>
  <si>
    <t>6.59523°</t>
  </si>
  <si>
    <t>-1.59308°</t>
  </si>
  <si>
    <t>5.31244°</t>
  </si>
  <si>
    <t>-1.67403°</t>
  </si>
  <si>
    <t>5.73414°</t>
  </si>
  <si>
    <t>-2.59279°</t>
  </si>
  <si>
    <t>5.77901°</t>
  </si>
  <si>
    <t>-1.57848°</t>
  </si>
  <si>
    <t>6.37429°</t>
  </si>
  <si>
    <t>-0.49754°</t>
  </si>
  <si>
    <t>5.36486°</t>
  </si>
  <si>
    <t>-2.13468°</t>
  </si>
  <si>
    <t>Country</t>
  </si>
  <si>
    <t>Ghana</t>
  </si>
  <si>
    <t xml:space="preserve">The Birim River is one of the main tributaries of the Pra River in Ghana and the country's most important diamond-producing area, flowing through most of the width of the Eastern region. The river rises in the east of the Atewa Range, flows north through the gap between this range and the Kwahu Plateau, then runs roughly south-west until it joins the Pra. </t>
  </si>
  <si>
    <t xml:space="preserve">The Ankobra River is situated in southwest Ghana. Starting north east of Wiawso, it flows about 190 kilometres (120 mi) south to the Gulf of Guinea, and enters the ocean about 60 km to the west of the city of Takoradi. The Ankobra River is fed by the Nini River. </t>
  </si>
  <si>
    <t>It flows through multiple towns including Akyease, Ofoase, Konongo, and Bomfa in Asante Akyem Juaben, representing diverse environmental influences from agricultural and urban runoff.</t>
  </si>
  <si>
    <t>Located in Butre, a village in the Ahanta West district, district in the Western Region of Ghana.</t>
  </si>
  <si>
    <t>Tano flows for 400 kilometres from a town called Traa, a suburb of Techiman, the capital town of Bono East Region of the Republic of Ghana to Ehy Lagoon, Tendo Lagoon and finally Aby Lagoon in Ivory Coast where it enters the Atlantic Ocean. The river forms the last few kilometres of the international land boundary between Ghana and Ivory Coast.</t>
  </si>
  <si>
    <t xml:space="preserve">https://radiogoldlive.com/wp-content/uploads/2022/10/Birim-River.jpg </t>
  </si>
  <si>
    <t xml:space="preserve">https://www.adomonline.com/wp-content/uploads/2024/08/illegal-mining-pollution-of-rive-1068x601.jpg </t>
  </si>
  <si>
    <t>6.09159°</t>
  </si>
  <si>
    <t>-1.97511°</t>
  </si>
  <si>
    <t>Oda is a stream in Ashanti Region, Ghana. Oda is situated nearby to the locality Adaboa, as well as near Awomaso. Surrounding it is the Oda River Forest Reserve, a protected area in Ashanti Region, Ghana. The Oda River Forest Reserve derives its name from the Oda River that drains through the Reserve.</t>
  </si>
  <si>
    <t xml:space="preserve">https://editorial01.shutterstock.com/preview-440/13507023a/0e76577f/Shutterstock_13507023a.jpg </t>
  </si>
  <si>
    <t xml:space="preserve">https://www.adomonline.com/wp-content/uploads/2023/02/Ofoase.png </t>
  </si>
  <si>
    <t>River Ashire is a stream in Ashanti Region, Ghana. Ashire is situated nearby to the village Kokofu, as well as near the locality Akyeremade.</t>
  </si>
  <si>
    <t>6.50403°</t>
  </si>
  <si>
    <t>-1.52485°</t>
  </si>
  <si>
    <t xml:space="preserve">https://alchetron.com/cdn/tano-river-b8d3af68-09e7-4bd4-9615-070db65b34e-resize-750.jpeg </t>
  </si>
  <si>
    <t xml:space="preserve">https://ghextractives.com/wp-content/uploads/2022/08/Offin-1.jpg </t>
  </si>
  <si>
    <t xml:space="preserve">https://citinewsroom.com/wp-content/uploads/2020/02/Pra-River.jpg </t>
  </si>
  <si>
    <t xml:space="preserve">https://live.staticflickr.com/7558/15767450330_05d4aedbec_b.jpg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</si>
</sst>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0"/>
      <color rgb="FF000000"/>
      <name val="Arial"/>
      <scheme val="minor"/>
    </font>
    <font>
      <b/>
      <sz val="11"/>
      <color theme="1"/>
      <name val="Calibri"/>
    </font>
    <font>
      <sz val="11"/>
      <color theme="1"/>
      <name val="Calibri"/>
    </font>
    <font>
      <b/>
      <sz val="13.5"/>
      <color rgb="FF000000"/>
      <name val="Arial"/>
      <scheme val="minor"/>
    </font>
    <font>
      <b/>
      <sz val="10"/>
      <color rgb="FF000000"/>
      <name val="Arial"/>
      <scheme val="minor"/>
    </font>
    <font>
      <sz val="8"/>
      <name val="Arial"/>
      <scheme val="minor"/>
    </font>
    <font>
      <sz val="10"/>
      <color rgb="FF000000"/>
      <name val="Arial"/>
      <scheme val="minor"/>
    </font>
    <font>
      <i/>
      <sz val="11"/>
      <color theme="1"/>
      <name val="Arial"/>
      <family val="2"/>
      <scheme val="minor"/>
    </font>
    <font>
      <b/>
      <sz val="11"/>
      <color theme="1"/>
      <name val="Arial"/>
      <family val="2"/>
      <scheme val="minor"/>
    </font>
    <font>
      <sz val="11"/>
      <color theme="1"/>
      <name val="Calibri"/>
      <family val="2"/>
    </font>
    <font>
      <b/>
      <sz val="10"/>
      <color rgb="FF000000"/>
      <name val="Arial"/>
      <family val="2"/>
      <scheme val="minor"/>
    </font>
    <font>
      <b/>
      <sz val="16"/>
      <color rgb="FF000000"/>
      <name val="Arial"/>
      <family val="2"/>
      <scheme val="minor"/>
    </font>
    <font>
      <sz val="10"/>
      <color rgb="FF000000"/>
      <name val="Arial"/>
      <family val="2"/>
      <scheme val="minor"/>
    </font>
    <font>
      <u/>
      <sz val="10"/>
      <color theme="10"/>
      <name val="Arial"/>
      <family val="2"/>
      <scheme val="minor"/>
    </font>
    <font>
      <sz val="12"/>
      <color theme="1"/>
      <name val="Times New Roman"/>
      <family val="1"/>
    </font>
    <font>
      <sz val="12"/>
      <color rgb="FF000000"/>
      <name val="Times New Roman"/>
      <family val="1"/>
    </font>
    <font>
      <u/>
      <sz val="12"/>
      <color theme="10"/>
      <name val="Times New Roman"/>
      <family val="1"/>
    </font>
    <font>
      <sz val="12"/>
      <color rgb="FF333333"/>
      <name val="Times New Roman"/>
      <family val="1"/>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theme="2"/>
      </left>
      <right style="thin">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6" fillId="0" borderId="0" applyFont="0" applyFill="0" applyBorder="0" applyAlignment="0" applyProtection="0"/>
    <xf numFmtId="0" fontId="13" fillId="0" borderId="0" applyNumberFormat="0" applyFill="0" applyBorder="0" applyAlignment="0" applyProtection="0"/>
  </cellStyleXfs>
  <cellXfs count="30">
    <xf numFmtId="0" fontId="0" fillId="0" borderId="0" xfId="0"/>
    <xf numFmtId="0" fontId="1" fillId="0" borderId="0" xfId="0" applyFont="1" applyAlignment="1">
      <alignment horizontal="center" vertical="top"/>
    </xf>
    <xf numFmtId="0" fontId="2" fillId="0" borderId="0" xfId="0" applyFont="1" applyAlignment="1">
      <alignment horizontal="center"/>
    </xf>
    <xf numFmtId="4" fontId="2" fillId="0" borderId="0" xfId="0" applyNumberFormat="1" applyFont="1" applyAlignment="1">
      <alignment horizontal="center"/>
    </xf>
    <xf numFmtId="0" fontId="3" fillId="0" borderId="0" xfId="0" applyFont="1" applyAlignment="1">
      <alignment vertical="center"/>
    </xf>
    <xf numFmtId="0" fontId="0" fillId="0" borderId="0" xfId="0" applyAlignment="1">
      <alignment horizontal="left" vertical="center" indent="1"/>
    </xf>
    <xf numFmtId="0" fontId="4" fillId="0" borderId="0" xfId="0" applyFont="1" applyAlignment="1">
      <alignment horizontal="left" vertical="center" indent="1"/>
    </xf>
    <xf numFmtId="0" fontId="0" fillId="0" borderId="0" xfId="0" applyAlignment="1">
      <alignment horizontal="left" vertical="center" indent="2"/>
    </xf>
    <xf numFmtId="0" fontId="7" fillId="0" borderId="0" xfId="0" applyFont="1"/>
    <xf numFmtId="0" fontId="7" fillId="0" borderId="0" xfId="0" applyFont="1" applyAlignment="1">
      <alignment horizontal="right"/>
    </xf>
    <xf numFmtId="0" fontId="9"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1" applyNumberFormat="1" applyFont="1" applyAlignment="1">
      <alignment horizontal="center"/>
    </xf>
    <xf numFmtId="164" fontId="0" fillId="0" borderId="0" xfId="1" applyNumberFormat="1" applyFont="1" applyAlignment="1">
      <alignment horizontal="center"/>
    </xf>
    <xf numFmtId="2" fontId="0" fillId="0" borderId="0" xfId="0" applyNumberFormat="1" applyAlignment="1">
      <alignment horizontal="center"/>
    </xf>
    <xf numFmtId="0" fontId="7" fillId="0" borderId="2" xfId="0" applyFont="1" applyBorder="1" applyAlignment="1">
      <alignment horizontal="right"/>
    </xf>
    <xf numFmtId="9" fontId="9" fillId="0" borderId="2" xfId="0" applyNumberFormat="1" applyFont="1" applyBorder="1" applyAlignment="1">
      <alignment horizontal="center"/>
    </xf>
    <xf numFmtId="0" fontId="9" fillId="0" borderId="2" xfId="0" applyFont="1" applyBorder="1" applyAlignment="1">
      <alignment horizontal="center"/>
    </xf>
    <xf numFmtId="0" fontId="10" fillId="0" borderId="0" xfId="0" applyFont="1"/>
    <xf numFmtId="0" fontId="11" fillId="0" borderId="0" xfId="0" applyFont="1"/>
    <xf numFmtId="0" fontId="12" fillId="0" borderId="0" xfId="0" applyFont="1"/>
    <xf numFmtId="0" fontId="10" fillId="0" borderId="0" xfId="0" applyFont="1" applyAlignment="1">
      <alignment horizontal="left" vertical="center" indent="1"/>
    </xf>
    <xf numFmtId="0" fontId="14" fillId="0" borderId="0" xfId="0" applyFont="1" applyAlignment="1">
      <alignment horizontal="center"/>
    </xf>
    <xf numFmtId="0" fontId="15" fillId="0" borderId="0" xfId="0" applyFont="1"/>
    <xf numFmtId="0" fontId="16" fillId="0" borderId="0" xfId="2" applyFont="1"/>
    <xf numFmtId="0" fontId="17" fillId="0" borderId="0" xfId="0" applyFont="1"/>
    <xf numFmtId="0" fontId="13" fillId="0" borderId="0" xfId="2"/>
    <xf numFmtId="0" fontId="8" fillId="2" borderId="2" xfId="0" applyFont="1" applyFill="1" applyBorder="1" applyAlignment="1">
      <alignment horizontal="center"/>
    </xf>
    <xf numFmtId="0" fontId="8" fillId="2" borderId="0" xfId="0" applyFont="1" applyFill="1" applyAlignment="1">
      <alignment horizontal="center"/>
    </xf>
  </cellXfs>
  <cellStyles count="3">
    <cellStyle name="Hyperlink" xfId="2" builtinId="8"/>
    <cellStyle name="Normal" xfId="0" builtinId="0"/>
    <cellStyle name="Percent" xfId="1" builtinId="5"/>
  </cellStyles>
  <dxfs count="43">
    <dxf>
      <font>
        <b val="0"/>
        <i val="0"/>
        <strike val="0"/>
        <condense val="0"/>
        <extend val="0"/>
        <outline val="0"/>
        <shadow val="0"/>
        <u val="none"/>
        <vertAlign val="baseline"/>
        <sz val="12"/>
        <color rgb="FF333333"/>
        <name val="Times New Roman"/>
        <family val="1"/>
        <scheme val="none"/>
      </font>
    </dxf>
    <dxf>
      <font>
        <strike val="0"/>
        <outline val="0"/>
        <shadow val="0"/>
        <vertAlign val="baseline"/>
        <sz val="12"/>
        <name val="Times New Roman"/>
        <family val="1"/>
        <scheme val="none"/>
      </font>
    </dxf>
    <dxf>
      <font>
        <strike val="0"/>
        <outline val="0"/>
        <shadow val="0"/>
        <vertAlign val="baseline"/>
        <sz val="12"/>
        <name val="Times New Roman"/>
        <family val="1"/>
        <scheme val="none"/>
      </font>
    </dxf>
    <dxf>
      <font>
        <strike val="0"/>
        <outline val="0"/>
        <shadow val="0"/>
        <vertAlign val="baseline"/>
        <sz val="12"/>
        <name val="Times New Roman"/>
        <family val="1"/>
        <scheme val="none"/>
      </font>
    </dxf>
    <dxf>
      <font>
        <b val="0"/>
        <i val="0"/>
        <strike val="0"/>
        <condense val="0"/>
        <extend val="0"/>
        <outline val="0"/>
        <shadow val="0"/>
        <u val="none"/>
        <vertAlign val="baseline"/>
        <sz val="12"/>
        <color rgb="FF000000"/>
        <name val="Times New Roman"/>
        <family val="1"/>
        <scheme val="none"/>
      </font>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dxf>
    <dxf>
      <font>
        <strike val="0"/>
        <outline val="0"/>
        <shadow val="0"/>
        <vertAlign val="baseline"/>
        <sz val="12"/>
        <name val="Times New Roman"/>
        <family val="1"/>
        <scheme val="none"/>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72C80413-EAE7-49BB-88AE-9DB1C37DD6F2}" autoFormatId="16" applyNumberFormats="0" applyBorderFormats="0" applyFontFormats="0" applyPatternFormats="0" applyAlignmentFormats="0" applyWidthHeightFormats="0">
  <queryTableRefresh nextId="4">
    <queryTableFields count="3">
      <queryTableField id="1" name="Org" tableColumnId="1"/>
      <queryTableField id="2" name="Key Pollutant" tableColumnId="2"/>
      <queryTableField id="3" name="Pollutant Concentration"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D891745F-A6C4-4646-A69B-076D8540771B}" autoFormatId="16" applyNumberFormats="0" applyBorderFormats="0" applyFontFormats="0" applyPatternFormats="0" applyAlignmentFormats="0" applyWidthHeightFormats="0">
  <queryTableRefresh nextId="4">
    <queryTableFields count="3">
      <queryTableField id="1" name="Org" tableColumnId="1"/>
      <queryTableField id="2" name="Key Pollutant" tableColumnId="2"/>
      <queryTableField id="3" name="Pollutant Concentration"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7EBA1636-76CF-4FB4-AB56-8D9220E347B7}" autoFormatId="16" applyNumberFormats="0" applyBorderFormats="0" applyFontFormats="0" applyPatternFormats="0" applyAlignmentFormats="0" applyWidthHeightFormats="0">
  <queryTableRefresh nextId="4">
    <queryTableFields count="3">
      <queryTableField id="1" name="Org" tableColumnId="1"/>
      <queryTableField id="2" name="Key Pollutant" tableColumnId="2"/>
      <queryTableField id="3" name="Pollutant Concentration"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1C4ADACF-D65F-43F0-9D2F-05D9590BEE1E}" autoFormatId="16" applyNumberFormats="0" applyBorderFormats="0" applyFontFormats="0" applyPatternFormats="0" applyAlignmentFormats="0" applyWidthHeightFormats="0">
  <queryTableRefresh nextId="4">
    <queryTableFields count="3">
      <queryTableField id="1" name="Org" tableColumnId="1"/>
      <queryTableField id="2" name="Key Pollutant" tableColumnId="2"/>
      <queryTableField id="3" name="Pollutant Concentration"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D36FE178-068C-4E25-9EBE-9D7440FC4AAF}" autoFormatId="16" applyNumberFormats="0" applyBorderFormats="0" applyFontFormats="0" applyPatternFormats="0" applyAlignmentFormats="0" applyWidthHeightFormats="0">
  <queryTableRefresh nextId="7">
    <queryTableFields count="6">
      <queryTableField id="1" name="River" tableColumnId="1"/>
      <queryTableField id="2" name="Key Pollutant" tableColumnId="2"/>
      <queryTableField id="3" name="Pollutant Concentration" tableColumnId="3"/>
      <queryTableField id="4" name="WHO.Pollutant Concentration" tableColumnId="4"/>
      <queryTableField id="5" name="Ghana.Pollutant Concentration" tableColumnId="5"/>
      <queryTableField id="6" name="US EPA.Pollutant Concent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96EACF-CB8A-4E76-9522-021D39F9CF5E}" name="US_EPA" displayName="US_EPA" ref="A1:C11" tableType="queryTable" totalsRowShown="0">
  <autoFilter ref="A1:C11" xr:uid="{CE96EACF-CB8A-4E76-9522-021D39F9CF5E}"/>
  <tableColumns count="3">
    <tableColumn id="1" xr3:uid="{2DB3DC6C-2947-447D-95A7-26B68040E3E7}" uniqueName="1" name="Org" queryTableFieldId="1" dataDxfId="42"/>
    <tableColumn id="2" xr3:uid="{8EA4640C-86ED-44D0-B127-101009411E5C}" uniqueName="2" name="Key Pollutant" queryTableFieldId="2" dataDxfId="41"/>
    <tableColumn id="3" xr3:uid="{B359B137-3393-42C9-928E-C618438A1C72}" uniqueName="3" name="Pollutant Concentration"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7F21471-535B-41FC-9047-EDF9BA6D9811}" name="Ghana" displayName="Ghana" ref="A1:C11" tableType="queryTable" totalsRowShown="0">
  <autoFilter ref="A1:C11" xr:uid="{87F21471-535B-41FC-9047-EDF9BA6D9811}"/>
  <tableColumns count="3">
    <tableColumn id="1" xr3:uid="{57D5ACD7-20B8-476D-A15C-45B3ABBE0C56}" uniqueName="1" name="Org" queryTableFieldId="1" dataDxfId="40"/>
    <tableColumn id="2" xr3:uid="{4DA295D9-7843-4AFA-AA90-ABAB15952193}" uniqueName="2" name="Key Pollutant" queryTableFieldId="2" dataDxfId="39"/>
    <tableColumn id="3" xr3:uid="{DCEA1770-FC1E-4D6B-9A21-D9E6E251A1CA}" uniqueName="3" name="Pollutant Concentration"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63E966-C997-4F10-BD33-B9E6E9E83783}" name="WHO" displayName="WHO" ref="A1:C11" tableType="queryTable" totalsRowShown="0">
  <autoFilter ref="A1:C11" xr:uid="{BE63E966-C997-4F10-BD33-B9E6E9E83783}"/>
  <tableColumns count="3">
    <tableColumn id="1" xr3:uid="{54B6C4C2-79F2-48DC-9469-521A719A5558}" uniqueName="1" name="Org" queryTableFieldId="1" dataDxfId="38"/>
    <tableColumn id="2" xr3:uid="{9FE033AB-E947-4C93-B55E-C7535C8B6281}" uniqueName="2" name="Key Pollutant" queryTableFieldId="2" dataDxfId="37"/>
    <tableColumn id="3" xr3:uid="{1EE289A9-C269-4D5C-9E0A-BF1E81574D96}" uniqueName="3" name="Pollutant Concentration"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D6B25A-0F60-4698-BBF0-D8CCDAA38DAA}" name="Targets" displayName="Targets" ref="A1:C31" tableType="queryTable" totalsRowShown="0">
  <autoFilter ref="A1:C31" xr:uid="{58D6B25A-0F60-4698-BBF0-D8CCDAA38DAA}"/>
  <tableColumns count="3">
    <tableColumn id="1" xr3:uid="{A687F252-C1F3-4B57-94D4-4666F8B9FD9E}" uniqueName="1" name="Org" queryTableFieldId="1" dataDxfId="36"/>
    <tableColumn id="2" xr3:uid="{897271F5-F994-4F43-BB4E-F95BE50ECCC7}" uniqueName="2" name="Key Pollutant" queryTableFieldId="2" dataDxfId="35"/>
    <tableColumn id="3" xr3:uid="{A9C224E3-7C4B-4799-9ACA-CF4B0CA8FB88}" uniqueName="3" name="Pollutant Concentration"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5D0811-7924-4084-A9F6-5CC39C2643D4}" name="Table3" displayName="Table3" ref="A67:K70" totalsRowShown="0" headerRowDxfId="34" dataDxfId="33">
  <autoFilter ref="A67:K70" xr:uid="{B25D0811-7924-4084-A9F6-5CC39C2643D4}"/>
  <tableColumns count="11">
    <tableColumn id="1" xr3:uid="{ECE89957-3B06-49FA-837C-A7F1E40FE2FB}" name="Org" dataDxfId="32"/>
    <tableColumn id="2" xr3:uid="{24A2F521-47DD-4663-89B4-045B55F8784A}" name="As (mg/L)" dataDxfId="31"/>
    <tableColumn id="3" xr3:uid="{9A1B52CF-3EB8-484C-BD4A-50BC062985E8}" name="Cd (mg/L)" dataDxfId="30"/>
    <tableColumn id="4" xr3:uid="{AEB4814C-C796-440D-9A99-62DBD395F1C1}" name="Cr (mg/L)" dataDxfId="29"/>
    <tableColumn id="5" xr3:uid="{BE54AB8B-572A-4BAE-9A21-D42EC1F9C646}" name="Pb (mg/L)" dataDxfId="28"/>
    <tableColumn id="6" xr3:uid="{6A07834C-5730-4ED0-815B-E9B2E6B81CD0}" name="pH"/>
    <tableColumn id="7" xr3:uid="{B2E32622-6C13-4DCC-85E4-703C922C91F3}" name="TDS (mg/L)" dataDxfId="27"/>
    <tableColumn id="8" xr3:uid="{3EEA04FD-4CC2-49DE-AA95-F4E716B79827}" name="Conductivity (µS/cm)" dataDxfId="26"/>
    <tableColumn id="9" xr3:uid="{DEAEED2C-7C8F-40AD-AE62-075C8C7ED4A8}" name="Hardness (mg/L)" dataDxfId="25"/>
    <tableColumn id="10" xr3:uid="{AD6821A0-07A9-49BD-91B9-CBDD3DD355C9}" name="Ca Hardness (mg/L)" dataDxfId="24"/>
    <tableColumn id="11" xr3:uid="{3CD694E0-C1A6-4431-BAA5-0DCC590773F0}" name="Mg Hardness (mg/L)" dataDxfId="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8065A5-ADBE-4641-95A0-E4965DC7413C}" name="galamsey_1" displayName="galamsey_1" ref="A1:F121" tableType="queryTable" totalsRowShown="0">
  <autoFilter ref="A1:F121" xr:uid="{FB8065A5-ADBE-4641-95A0-E4965DC7413C}"/>
  <tableColumns count="6">
    <tableColumn id="1" xr3:uid="{F8B8E941-56A0-4373-85A4-6AD7A26E468E}" uniqueName="1" name="River" queryTableFieldId="1" dataDxfId="22"/>
    <tableColumn id="2" xr3:uid="{B9034263-BF21-4F43-A764-9856F11CE892}" uniqueName="2" name="Key Pollutant" queryTableFieldId="2" dataDxfId="21"/>
    <tableColumn id="3" xr3:uid="{58F76FBE-C33D-4D07-B715-916D51B1EA02}" uniqueName="3" name="Pollutant Concentration" queryTableFieldId="3"/>
    <tableColumn id="4" xr3:uid="{295AE97A-949D-4705-B462-706EF6333FC5}" uniqueName="4" name="WHO.Pollutant Concentration" queryTableFieldId="4"/>
    <tableColumn id="5" xr3:uid="{E6D0D9BD-7216-4153-A6D4-909EFC2BD10E}" uniqueName="5" name="Ghana.Pollutant Concentration" queryTableFieldId="5"/>
    <tableColumn id="6" xr3:uid="{9D41383D-8D54-477E-86A2-F81AC7CC2B4B}" uniqueName="6" name="US EPA.Pollutant Concentration" queryTableFieldId="6"/>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4D2539-AD47-4FB9-84AE-6FF30B66EEEA}" name="galamsey" displayName="galamsey" ref="A1:K13" totalsRowShown="0" headerRowDxfId="20" dataDxfId="19">
  <autoFilter ref="A1:K13" xr:uid="{024D2539-AD47-4FB9-84AE-6FF30B66EEEA}"/>
  <tableColumns count="11">
    <tableColumn id="1" xr3:uid="{4F77108E-FB88-47BD-986B-CA6CDBA7B556}" name="Sample" dataDxfId="18"/>
    <tableColumn id="2" xr3:uid="{E3DC888E-AAF0-4FC5-85AB-1B6BBAA158FD}" name="As (mg/L)" dataDxfId="17"/>
    <tableColumn id="3" xr3:uid="{F2257298-0217-467B-9A87-7E533ACC5D29}" name="Cd (mg/L)" dataDxfId="16"/>
    <tableColumn id="4" xr3:uid="{4616D6DE-9465-46C3-823C-7877EB2BA070}" name="Cr (mg/L)" dataDxfId="15"/>
    <tableColumn id="5" xr3:uid="{81398D36-9332-4051-99E1-B9CB33D2267C}" name="Pb (mg/L)" dataDxfId="14"/>
    <tableColumn id="6" xr3:uid="{F77BB60E-F687-489D-BD6A-ACF2E81A171E}" name="pH" dataDxfId="13"/>
    <tableColumn id="7" xr3:uid="{4BEDED3F-3286-4C7D-9E7D-932344019C1C}" name="TDS (mg/L)" dataDxfId="12"/>
    <tableColumn id="8" xr3:uid="{7A8E0902-69B4-4011-8645-D138E73A168D}" name="Conductivity (µS/cm)" dataDxfId="11"/>
    <tableColumn id="9" xr3:uid="{A465C701-5C75-4640-AA46-3602693D7C50}" name="Hardness (mg/L)" dataDxfId="10"/>
    <tableColumn id="10" xr3:uid="{62A6E551-C1B2-442B-BD6D-1B187FA7E722}" name="Ca Hardness (mg/L)" dataDxfId="9"/>
    <tableColumn id="11" xr3:uid="{FD98B466-8DFE-495D-B260-ECA48F6610E9}" name="Mg Hardness (mg/L)" dataDxfId="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CFAE419-FC34-4BD4-A01C-4BC81DE297F4}" name="Table8" displayName="Table8" ref="B2:G13" totalsRowShown="0" headerRowDxfId="7" dataDxfId="6">
  <autoFilter ref="B2:G13" xr:uid="{0CFAE419-FC34-4BD4-A01C-4BC81DE297F4}"/>
  <tableColumns count="6">
    <tableColumn id="1" xr3:uid="{4A27DF17-5E66-4A8F-8B89-D14D8E137FB4}" name="River" dataDxfId="5"/>
    <tableColumn id="2" xr3:uid="{E178BF35-F3EE-494B-858F-91F54177367F}" name="Description" dataDxfId="4"/>
    <tableColumn id="3" xr3:uid="{8A1ADCB4-BCBD-4679-86C6-D3CCDEFF77C3}" name="image url" dataDxfId="3"/>
    <tableColumn id="4" xr3:uid="{E8093A56-BADE-4B39-8D13-C8F3395BBB51}" name="Latitude" dataDxfId="2"/>
    <tableColumn id="5" xr3:uid="{1808DC1C-5881-48DF-ADF2-8F1DC9CA2C37}" name="Longitude" dataDxfId="1"/>
    <tableColumn id="6" xr3:uid="{F259B5B3-2777-444E-AAC2-A38AEF650FD6}" name="Country"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8" Type="http://schemas.openxmlformats.org/officeDocument/2006/relationships/hyperlink" Target="https://alchetron.com/cdn/tano-river-b8d3af68-09e7-4bd4-9615-070db65b34e-resize-750.jpeg" TargetMode="External"/><Relationship Id="rId3" Type="http://schemas.openxmlformats.org/officeDocument/2006/relationships/hyperlink" Target="https://media-cdn.tripadvisor.com/media/photo-m/1280/1a/97/14/be/i-take-a-boat-upstream.jpg" TargetMode="External"/><Relationship Id="rId7" Type="http://schemas.openxmlformats.org/officeDocument/2006/relationships/hyperlink" Target="https://www.adomonline.com/wp-content/uploads/2023/02/Ofoase.png" TargetMode="External"/><Relationship Id="rId2" Type="http://schemas.openxmlformats.org/officeDocument/2006/relationships/hyperlink" Target="https://3news.com/wp-content/uploads/2024/09/WhatsApp-Image-2024-09-22-at-22.48.38-1.jpeg" TargetMode="External"/><Relationship Id="rId1" Type="http://schemas.openxmlformats.org/officeDocument/2006/relationships/hyperlink" Target="https://www.adomonline.com/wp-content/uploads/2024/08/illegal-mining-pollution-of-rive-1068x601.jpg" TargetMode="External"/><Relationship Id="rId6" Type="http://schemas.openxmlformats.org/officeDocument/2006/relationships/hyperlink" Target="https://editorial01.shutterstock.com/preview-440/13507023a/0e76577f/Shutterstock_13507023a.jpg" TargetMode="External"/><Relationship Id="rId11" Type="http://schemas.openxmlformats.org/officeDocument/2006/relationships/table" Target="../tables/table8.xml"/><Relationship Id="rId5" Type="http://schemas.openxmlformats.org/officeDocument/2006/relationships/hyperlink" Target="https://radiogoldlive.com/wp-content/uploads/2022/10/Birim-River.jpg" TargetMode="External"/><Relationship Id="rId10" Type="http://schemas.openxmlformats.org/officeDocument/2006/relationships/hyperlink" Target="https://citinewsroom.com/wp-content/uploads/2020/02/Pra-River.jpg" TargetMode="External"/><Relationship Id="rId4" Type="http://schemas.openxmlformats.org/officeDocument/2006/relationships/hyperlink" Target="https://live.staticflickr.com/7558/15767450330_05d4aedbec_b.jpg" TargetMode="External"/><Relationship Id="rId9" Type="http://schemas.openxmlformats.org/officeDocument/2006/relationships/hyperlink" Target="https://ghextractives.com/wp-content/uploads/2022/08/Offin-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25062-67F0-4472-971F-CDF61C49EBCC}">
  <dimension ref="A1:C11"/>
  <sheetViews>
    <sheetView workbookViewId="0">
      <selection activeCell="B14" sqref="B14"/>
    </sheetView>
  </sheetViews>
  <sheetFormatPr defaultRowHeight="12.5" x14ac:dyDescent="0.25"/>
  <cols>
    <col min="1" max="1" width="7.26953125" bestFit="1" customWidth="1"/>
    <col min="2" max="2" width="24.453125" bestFit="1" customWidth="1"/>
    <col min="3" max="3" width="23.7265625" bestFit="1" customWidth="1"/>
  </cols>
  <sheetData>
    <row r="1" spans="1:3" x14ac:dyDescent="0.25">
      <c r="A1" t="s">
        <v>73</v>
      </c>
      <c r="B1" t="s">
        <v>64</v>
      </c>
      <c r="C1" t="s">
        <v>65</v>
      </c>
    </row>
    <row r="2" spans="1:3" x14ac:dyDescent="0.25">
      <c r="A2" t="s">
        <v>25</v>
      </c>
      <c r="B2" t="s">
        <v>66</v>
      </c>
      <c r="C2">
        <v>0.01</v>
      </c>
    </row>
    <row r="3" spans="1:3" x14ac:dyDescent="0.25">
      <c r="A3" t="s">
        <v>25</v>
      </c>
      <c r="B3" t="s">
        <v>67</v>
      </c>
      <c r="C3">
        <v>5.0000000000000001E-3</v>
      </c>
    </row>
    <row r="4" spans="1:3" x14ac:dyDescent="0.25">
      <c r="A4" t="s">
        <v>25</v>
      </c>
      <c r="B4" t="s">
        <v>68</v>
      </c>
      <c r="C4">
        <v>0.05</v>
      </c>
    </row>
    <row r="5" spans="1:3" x14ac:dyDescent="0.25">
      <c r="A5" t="s">
        <v>25</v>
      </c>
      <c r="B5" t="s">
        <v>69</v>
      </c>
      <c r="C5">
        <v>1.4999999999999999E-2</v>
      </c>
    </row>
    <row r="6" spans="1:3" x14ac:dyDescent="0.25">
      <c r="A6" t="s">
        <v>25</v>
      </c>
      <c r="B6" t="s">
        <v>5</v>
      </c>
      <c r="C6">
        <v>6.5</v>
      </c>
    </row>
    <row r="7" spans="1:3" x14ac:dyDescent="0.25">
      <c r="A7" t="s">
        <v>25</v>
      </c>
      <c r="B7" t="s">
        <v>70</v>
      </c>
      <c r="C7">
        <v>500</v>
      </c>
    </row>
    <row r="8" spans="1:3" x14ac:dyDescent="0.25">
      <c r="A8" t="s">
        <v>25</v>
      </c>
      <c r="B8" t="s">
        <v>7</v>
      </c>
      <c r="C8">
        <v>1000</v>
      </c>
    </row>
    <row r="9" spans="1:3" x14ac:dyDescent="0.25">
      <c r="A9" t="s">
        <v>25</v>
      </c>
      <c r="B9" t="s">
        <v>8</v>
      </c>
      <c r="C9">
        <v>500</v>
      </c>
    </row>
    <row r="10" spans="1:3" x14ac:dyDescent="0.25">
      <c r="A10" t="s">
        <v>25</v>
      </c>
      <c r="B10" t="s">
        <v>71</v>
      </c>
      <c r="C10">
        <v>500</v>
      </c>
    </row>
    <row r="11" spans="1:3" x14ac:dyDescent="0.25">
      <c r="A11" t="s">
        <v>25</v>
      </c>
      <c r="B11" t="s">
        <v>72</v>
      </c>
      <c r="C11">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73516-26A3-4CF9-BDA3-42660EEC15B9}">
  <dimension ref="A1:C11"/>
  <sheetViews>
    <sheetView workbookViewId="0"/>
  </sheetViews>
  <sheetFormatPr defaultRowHeight="12.5" x14ac:dyDescent="0.25"/>
  <cols>
    <col min="1" max="1" width="14.90625" bestFit="1" customWidth="1"/>
    <col min="2" max="2" width="24.453125" bestFit="1" customWidth="1"/>
    <col min="3" max="3" width="23.7265625" bestFit="1" customWidth="1"/>
  </cols>
  <sheetData>
    <row r="1" spans="1:3" x14ac:dyDescent="0.25">
      <c r="A1" t="s">
        <v>73</v>
      </c>
      <c r="B1" t="s">
        <v>64</v>
      </c>
      <c r="C1" t="s">
        <v>65</v>
      </c>
    </row>
    <row r="2" spans="1:3" x14ac:dyDescent="0.25">
      <c r="A2" t="s">
        <v>26</v>
      </c>
      <c r="B2" t="s">
        <v>66</v>
      </c>
      <c r="C2">
        <v>0.01</v>
      </c>
    </row>
    <row r="3" spans="1:3" x14ac:dyDescent="0.25">
      <c r="A3" t="s">
        <v>26</v>
      </c>
      <c r="B3" t="s">
        <v>67</v>
      </c>
      <c r="C3">
        <v>3.0000000000000001E-3</v>
      </c>
    </row>
    <row r="4" spans="1:3" x14ac:dyDescent="0.25">
      <c r="A4" t="s">
        <v>26</v>
      </c>
      <c r="B4" t="s">
        <v>68</v>
      </c>
      <c r="C4">
        <v>0.05</v>
      </c>
    </row>
    <row r="5" spans="1:3" x14ac:dyDescent="0.25">
      <c r="A5" t="s">
        <v>26</v>
      </c>
      <c r="B5" t="s">
        <v>69</v>
      </c>
      <c r="C5">
        <v>0.01</v>
      </c>
    </row>
    <row r="6" spans="1:3" x14ac:dyDescent="0.25">
      <c r="A6" t="s">
        <v>26</v>
      </c>
      <c r="B6" t="s">
        <v>5</v>
      </c>
      <c r="C6">
        <v>6.5</v>
      </c>
    </row>
    <row r="7" spans="1:3" x14ac:dyDescent="0.25">
      <c r="A7" t="s">
        <v>26</v>
      </c>
      <c r="B7" t="s">
        <v>70</v>
      </c>
      <c r="C7">
        <v>1000</v>
      </c>
    </row>
    <row r="8" spans="1:3" x14ac:dyDescent="0.25">
      <c r="A8" t="s">
        <v>26</v>
      </c>
      <c r="B8" t="s">
        <v>7</v>
      </c>
      <c r="C8">
        <v>1000</v>
      </c>
    </row>
    <row r="9" spans="1:3" x14ac:dyDescent="0.25">
      <c r="A9" t="s">
        <v>26</v>
      </c>
      <c r="B9" t="s">
        <v>8</v>
      </c>
      <c r="C9">
        <v>500</v>
      </c>
    </row>
    <row r="10" spans="1:3" x14ac:dyDescent="0.25">
      <c r="A10" t="s">
        <v>26</v>
      </c>
      <c r="B10" t="s">
        <v>71</v>
      </c>
      <c r="C10">
        <v>500</v>
      </c>
    </row>
    <row r="11" spans="1:3" x14ac:dyDescent="0.25">
      <c r="A11" t="s">
        <v>26</v>
      </c>
      <c r="B11" t="s">
        <v>72</v>
      </c>
      <c r="C11">
        <v>500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2C1D-6D84-4909-9618-6E0E55A6838E}">
  <dimension ref="A1:C11"/>
  <sheetViews>
    <sheetView workbookViewId="0"/>
  </sheetViews>
  <sheetFormatPr defaultRowHeight="12.5" x14ac:dyDescent="0.25"/>
  <cols>
    <col min="1" max="1" width="6.36328125" bestFit="1" customWidth="1"/>
    <col min="2" max="2" width="24.453125" bestFit="1" customWidth="1"/>
    <col min="3" max="3" width="23.7265625" bestFit="1" customWidth="1"/>
  </cols>
  <sheetData>
    <row r="1" spans="1:3" x14ac:dyDescent="0.25">
      <c r="A1" t="s">
        <v>73</v>
      </c>
      <c r="B1" t="s">
        <v>64</v>
      </c>
      <c r="C1" t="s">
        <v>65</v>
      </c>
    </row>
    <row r="2" spans="1:3" x14ac:dyDescent="0.25">
      <c r="A2" t="s">
        <v>23</v>
      </c>
      <c r="B2" t="s">
        <v>66</v>
      </c>
      <c r="C2">
        <v>0.05</v>
      </c>
    </row>
    <row r="3" spans="1:3" x14ac:dyDescent="0.25">
      <c r="A3" t="s">
        <v>23</v>
      </c>
      <c r="B3" t="s">
        <v>67</v>
      </c>
      <c r="C3">
        <v>5.0000000000000001E-3</v>
      </c>
    </row>
    <row r="4" spans="1:3" x14ac:dyDescent="0.25">
      <c r="A4" t="s">
        <v>23</v>
      </c>
      <c r="B4" t="s">
        <v>68</v>
      </c>
      <c r="C4">
        <v>0.05</v>
      </c>
    </row>
    <row r="5" spans="1:3" x14ac:dyDescent="0.25">
      <c r="A5" t="s">
        <v>23</v>
      </c>
      <c r="B5" t="s">
        <v>69</v>
      </c>
      <c r="C5">
        <v>0.05</v>
      </c>
    </row>
    <row r="6" spans="1:3" x14ac:dyDescent="0.25">
      <c r="A6" t="s">
        <v>23</v>
      </c>
      <c r="B6" t="s">
        <v>5</v>
      </c>
      <c r="C6">
        <v>6.5</v>
      </c>
    </row>
    <row r="7" spans="1:3" x14ac:dyDescent="0.25">
      <c r="A7" t="s">
        <v>23</v>
      </c>
      <c r="B7" t="s">
        <v>70</v>
      </c>
      <c r="C7">
        <v>1000</v>
      </c>
    </row>
    <row r="8" spans="1:3" x14ac:dyDescent="0.25">
      <c r="A8" t="s">
        <v>23</v>
      </c>
      <c r="B8" t="s">
        <v>7</v>
      </c>
      <c r="C8">
        <v>1000</v>
      </c>
    </row>
    <row r="9" spans="1:3" x14ac:dyDescent="0.25">
      <c r="A9" t="s">
        <v>23</v>
      </c>
      <c r="B9" t="s">
        <v>8</v>
      </c>
      <c r="C9">
        <v>500</v>
      </c>
    </row>
    <row r="10" spans="1:3" x14ac:dyDescent="0.25">
      <c r="A10" t="s">
        <v>23</v>
      </c>
      <c r="B10" t="s">
        <v>71</v>
      </c>
      <c r="C10">
        <v>500</v>
      </c>
    </row>
    <row r="11" spans="1:3" x14ac:dyDescent="0.25">
      <c r="A11" t="s">
        <v>23</v>
      </c>
      <c r="B11" t="s">
        <v>72</v>
      </c>
      <c r="C11">
        <v>500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1095-F676-4B6A-B3C4-678D04F4F151}">
  <dimension ref="A1:C31"/>
  <sheetViews>
    <sheetView workbookViewId="0">
      <selection activeCell="H17" sqref="H17"/>
    </sheetView>
  </sheetViews>
  <sheetFormatPr defaultRowHeight="12.5" x14ac:dyDescent="0.25"/>
  <cols>
    <col min="1" max="1" width="14.90625" bestFit="1" customWidth="1"/>
    <col min="2" max="2" width="24.453125" bestFit="1" customWidth="1"/>
    <col min="3" max="3" width="23.7265625" bestFit="1" customWidth="1"/>
  </cols>
  <sheetData>
    <row r="1" spans="1:3" x14ac:dyDescent="0.25">
      <c r="A1" t="s">
        <v>73</v>
      </c>
      <c r="B1" t="s">
        <v>64</v>
      </c>
      <c r="C1" t="s">
        <v>65</v>
      </c>
    </row>
    <row r="2" spans="1:3" x14ac:dyDescent="0.25">
      <c r="A2" t="s">
        <v>23</v>
      </c>
      <c r="B2" t="s">
        <v>66</v>
      </c>
      <c r="C2">
        <v>0.05</v>
      </c>
    </row>
    <row r="3" spans="1:3" x14ac:dyDescent="0.25">
      <c r="A3" t="s">
        <v>23</v>
      </c>
      <c r="B3" t="s">
        <v>67</v>
      </c>
      <c r="C3">
        <v>5.0000000000000001E-3</v>
      </c>
    </row>
    <row r="4" spans="1:3" x14ac:dyDescent="0.25">
      <c r="A4" t="s">
        <v>23</v>
      </c>
      <c r="B4" t="s">
        <v>68</v>
      </c>
      <c r="C4">
        <v>0.05</v>
      </c>
    </row>
    <row r="5" spans="1:3" x14ac:dyDescent="0.25">
      <c r="A5" t="s">
        <v>23</v>
      </c>
      <c r="B5" t="s">
        <v>69</v>
      </c>
      <c r="C5">
        <v>0.05</v>
      </c>
    </row>
    <row r="6" spans="1:3" x14ac:dyDescent="0.25">
      <c r="A6" t="s">
        <v>23</v>
      </c>
      <c r="B6" t="s">
        <v>5</v>
      </c>
      <c r="C6">
        <v>6.5</v>
      </c>
    </row>
    <row r="7" spans="1:3" x14ac:dyDescent="0.25">
      <c r="A7" t="s">
        <v>23</v>
      </c>
      <c r="B7" t="s">
        <v>70</v>
      </c>
      <c r="C7">
        <v>1000</v>
      </c>
    </row>
    <row r="8" spans="1:3" x14ac:dyDescent="0.25">
      <c r="A8" t="s">
        <v>23</v>
      </c>
      <c r="B8" t="s">
        <v>7</v>
      </c>
      <c r="C8">
        <v>1000</v>
      </c>
    </row>
    <row r="9" spans="1:3" x14ac:dyDescent="0.25">
      <c r="A9" t="s">
        <v>23</v>
      </c>
      <c r="B9" t="s">
        <v>8</v>
      </c>
      <c r="C9">
        <v>500</v>
      </c>
    </row>
    <row r="10" spans="1:3" x14ac:dyDescent="0.25">
      <c r="A10" t="s">
        <v>23</v>
      </c>
      <c r="B10" t="s">
        <v>71</v>
      </c>
      <c r="C10">
        <v>500</v>
      </c>
    </row>
    <row r="11" spans="1:3" x14ac:dyDescent="0.25">
      <c r="A11" t="s">
        <v>23</v>
      </c>
      <c r="B11" t="s">
        <v>72</v>
      </c>
      <c r="C11">
        <v>500</v>
      </c>
    </row>
    <row r="12" spans="1:3" x14ac:dyDescent="0.25">
      <c r="A12" t="s">
        <v>25</v>
      </c>
      <c r="B12" t="s">
        <v>66</v>
      </c>
      <c r="C12">
        <v>0.01</v>
      </c>
    </row>
    <row r="13" spans="1:3" x14ac:dyDescent="0.25">
      <c r="A13" t="s">
        <v>25</v>
      </c>
      <c r="B13" t="s">
        <v>67</v>
      </c>
      <c r="C13">
        <v>5.0000000000000001E-3</v>
      </c>
    </row>
    <row r="14" spans="1:3" x14ac:dyDescent="0.25">
      <c r="A14" t="s">
        <v>25</v>
      </c>
      <c r="B14" t="s">
        <v>68</v>
      </c>
      <c r="C14">
        <v>0.05</v>
      </c>
    </row>
    <row r="15" spans="1:3" x14ac:dyDescent="0.25">
      <c r="A15" t="s">
        <v>25</v>
      </c>
      <c r="B15" t="s">
        <v>69</v>
      </c>
      <c r="C15">
        <v>1.4999999999999999E-2</v>
      </c>
    </row>
    <row r="16" spans="1:3" x14ac:dyDescent="0.25">
      <c r="A16" t="s">
        <v>25</v>
      </c>
      <c r="B16" t="s">
        <v>5</v>
      </c>
      <c r="C16">
        <v>6.5</v>
      </c>
    </row>
    <row r="17" spans="1:3" x14ac:dyDescent="0.25">
      <c r="A17" t="s">
        <v>25</v>
      </c>
      <c r="B17" t="s">
        <v>70</v>
      </c>
      <c r="C17">
        <v>500</v>
      </c>
    </row>
    <row r="18" spans="1:3" x14ac:dyDescent="0.25">
      <c r="A18" t="s">
        <v>25</v>
      </c>
      <c r="B18" t="s">
        <v>7</v>
      </c>
      <c r="C18">
        <v>1000</v>
      </c>
    </row>
    <row r="19" spans="1:3" x14ac:dyDescent="0.25">
      <c r="A19" t="s">
        <v>25</v>
      </c>
      <c r="B19" t="s">
        <v>8</v>
      </c>
      <c r="C19">
        <v>500</v>
      </c>
    </row>
    <row r="20" spans="1:3" x14ac:dyDescent="0.25">
      <c r="A20" t="s">
        <v>25</v>
      </c>
      <c r="B20" t="s">
        <v>71</v>
      </c>
      <c r="C20">
        <v>500</v>
      </c>
    </row>
    <row r="21" spans="1:3" x14ac:dyDescent="0.25">
      <c r="A21" t="s">
        <v>25</v>
      </c>
      <c r="B21" t="s">
        <v>72</v>
      </c>
      <c r="C21">
        <v>500</v>
      </c>
    </row>
    <row r="22" spans="1:3" x14ac:dyDescent="0.25">
      <c r="A22" t="s">
        <v>26</v>
      </c>
      <c r="B22" t="s">
        <v>66</v>
      </c>
      <c r="C22">
        <v>0.01</v>
      </c>
    </row>
    <row r="23" spans="1:3" x14ac:dyDescent="0.25">
      <c r="A23" t="s">
        <v>26</v>
      </c>
      <c r="B23" t="s">
        <v>67</v>
      </c>
      <c r="C23">
        <v>3.0000000000000001E-3</v>
      </c>
    </row>
    <row r="24" spans="1:3" x14ac:dyDescent="0.25">
      <c r="A24" t="s">
        <v>26</v>
      </c>
      <c r="B24" t="s">
        <v>68</v>
      </c>
      <c r="C24">
        <v>0.05</v>
      </c>
    </row>
    <row r="25" spans="1:3" x14ac:dyDescent="0.25">
      <c r="A25" t="s">
        <v>26</v>
      </c>
      <c r="B25" t="s">
        <v>69</v>
      </c>
      <c r="C25">
        <v>0.01</v>
      </c>
    </row>
    <row r="26" spans="1:3" x14ac:dyDescent="0.25">
      <c r="A26" t="s">
        <v>26</v>
      </c>
      <c r="B26" t="s">
        <v>5</v>
      </c>
      <c r="C26">
        <v>6.5</v>
      </c>
    </row>
    <row r="27" spans="1:3" x14ac:dyDescent="0.25">
      <c r="A27" t="s">
        <v>26</v>
      </c>
      <c r="B27" t="s">
        <v>70</v>
      </c>
      <c r="C27">
        <v>1000</v>
      </c>
    </row>
    <row r="28" spans="1:3" x14ac:dyDescent="0.25">
      <c r="A28" t="s">
        <v>26</v>
      </c>
      <c r="B28" t="s">
        <v>7</v>
      </c>
      <c r="C28">
        <v>1000</v>
      </c>
    </row>
    <row r="29" spans="1:3" x14ac:dyDescent="0.25">
      <c r="A29" t="s">
        <v>26</v>
      </c>
      <c r="B29" t="s">
        <v>8</v>
      </c>
      <c r="C29">
        <v>500</v>
      </c>
    </row>
    <row r="30" spans="1:3" x14ac:dyDescent="0.25">
      <c r="A30" t="s">
        <v>26</v>
      </c>
      <c r="B30" t="s">
        <v>71</v>
      </c>
      <c r="C30">
        <v>500</v>
      </c>
    </row>
    <row r="31" spans="1:3" x14ac:dyDescent="0.25">
      <c r="A31" t="s">
        <v>26</v>
      </c>
      <c r="B31" t="s">
        <v>72</v>
      </c>
      <c r="C31">
        <v>500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4E72B-65F0-4D26-8B06-C8501DEDBA66}">
  <dimension ref="A1:L70"/>
  <sheetViews>
    <sheetView topLeftCell="A59" zoomScale="94" workbookViewId="0">
      <selection activeCell="A67" sqref="A67:K70"/>
    </sheetView>
  </sheetViews>
  <sheetFormatPr defaultRowHeight="12.5" x14ac:dyDescent="0.25"/>
  <cols>
    <col min="1" max="1" width="10.36328125" customWidth="1"/>
    <col min="2" max="2" width="10.7265625" customWidth="1"/>
    <col min="3" max="3" width="10.90625" customWidth="1"/>
    <col min="4" max="4" width="10.54296875" customWidth="1"/>
    <col min="5" max="5" width="10.90625" customWidth="1"/>
    <col min="7" max="7" width="18.08984375" customWidth="1"/>
    <col min="8" max="8" width="20.26953125" customWidth="1"/>
    <col min="9" max="9" width="20.6328125" customWidth="1"/>
    <col min="10" max="10" width="24.453125" customWidth="1"/>
    <col min="11" max="11" width="29.90625" customWidth="1"/>
  </cols>
  <sheetData>
    <row r="1" spans="1:1" x14ac:dyDescent="0.25">
      <c r="A1" t="s">
        <v>27</v>
      </c>
    </row>
    <row r="5" spans="1:1" ht="17.5" x14ac:dyDescent="0.25">
      <c r="A5" s="4" t="s">
        <v>28</v>
      </c>
    </row>
    <row r="7" spans="1:1" x14ac:dyDescent="0.25">
      <c r="A7" t="s">
        <v>29</v>
      </c>
    </row>
    <row r="8" spans="1:1" x14ac:dyDescent="0.25">
      <c r="A8" s="5"/>
    </row>
    <row r="9" spans="1:1" ht="13" x14ac:dyDescent="0.25">
      <c r="A9" s="6" t="s">
        <v>30</v>
      </c>
    </row>
    <row r="10" spans="1:1" ht="13" x14ac:dyDescent="0.25">
      <c r="A10" s="6" t="s">
        <v>31</v>
      </c>
    </row>
    <row r="11" spans="1:1" ht="13" x14ac:dyDescent="0.25">
      <c r="A11" s="6" t="s">
        <v>32</v>
      </c>
    </row>
    <row r="12" spans="1:1" ht="13" x14ac:dyDescent="0.25">
      <c r="A12" s="22" t="s">
        <v>33</v>
      </c>
    </row>
    <row r="13" spans="1:1" ht="13" x14ac:dyDescent="0.25">
      <c r="A13" s="22" t="s">
        <v>34</v>
      </c>
    </row>
    <row r="14" spans="1:1" ht="13" x14ac:dyDescent="0.25">
      <c r="A14" s="6" t="s">
        <v>35</v>
      </c>
    </row>
    <row r="20" spans="1:1" ht="17.5" x14ac:dyDescent="0.25">
      <c r="A20" s="4" t="s">
        <v>36</v>
      </c>
    </row>
    <row r="22" spans="1:1" x14ac:dyDescent="0.25">
      <c r="A22" t="s">
        <v>37</v>
      </c>
    </row>
    <row r="23" spans="1:1" x14ac:dyDescent="0.25">
      <c r="A23" s="5"/>
    </row>
    <row r="24" spans="1:1" ht="13" x14ac:dyDescent="0.25">
      <c r="A24" s="6" t="s">
        <v>38</v>
      </c>
    </row>
    <row r="25" spans="1:1" ht="13" x14ac:dyDescent="0.25">
      <c r="A25" s="6" t="s">
        <v>39</v>
      </c>
    </row>
    <row r="26" spans="1:1" ht="13" x14ac:dyDescent="0.25">
      <c r="A26" s="6" t="s">
        <v>40</v>
      </c>
    </row>
    <row r="27" spans="1:1" ht="13" x14ac:dyDescent="0.25">
      <c r="A27" s="6" t="s">
        <v>41</v>
      </c>
    </row>
    <row r="28" spans="1:1" ht="13" x14ac:dyDescent="0.25">
      <c r="A28" s="6" t="s">
        <v>42</v>
      </c>
    </row>
    <row r="29" spans="1:1" ht="13" x14ac:dyDescent="0.25">
      <c r="A29" s="6" t="s">
        <v>43</v>
      </c>
    </row>
    <row r="31" spans="1:1" x14ac:dyDescent="0.25">
      <c r="A31" t="s">
        <v>44</v>
      </c>
    </row>
    <row r="32" spans="1:1" x14ac:dyDescent="0.25">
      <c r="A32" s="5"/>
    </row>
    <row r="33" spans="1:1" ht="13" x14ac:dyDescent="0.25">
      <c r="A33" s="6" t="s">
        <v>45</v>
      </c>
    </row>
    <row r="34" spans="1:1" ht="13" x14ac:dyDescent="0.25">
      <c r="A34" s="6" t="s">
        <v>46</v>
      </c>
    </row>
    <row r="35" spans="1:1" ht="13" x14ac:dyDescent="0.25">
      <c r="A35" s="6" t="s">
        <v>47</v>
      </c>
    </row>
    <row r="36" spans="1:1" ht="13" x14ac:dyDescent="0.25">
      <c r="A36" s="6" t="s">
        <v>48</v>
      </c>
    </row>
    <row r="40" spans="1:1" ht="17.5" x14ac:dyDescent="0.25">
      <c r="A40" s="4" t="s">
        <v>49</v>
      </c>
    </row>
    <row r="42" spans="1:1" x14ac:dyDescent="0.25">
      <c r="A42" t="s">
        <v>50</v>
      </c>
    </row>
    <row r="43" spans="1:1" x14ac:dyDescent="0.25">
      <c r="A43" s="5"/>
    </row>
    <row r="44" spans="1:1" ht="13" x14ac:dyDescent="0.25">
      <c r="A44" s="6" t="s">
        <v>51</v>
      </c>
    </row>
    <row r="45" spans="1:1" x14ac:dyDescent="0.25">
      <c r="A45" s="7" t="s">
        <v>52</v>
      </c>
    </row>
    <row r="46" spans="1:1" x14ac:dyDescent="0.25">
      <c r="A46" s="7" t="s">
        <v>53</v>
      </c>
    </row>
    <row r="47" spans="1:1" x14ac:dyDescent="0.25">
      <c r="A47" s="7" t="s">
        <v>54</v>
      </c>
    </row>
    <row r="48" spans="1:1" x14ac:dyDescent="0.25">
      <c r="A48" s="7" t="s">
        <v>55</v>
      </c>
    </row>
    <row r="49" spans="1:1" x14ac:dyDescent="0.25">
      <c r="A49" s="7" t="s">
        <v>56</v>
      </c>
    </row>
    <row r="50" spans="1:1" x14ac:dyDescent="0.25">
      <c r="A50" s="7" t="s">
        <v>57</v>
      </c>
    </row>
    <row r="51" spans="1:1" x14ac:dyDescent="0.25">
      <c r="A51" s="7" t="s">
        <v>58</v>
      </c>
    </row>
    <row r="52" spans="1:1" ht="13" x14ac:dyDescent="0.25">
      <c r="A52" s="6" t="s">
        <v>59</v>
      </c>
    </row>
    <row r="53" spans="1:1" ht="13" x14ac:dyDescent="0.25">
      <c r="A53" s="6" t="s">
        <v>60</v>
      </c>
    </row>
    <row r="57" spans="1:1" ht="17.5" x14ac:dyDescent="0.25">
      <c r="A57" s="4"/>
    </row>
    <row r="63" spans="1:1" ht="17.5" x14ac:dyDescent="0.25">
      <c r="A63" s="4" t="s">
        <v>61</v>
      </c>
    </row>
    <row r="65" spans="1:12" x14ac:dyDescent="0.25">
      <c r="A65" t="s">
        <v>62</v>
      </c>
    </row>
    <row r="67" spans="1:12" ht="14.5" x14ac:dyDescent="0.25">
      <c r="A67" t="s">
        <v>73</v>
      </c>
      <c r="B67" s="1" t="s">
        <v>1</v>
      </c>
      <c r="C67" s="1" t="s">
        <v>2</v>
      </c>
      <c r="D67" s="1" t="s">
        <v>3</v>
      </c>
      <c r="E67" s="1" t="s">
        <v>4</v>
      </c>
      <c r="F67" s="1" t="s">
        <v>5</v>
      </c>
      <c r="G67" s="1" t="s">
        <v>6</v>
      </c>
      <c r="H67" s="1" t="s">
        <v>7</v>
      </c>
      <c r="I67" s="1" t="s">
        <v>8</v>
      </c>
      <c r="J67" s="1" t="s">
        <v>9</v>
      </c>
      <c r="K67" s="1" t="s">
        <v>10</v>
      </c>
      <c r="L67" s="1"/>
    </row>
    <row r="68" spans="1:12" ht="14.5" x14ac:dyDescent="0.35">
      <c r="A68" s="2" t="s">
        <v>23</v>
      </c>
      <c r="B68" s="2">
        <v>0.05</v>
      </c>
      <c r="C68" s="2">
        <v>5.0000000000000001E-3</v>
      </c>
      <c r="D68" s="2">
        <v>0.05</v>
      </c>
      <c r="E68" s="2">
        <v>0.05</v>
      </c>
      <c r="F68" s="3" t="s">
        <v>24</v>
      </c>
      <c r="G68" s="2">
        <v>1000</v>
      </c>
      <c r="H68" s="2">
        <v>1000</v>
      </c>
      <c r="I68" s="2">
        <v>500</v>
      </c>
      <c r="J68" s="2">
        <v>500</v>
      </c>
      <c r="K68" s="2">
        <v>500</v>
      </c>
      <c r="L68" s="2"/>
    </row>
    <row r="69" spans="1:12" ht="14.5" x14ac:dyDescent="0.35">
      <c r="A69" s="2" t="s">
        <v>25</v>
      </c>
      <c r="B69" s="2">
        <v>0.01</v>
      </c>
      <c r="C69" s="2">
        <v>5.0000000000000001E-3</v>
      </c>
      <c r="D69" s="2">
        <v>0.05</v>
      </c>
      <c r="E69" s="2">
        <v>1.4999999999999999E-2</v>
      </c>
      <c r="F69" s="2" t="s">
        <v>24</v>
      </c>
      <c r="G69" s="2">
        <v>500</v>
      </c>
      <c r="H69" s="2">
        <v>1000</v>
      </c>
      <c r="I69" s="2">
        <v>500</v>
      </c>
      <c r="J69" s="2">
        <v>500</v>
      </c>
      <c r="K69" s="2">
        <v>500</v>
      </c>
      <c r="L69" s="2"/>
    </row>
    <row r="70" spans="1:12" ht="14.5" x14ac:dyDescent="0.35">
      <c r="A70" s="2" t="s">
        <v>26</v>
      </c>
      <c r="B70" s="2">
        <v>0.01</v>
      </c>
      <c r="C70" s="2">
        <v>3.0000000000000001E-3</v>
      </c>
      <c r="D70" s="2">
        <v>0.05</v>
      </c>
      <c r="E70" s="2">
        <v>0.01</v>
      </c>
      <c r="F70" s="2" t="s">
        <v>24</v>
      </c>
      <c r="G70" s="2">
        <v>1000</v>
      </c>
      <c r="H70" s="2">
        <v>1000</v>
      </c>
      <c r="I70" s="2">
        <v>500</v>
      </c>
      <c r="J70" s="2">
        <v>500</v>
      </c>
      <c r="K70" s="2">
        <v>500</v>
      </c>
      <c r="L70"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BF7-F852-45CA-9DEC-546B60C5A13B}">
  <dimension ref="A1:F121"/>
  <sheetViews>
    <sheetView workbookViewId="0">
      <selection activeCell="C19" sqref="C19"/>
    </sheetView>
  </sheetViews>
  <sheetFormatPr defaultRowHeight="12.5" x14ac:dyDescent="0.25"/>
  <cols>
    <col min="1" max="1" width="16.08984375" bestFit="1" customWidth="1"/>
    <col min="2" max="2" width="24.453125" bestFit="1" customWidth="1"/>
    <col min="3" max="3" width="21.6328125" bestFit="1" customWidth="1"/>
    <col min="4" max="4" width="26.6328125" bestFit="1" customWidth="1"/>
    <col min="5" max="5" width="27.6328125" bestFit="1" customWidth="1"/>
    <col min="6" max="6" width="28.81640625" bestFit="1" customWidth="1"/>
  </cols>
  <sheetData>
    <row r="1" spans="1:6" x14ac:dyDescent="0.25">
      <c r="A1" t="s">
        <v>63</v>
      </c>
      <c r="B1" t="s">
        <v>64</v>
      </c>
      <c r="C1" t="s">
        <v>65</v>
      </c>
      <c r="D1" t="s">
        <v>74</v>
      </c>
      <c r="E1" t="s">
        <v>75</v>
      </c>
      <c r="F1" t="s">
        <v>76</v>
      </c>
    </row>
    <row r="2" spans="1:6" x14ac:dyDescent="0.25">
      <c r="A2" t="s">
        <v>22</v>
      </c>
      <c r="B2" t="s">
        <v>72</v>
      </c>
      <c r="C2">
        <v>10.5</v>
      </c>
      <c r="D2">
        <v>500</v>
      </c>
      <c r="E2">
        <v>500</v>
      </c>
      <c r="F2">
        <v>500</v>
      </c>
    </row>
    <row r="3" spans="1:6" x14ac:dyDescent="0.25">
      <c r="A3" t="s">
        <v>22</v>
      </c>
      <c r="B3" t="s">
        <v>71</v>
      </c>
      <c r="C3">
        <v>7.5</v>
      </c>
      <c r="D3">
        <v>500</v>
      </c>
      <c r="E3">
        <v>500</v>
      </c>
      <c r="F3">
        <v>500</v>
      </c>
    </row>
    <row r="4" spans="1:6" x14ac:dyDescent="0.25">
      <c r="A4" t="s">
        <v>22</v>
      </c>
      <c r="B4" t="s">
        <v>67</v>
      </c>
      <c r="C4">
        <v>0</v>
      </c>
      <c r="D4">
        <v>5.0000000000000001E-3</v>
      </c>
      <c r="E4">
        <v>3.0000000000000001E-3</v>
      </c>
      <c r="F4">
        <v>5.0000000000000001E-3</v>
      </c>
    </row>
    <row r="5" spans="1:6" x14ac:dyDescent="0.25">
      <c r="A5" t="s">
        <v>22</v>
      </c>
      <c r="B5" t="s">
        <v>68</v>
      </c>
      <c r="C5">
        <v>2.1000000000000001E-2</v>
      </c>
      <c r="D5">
        <v>0.05</v>
      </c>
      <c r="E5">
        <v>0.05</v>
      </c>
      <c r="F5">
        <v>0.05</v>
      </c>
    </row>
    <row r="6" spans="1:6" x14ac:dyDescent="0.25">
      <c r="A6" t="s">
        <v>22</v>
      </c>
      <c r="B6" t="s">
        <v>69</v>
      </c>
      <c r="C6">
        <v>5.0999999999999997E-2</v>
      </c>
      <c r="D6">
        <v>0.05</v>
      </c>
      <c r="E6">
        <v>0.01</v>
      </c>
      <c r="F6">
        <v>1.4999999999999999E-2</v>
      </c>
    </row>
    <row r="7" spans="1:6" x14ac:dyDescent="0.25">
      <c r="A7" t="s">
        <v>22</v>
      </c>
      <c r="B7" t="s">
        <v>66</v>
      </c>
      <c r="C7">
        <v>0.29099999999999998</v>
      </c>
      <c r="D7">
        <v>0.05</v>
      </c>
      <c r="E7">
        <v>0.01</v>
      </c>
      <c r="F7">
        <v>0.01</v>
      </c>
    </row>
    <row r="8" spans="1:6" x14ac:dyDescent="0.25">
      <c r="A8" t="s">
        <v>22</v>
      </c>
      <c r="B8" t="s">
        <v>70</v>
      </c>
      <c r="C8">
        <v>0.28999999999999998</v>
      </c>
      <c r="D8">
        <v>1000</v>
      </c>
      <c r="E8">
        <v>1000</v>
      </c>
      <c r="F8">
        <v>500</v>
      </c>
    </row>
    <row r="9" spans="1:6" x14ac:dyDescent="0.25">
      <c r="A9" t="s">
        <v>22</v>
      </c>
      <c r="B9" t="s">
        <v>7</v>
      </c>
      <c r="C9">
        <v>0.56999999999999995</v>
      </c>
      <c r="D9">
        <v>1000</v>
      </c>
      <c r="E9">
        <v>1000</v>
      </c>
      <c r="F9">
        <v>1000</v>
      </c>
    </row>
    <row r="10" spans="1:6" x14ac:dyDescent="0.25">
      <c r="A10" t="s">
        <v>22</v>
      </c>
      <c r="B10" t="s">
        <v>8</v>
      </c>
      <c r="C10">
        <v>18</v>
      </c>
      <c r="D10">
        <v>500</v>
      </c>
      <c r="E10">
        <v>500</v>
      </c>
      <c r="F10">
        <v>500</v>
      </c>
    </row>
    <row r="11" spans="1:6" x14ac:dyDescent="0.25">
      <c r="A11" t="s">
        <v>22</v>
      </c>
      <c r="B11" t="s">
        <v>5</v>
      </c>
      <c r="C11">
        <v>3.21</v>
      </c>
      <c r="D11">
        <v>6.5</v>
      </c>
      <c r="E11">
        <v>6.5</v>
      </c>
      <c r="F11">
        <v>6.5</v>
      </c>
    </row>
    <row r="12" spans="1:6" x14ac:dyDescent="0.25">
      <c r="A12" t="s">
        <v>14</v>
      </c>
      <c r="B12" t="s">
        <v>71</v>
      </c>
      <c r="C12">
        <v>0.7</v>
      </c>
      <c r="D12">
        <v>500</v>
      </c>
      <c r="E12">
        <v>500</v>
      </c>
      <c r="F12">
        <v>500</v>
      </c>
    </row>
    <row r="13" spans="1:6" x14ac:dyDescent="0.25">
      <c r="A13" t="s">
        <v>14</v>
      </c>
      <c r="B13" t="s">
        <v>68</v>
      </c>
      <c r="C13">
        <v>0.29299999999999998</v>
      </c>
      <c r="D13">
        <v>0.05</v>
      </c>
      <c r="E13">
        <v>0.05</v>
      </c>
      <c r="F13">
        <v>0.05</v>
      </c>
    </row>
    <row r="14" spans="1:6" x14ac:dyDescent="0.25">
      <c r="A14" t="s">
        <v>14</v>
      </c>
      <c r="B14" t="s">
        <v>69</v>
      </c>
      <c r="C14">
        <v>0.11899999999999999</v>
      </c>
      <c r="D14">
        <v>0.05</v>
      </c>
      <c r="E14">
        <v>0.01</v>
      </c>
      <c r="F14">
        <v>1.4999999999999999E-2</v>
      </c>
    </row>
    <row r="15" spans="1:6" x14ac:dyDescent="0.25">
      <c r="A15" t="s">
        <v>14</v>
      </c>
      <c r="B15" t="s">
        <v>5</v>
      </c>
      <c r="C15">
        <v>5.7</v>
      </c>
      <c r="D15">
        <v>6.5</v>
      </c>
      <c r="E15">
        <v>6.5</v>
      </c>
      <c r="F15">
        <v>6.5</v>
      </c>
    </row>
    <row r="16" spans="1:6" x14ac:dyDescent="0.25">
      <c r="A16" t="s">
        <v>14</v>
      </c>
      <c r="B16" t="s">
        <v>70</v>
      </c>
      <c r="C16">
        <v>0.06</v>
      </c>
      <c r="D16">
        <v>1000</v>
      </c>
      <c r="E16">
        <v>1000</v>
      </c>
      <c r="F16">
        <v>500</v>
      </c>
    </row>
    <row r="17" spans="1:6" x14ac:dyDescent="0.25">
      <c r="A17" t="s">
        <v>14</v>
      </c>
      <c r="B17" t="s">
        <v>7</v>
      </c>
      <c r="C17">
        <v>0.12</v>
      </c>
      <c r="D17">
        <v>1000</v>
      </c>
      <c r="E17">
        <v>1000</v>
      </c>
      <c r="F17">
        <v>1000</v>
      </c>
    </row>
    <row r="18" spans="1:6" x14ac:dyDescent="0.25">
      <c r="A18" t="s">
        <v>14</v>
      </c>
      <c r="B18" t="s">
        <v>8</v>
      </c>
      <c r="C18">
        <v>1.6</v>
      </c>
      <c r="D18">
        <v>500</v>
      </c>
      <c r="E18">
        <v>500</v>
      </c>
      <c r="F18">
        <v>500</v>
      </c>
    </row>
    <row r="19" spans="1:6" x14ac:dyDescent="0.25">
      <c r="A19" t="s">
        <v>14</v>
      </c>
      <c r="B19" t="s">
        <v>72</v>
      </c>
      <c r="C19">
        <v>0.9</v>
      </c>
      <c r="D19">
        <v>500</v>
      </c>
      <c r="E19">
        <v>500</v>
      </c>
      <c r="F19">
        <v>500</v>
      </c>
    </row>
    <row r="20" spans="1:6" x14ac:dyDescent="0.25">
      <c r="A20" t="s">
        <v>14</v>
      </c>
      <c r="B20" t="s">
        <v>66</v>
      </c>
      <c r="C20">
        <v>0.221</v>
      </c>
      <c r="D20">
        <v>0.05</v>
      </c>
      <c r="E20">
        <v>0.01</v>
      </c>
      <c r="F20">
        <v>0.01</v>
      </c>
    </row>
    <row r="21" spans="1:6" x14ac:dyDescent="0.25">
      <c r="A21" t="s">
        <v>14</v>
      </c>
      <c r="B21" t="s">
        <v>67</v>
      </c>
      <c r="C21">
        <v>0</v>
      </c>
      <c r="D21">
        <v>5.0000000000000001E-3</v>
      </c>
      <c r="E21">
        <v>3.0000000000000001E-3</v>
      </c>
      <c r="F21">
        <v>5.0000000000000001E-3</v>
      </c>
    </row>
    <row r="22" spans="1:6" x14ac:dyDescent="0.25">
      <c r="A22" t="s">
        <v>16</v>
      </c>
      <c r="B22" t="s">
        <v>67</v>
      </c>
      <c r="C22">
        <v>0</v>
      </c>
      <c r="D22">
        <v>5.0000000000000001E-3</v>
      </c>
      <c r="E22">
        <v>3.0000000000000001E-3</v>
      </c>
      <c r="F22">
        <v>5.0000000000000001E-3</v>
      </c>
    </row>
    <row r="23" spans="1:6" x14ac:dyDescent="0.25">
      <c r="A23" t="s">
        <v>16</v>
      </c>
      <c r="B23" t="s">
        <v>68</v>
      </c>
      <c r="C23">
        <v>0.15</v>
      </c>
      <c r="D23">
        <v>0.05</v>
      </c>
      <c r="E23">
        <v>0.05</v>
      </c>
      <c r="F23">
        <v>0.05</v>
      </c>
    </row>
    <row r="24" spans="1:6" x14ac:dyDescent="0.25">
      <c r="A24" t="s">
        <v>16</v>
      </c>
      <c r="B24" t="s">
        <v>69</v>
      </c>
      <c r="C24">
        <v>6.2E-2</v>
      </c>
      <c r="D24">
        <v>0.05</v>
      </c>
      <c r="E24">
        <v>0.01</v>
      </c>
      <c r="F24">
        <v>1.4999999999999999E-2</v>
      </c>
    </row>
    <row r="25" spans="1:6" x14ac:dyDescent="0.25">
      <c r="A25" t="s">
        <v>16</v>
      </c>
      <c r="B25" t="s">
        <v>70</v>
      </c>
      <c r="C25">
        <v>0.16</v>
      </c>
      <c r="D25">
        <v>1000</v>
      </c>
      <c r="E25">
        <v>1000</v>
      </c>
      <c r="F25">
        <v>500</v>
      </c>
    </row>
    <row r="26" spans="1:6" x14ac:dyDescent="0.25">
      <c r="A26" t="s">
        <v>16</v>
      </c>
      <c r="B26" t="s">
        <v>7</v>
      </c>
      <c r="C26">
        <v>0.31</v>
      </c>
      <c r="D26">
        <v>1000</v>
      </c>
      <c r="E26">
        <v>1000</v>
      </c>
      <c r="F26">
        <v>1000</v>
      </c>
    </row>
    <row r="27" spans="1:6" x14ac:dyDescent="0.25">
      <c r="A27" t="s">
        <v>16</v>
      </c>
      <c r="B27" t="s">
        <v>8</v>
      </c>
      <c r="C27">
        <v>3</v>
      </c>
      <c r="D27">
        <v>500</v>
      </c>
      <c r="E27">
        <v>500</v>
      </c>
      <c r="F27">
        <v>500</v>
      </c>
    </row>
    <row r="28" spans="1:6" x14ac:dyDescent="0.25">
      <c r="A28" t="s">
        <v>16</v>
      </c>
      <c r="B28" t="s">
        <v>71</v>
      </c>
      <c r="C28">
        <v>1</v>
      </c>
      <c r="D28">
        <v>500</v>
      </c>
      <c r="E28">
        <v>500</v>
      </c>
      <c r="F28">
        <v>500</v>
      </c>
    </row>
    <row r="29" spans="1:6" x14ac:dyDescent="0.25">
      <c r="A29" t="s">
        <v>16</v>
      </c>
      <c r="B29" t="s">
        <v>66</v>
      </c>
      <c r="C29">
        <v>0.44400000000000001</v>
      </c>
      <c r="D29">
        <v>0.05</v>
      </c>
      <c r="E29">
        <v>0.01</v>
      </c>
      <c r="F29">
        <v>0.01</v>
      </c>
    </row>
    <row r="30" spans="1:6" x14ac:dyDescent="0.25">
      <c r="A30" t="s">
        <v>16</v>
      </c>
      <c r="B30" t="s">
        <v>5</v>
      </c>
      <c r="C30">
        <v>5.64</v>
      </c>
      <c r="D30">
        <v>6.5</v>
      </c>
      <c r="E30">
        <v>6.5</v>
      </c>
      <c r="F30">
        <v>6.5</v>
      </c>
    </row>
    <row r="31" spans="1:6" x14ac:dyDescent="0.25">
      <c r="A31" t="s">
        <v>16</v>
      </c>
      <c r="B31" t="s">
        <v>72</v>
      </c>
      <c r="C31">
        <v>2</v>
      </c>
      <c r="D31">
        <v>500</v>
      </c>
      <c r="E31">
        <v>500</v>
      </c>
      <c r="F31">
        <v>500</v>
      </c>
    </row>
    <row r="32" spans="1:6" x14ac:dyDescent="0.25">
      <c r="A32" t="s">
        <v>18</v>
      </c>
      <c r="B32" t="s">
        <v>5</v>
      </c>
      <c r="C32">
        <v>6.12</v>
      </c>
      <c r="D32">
        <v>6.5</v>
      </c>
      <c r="E32">
        <v>6.5</v>
      </c>
      <c r="F32">
        <v>6.5</v>
      </c>
    </row>
    <row r="33" spans="1:6" x14ac:dyDescent="0.25">
      <c r="A33" t="s">
        <v>18</v>
      </c>
      <c r="B33" t="s">
        <v>68</v>
      </c>
      <c r="C33">
        <v>9.6000000000000002E-2</v>
      </c>
      <c r="D33">
        <v>0.05</v>
      </c>
      <c r="E33">
        <v>0.05</v>
      </c>
      <c r="F33">
        <v>0.05</v>
      </c>
    </row>
    <row r="34" spans="1:6" x14ac:dyDescent="0.25">
      <c r="A34" t="s">
        <v>18</v>
      </c>
      <c r="B34" t="s">
        <v>69</v>
      </c>
      <c r="C34">
        <v>7.9000000000000001E-2</v>
      </c>
      <c r="D34">
        <v>0.05</v>
      </c>
      <c r="E34">
        <v>0.01</v>
      </c>
      <c r="F34">
        <v>1.4999999999999999E-2</v>
      </c>
    </row>
    <row r="35" spans="1:6" x14ac:dyDescent="0.25">
      <c r="A35" t="s">
        <v>18</v>
      </c>
      <c r="B35" t="s">
        <v>70</v>
      </c>
      <c r="C35">
        <v>7.0000000000000007E-2</v>
      </c>
      <c r="D35">
        <v>1000</v>
      </c>
      <c r="E35">
        <v>1000</v>
      </c>
      <c r="F35">
        <v>500</v>
      </c>
    </row>
    <row r="36" spans="1:6" x14ac:dyDescent="0.25">
      <c r="A36" t="s">
        <v>18</v>
      </c>
      <c r="B36" t="s">
        <v>7</v>
      </c>
      <c r="C36">
        <v>0.13</v>
      </c>
      <c r="D36">
        <v>1000</v>
      </c>
      <c r="E36">
        <v>1000</v>
      </c>
      <c r="F36">
        <v>1000</v>
      </c>
    </row>
    <row r="37" spans="1:6" x14ac:dyDescent="0.25">
      <c r="A37" t="s">
        <v>18</v>
      </c>
      <c r="B37" t="s">
        <v>8</v>
      </c>
      <c r="C37">
        <v>2.2000000000000002</v>
      </c>
      <c r="D37">
        <v>500</v>
      </c>
      <c r="E37">
        <v>500</v>
      </c>
      <c r="F37">
        <v>500</v>
      </c>
    </row>
    <row r="38" spans="1:6" x14ac:dyDescent="0.25">
      <c r="A38" t="s">
        <v>18</v>
      </c>
      <c r="B38" t="s">
        <v>71</v>
      </c>
      <c r="C38">
        <v>0.8</v>
      </c>
      <c r="D38">
        <v>500</v>
      </c>
      <c r="E38">
        <v>500</v>
      </c>
      <c r="F38">
        <v>500</v>
      </c>
    </row>
    <row r="39" spans="1:6" x14ac:dyDescent="0.25">
      <c r="A39" t="s">
        <v>18</v>
      </c>
      <c r="B39" t="s">
        <v>72</v>
      </c>
      <c r="C39">
        <v>1.4</v>
      </c>
      <c r="D39">
        <v>500</v>
      </c>
      <c r="E39">
        <v>500</v>
      </c>
      <c r="F39">
        <v>500</v>
      </c>
    </row>
    <row r="40" spans="1:6" x14ac:dyDescent="0.25">
      <c r="A40" t="s">
        <v>18</v>
      </c>
      <c r="B40" t="s">
        <v>67</v>
      </c>
      <c r="C40">
        <v>0</v>
      </c>
      <c r="D40">
        <v>5.0000000000000001E-3</v>
      </c>
      <c r="E40">
        <v>3.0000000000000001E-3</v>
      </c>
      <c r="F40">
        <v>5.0000000000000001E-3</v>
      </c>
    </row>
    <row r="41" spans="1:6" x14ac:dyDescent="0.25">
      <c r="A41" t="s">
        <v>18</v>
      </c>
      <c r="B41" t="s">
        <v>66</v>
      </c>
      <c r="C41">
        <v>0.36699999999999999</v>
      </c>
      <c r="D41">
        <v>0.05</v>
      </c>
      <c r="E41">
        <v>0.01</v>
      </c>
      <c r="F41">
        <v>0.01</v>
      </c>
    </row>
    <row r="42" spans="1:6" x14ac:dyDescent="0.25">
      <c r="A42" t="s">
        <v>12</v>
      </c>
      <c r="B42" t="s">
        <v>70</v>
      </c>
      <c r="C42">
        <v>0.05</v>
      </c>
      <c r="D42">
        <v>1000</v>
      </c>
      <c r="E42">
        <v>1000</v>
      </c>
      <c r="F42">
        <v>500</v>
      </c>
    </row>
    <row r="43" spans="1:6" x14ac:dyDescent="0.25">
      <c r="A43" t="s">
        <v>12</v>
      </c>
      <c r="B43" t="s">
        <v>66</v>
      </c>
      <c r="C43">
        <v>0.372</v>
      </c>
      <c r="D43">
        <v>0.05</v>
      </c>
      <c r="E43">
        <v>0.01</v>
      </c>
      <c r="F43">
        <v>0.01</v>
      </c>
    </row>
    <row r="44" spans="1:6" x14ac:dyDescent="0.25">
      <c r="A44" t="s">
        <v>12</v>
      </c>
      <c r="B44" t="s">
        <v>67</v>
      </c>
      <c r="C44">
        <v>0</v>
      </c>
      <c r="D44">
        <v>5.0000000000000001E-3</v>
      </c>
      <c r="E44">
        <v>3.0000000000000001E-3</v>
      </c>
      <c r="F44">
        <v>5.0000000000000001E-3</v>
      </c>
    </row>
    <row r="45" spans="1:6" x14ac:dyDescent="0.25">
      <c r="A45" t="s">
        <v>12</v>
      </c>
      <c r="B45" t="s">
        <v>68</v>
      </c>
      <c r="C45">
        <v>3.6999999999999998E-2</v>
      </c>
      <c r="D45">
        <v>0.05</v>
      </c>
      <c r="E45">
        <v>0.05</v>
      </c>
      <c r="F45">
        <v>0.05</v>
      </c>
    </row>
    <row r="46" spans="1:6" x14ac:dyDescent="0.25">
      <c r="A46" t="s">
        <v>12</v>
      </c>
      <c r="B46" t="s">
        <v>69</v>
      </c>
      <c r="C46">
        <v>6.5000000000000002E-2</v>
      </c>
      <c r="D46">
        <v>0.05</v>
      </c>
      <c r="E46">
        <v>0.01</v>
      </c>
      <c r="F46">
        <v>1.4999999999999999E-2</v>
      </c>
    </row>
    <row r="47" spans="1:6" x14ac:dyDescent="0.25">
      <c r="A47" t="s">
        <v>12</v>
      </c>
      <c r="B47" t="s">
        <v>5</v>
      </c>
      <c r="C47">
        <v>5.96</v>
      </c>
      <c r="D47">
        <v>6.5</v>
      </c>
      <c r="E47">
        <v>6.5</v>
      </c>
      <c r="F47">
        <v>6.5</v>
      </c>
    </row>
    <row r="48" spans="1:6" x14ac:dyDescent="0.25">
      <c r="A48" t="s">
        <v>12</v>
      </c>
      <c r="B48" t="s">
        <v>72</v>
      </c>
      <c r="C48">
        <v>1.4</v>
      </c>
      <c r="D48">
        <v>500</v>
      </c>
      <c r="E48">
        <v>500</v>
      </c>
      <c r="F48">
        <v>500</v>
      </c>
    </row>
    <row r="49" spans="1:6" x14ac:dyDescent="0.25">
      <c r="A49" t="s">
        <v>12</v>
      </c>
      <c r="B49" t="s">
        <v>7</v>
      </c>
      <c r="C49">
        <v>0.1</v>
      </c>
      <c r="D49">
        <v>1000</v>
      </c>
      <c r="E49">
        <v>1000</v>
      </c>
      <c r="F49">
        <v>1000</v>
      </c>
    </row>
    <row r="50" spans="1:6" x14ac:dyDescent="0.25">
      <c r="A50" t="s">
        <v>12</v>
      </c>
      <c r="B50" t="s">
        <v>8</v>
      </c>
      <c r="C50">
        <v>2.4</v>
      </c>
      <c r="D50">
        <v>500</v>
      </c>
      <c r="E50">
        <v>500</v>
      </c>
      <c r="F50">
        <v>500</v>
      </c>
    </row>
    <row r="51" spans="1:6" x14ac:dyDescent="0.25">
      <c r="A51" t="s">
        <v>12</v>
      </c>
      <c r="B51" t="s">
        <v>71</v>
      </c>
      <c r="C51">
        <v>1</v>
      </c>
      <c r="D51">
        <v>500</v>
      </c>
      <c r="E51">
        <v>500</v>
      </c>
      <c r="F51">
        <v>500</v>
      </c>
    </row>
    <row r="52" spans="1:6" x14ac:dyDescent="0.25">
      <c r="A52" t="s">
        <v>19</v>
      </c>
      <c r="B52" t="s">
        <v>72</v>
      </c>
      <c r="C52">
        <v>2.2000000000000002</v>
      </c>
      <c r="D52">
        <v>500</v>
      </c>
      <c r="E52">
        <v>500</v>
      </c>
      <c r="F52">
        <v>500</v>
      </c>
    </row>
    <row r="53" spans="1:6" x14ac:dyDescent="0.25">
      <c r="A53" t="s">
        <v>19</v>
      </c>
      <c r="B53" t="s">
        <v>68</v>
      </c>
      <c r="C53">
        <v>0.14699999999999999</v>
      </c>
      <c r="D53">
        <v>0.05</v>
      </c>
      <c r="E53">
        <v>0.05</v>
      </c>
      <c r="F53">
        <v>0.05</v>
      </c>
    </row>
    <row r="54" spans="1:6" x14ac:dyDescent="0.25">
      <c r="A54" t="s">
        <v>19</v>
      </c>
      <c r="B54" t="s">
        <v>69</v>
      </c>
      <c r="C54">
        <v>6.6000000000000003E-2</v>
      </c>
      <c r="D54">
        <v>0.05</v>
      </c>
      <c r="E54">
        <v>0.01</v>
      </c>
      <c r="F54">
        <v>1.4999999999999999E-2</v>
      </c>
    </row>
    <row r="55" spans="1:6" x14ac:dyDescent="0.25">
      <c r="A55" t="s">
        <v>19</v>
      </c>
      <c r="B55" t="s">
        <v>5</v>
      </c>
      <c r="C55">
        <v>5.67</v>
      </c>
      <c r="D55">
        <v>6.5</v>
      </c>
      <c r="E55">
        <v>6.5</v>
      </c>
      <c r="F55">
        <v>6.5</v>
      </c>
    </row>
    <row r="56" spans="1:6" x14ac:dyDescent="0.25">
      <c r="A56" t="s">
        <v>19</v>
      </c>
      <c r="B56" t="s">
        <v>70</v>
      </c>
      <c r="C56">
        <v>0.05</v>
      </c>
      <c r="D56">
        <v>1000</v>
      </c>
      <c r="E56">
        <v>1000</v>
      </c>
      <c r="F56">
        <v>500</v>
      </c>
    </row>
    <row r="57" spans="1:6" x14ac:dyDescent="0.25">
      <c r="A57" t="s">
        <v>19</v>
      </c>
      <c r="B57" t="s">
        <v>7</v>
      </c>
      <c r="C57">
        <v>0.1</v>
      </c>
      <c r="D57">
        <v>1000</v>
      </c>
      <c r="E57">
        <v>1000</v>
      </c>
      <c r="F57">
        <v>1000</v>
      </c>
    </row>
    <row r="58" spans="1:6" x14ac:dyDescent="0.25">
      <c r="A58" t="s">
        <v>19</v>
      </c>
      <c r="B58" t="s">
        <v>8</v>
      </c>
      <c r="C58">
        <v>4.2</v>
      </c>
      <c r="D58">
        <v>500</v>
      </c>
      <c r="E58">
        <v>500</v>
      </c>
      <c r="F58">
        <v>500</v>
      </c>
    </row>
    <row r="59" spans="1:6" x14ac:dyDescent="0.25">
      <c r="A59" t="s">
        <v>19</v>
      </c>
      <c r="B59" t="s">
        <v>71</v>
      </c>
      <c r="C59">
        <v>2</v>
      </c>
      <c r="D59">
        <v>500</v>
      </c>
      <c r="E59">
        <v>500</v>
      </c>
      <c r="F59">
        <v>500</v>
      </c>
    </row>
    <row r="60" spans="1:6" x14ac:dyDescent="0.25">
      <c r="A60" t="s">
        <v>19</v>
      </c>
      <c r="B60" t="s">
        <v>66</v>
      </c>
      <c r="C60">
        <v>0.34100000000000003</v>
      </c>
      <c r="D60">
        <v>0.05</v>
      </c>
      <c r="E60">
        <v>0.01</v>
      </c>
      <c r="F60">
        <v>0.01</v>
      </c>
    </row>
    <row r="61" spans="1:6" x14ac:dyDescent="0.25">
      <c r="A61" t="s">
        <v>19</v>
      </c>
      <c r="B61" t="s">
        <v>67</v>
      </c>
      <c r="C61">
        <v>0</v>
      </c>
      <c r="D61">
        <v>5.0000000000000001E-3</v>
      </c>
      <c r="E61">
        <v>3.0000000000000001E-3</v>
      </c>
      <c r="F61">
        <v>5.0000000000000001E-3</v>
      </c>
    </row>
    <row r="62" spans="1:6" x14ac:dyDescent="0.25">
      <c r="A62" t="s">
        <v>11</v>
      </c>
      <c r="B62" t="s">
        <v>8</v>
      </c>
      <c r="C62">
        <v>3</v>
      </c>
      <c r="D62">
        <v>500</v>
      </c>
      <c r="E62">
        <v>500</v>
      </c>
      <c r="F62">
        <v>500</v>
      </c>
    </row>
    <row r="63" spans="1:6" x14ac:dyDescent="0.25">
      <c r="A63" t="s">
        <v>11</v>
      </c>
      <c r="B63" t="s">
        <v>7</v>
      </c>
      <c r="C63">
        <v>0.16</v>
      </c>
      <c r="D63">
        <v>1000</v>
      </c>
      <c r="E63">
        <v>1000</v>
      </c>
      <c r="F63">
        <v>1000</v>
      </c>
    </row>
    <row r="64" spans="1:6" x14ac:dyDescent="0.25">
      <c r="A64" t="s">
        <v>11</v>
      </c>
      <c r="B64" t="s">
        <v>70</v>
      </c>
      <c r="C64">
        <v>0.08</v>
      </c>
      <c r="D64">
        <v>1000</v>
      </c>
      <c r="E64">
        <v>1000</v>
      </c>
      <c r="F64">
        <v>500</v>
      </c>
    </row>
    <row r="65" spans="1:6" x14ac:dyDescent="0.25">
      <c r="A65" t="s">
        <v>11</v>
      </c>
      <c r="B65" t="s">
        <v>5</v>
      </c>
      <c r="C65">
        <v>5.93</v>
      </c>
      <c r="D65">
        <v>6.5</v>
      </c>
      <c r="E65">
        <v>6.5</v>
      </c>
      <c r="F65">
        <v>6.5</v>
      </c>
    </row>
    <row r="66" spans="1:6" x14ac:dyDescent="0.25">
      <c r="A66" t="s">
        <v>11</v>
      </c>
      <c r="B66" t="s">
        <v>69</v>
      </c>
      <c r="C66">
        <v>7.2999999999999995E-2</v>
      </c>
      <c r="D66">
        <v>0.05</v>
      </c>
      <c r="E66">
        <v>0.01</v>
      </c>
      <c r="F66">
        <v>1.4999999999999999E-2</v>
      </c>
    </row>
    <row r="67" spans="1:6" x14ac:dyDescent="0.25">
      <c r="A67" t="s">
        <v>11</v>
      </c>
      <c r="B67" t="s">
        <v>68</v>
      </c>
      <c r="C67">
        <v>0.10299999999999999</v>
      </c>
      <c r="D67">
        <v>0.05</v>
      </c>
      <c r="E67">
        <v>0.05</v>
      </c>
      <c r="F67">
        <v>0.05</v>
      </c>
    </row>
    <row r="68" spans="1:6" x14ac:dyDescent="0.25">
      <c r="A68" t="s">
        <v>11</v>
      </c>
      <c r="B68" t="s">
        <v>67</v>
      </c>
      <c r="C68">
        <v>0</v>
      </c>
      <c r="D68">
        <v>5.0000000000000001E-3</v>
      </c>
      <c r="E68">
        <v>3.0000000000000001E-3</v>
      </c>
      <c r="F68">
        <v>5.0000000000000001E-3</v>
      </c>
    </row>
    <row r="69" spans="1:6" x14ac:dyDescent="0.25">
      <c r="A69" t="s">
        <v>11</v>
      </c>
      <c r="B69" t="s">
        <v>66</v>
      </c>
      <c r="C69">
        <v>0.36399999999999999</v>
      </c>
      <c r="D69">
        <v>0.05</v>
      </c>
      <c r="E69">
        <v>0.01</v>
      </c>
      <c r="F69">
        <v>0.01</v>
      </c>
    </row>
    <row r="70" spans="1:6" x14ac:dyDescent="0.25">
      <c r="A70" t="s">
        <v>11</v>
      </c>
      <c r="B70" t="s">
        <v>72</v>
      </c>
      <c r="C70">
        <v>1.8</v>
      </c>
      <c r="D70">
        <v>500</v>
      </c>
      <c r="E70">
        <v>500</v>
      </c>
      <c r="F70">
        <v>500</v>
      </c>
    </row>
    <row r="71" spans="1:6" x14ac:dyDescent="0.25">
      <c r="A71" t="s">
        <v>11</v>
      </c>
      <c r="B71" t="s">
        <v>71</v>
      </c>
      <c r="C71">
        <v>1.2</v>
      </c>
      <c r="D71">
        <v>500</v>
      </c>
      <c r="E71">
        <v>500</v>
      </c>
      <c r="F71">
        <v>500</v>
      </c>
    </row>
    <row r="72" spans="1:6" x14ac:dyDescent="0.25">
      <c r="A72" t="s">
        <v>17</v>
      </c>
      <c r="B72" t="s">
        <v>71</v>
      </c>
      <c r="C72">
        <v>1.2</v>
      </c>
      <c r="D72">
        <v>500</v>
      </c>
      <c r="E72">
        <v>500</v>
      </c>
      <c r="F72">
        <v>500</v>
      </c>
    </row>
    <row r="73" spans="1:6" x14ac:dyDescent="0.25">
      <c r="A73" t="s">
        <v>17</v>
      </c>
      <c r="B73" t="s">
        <v>8</v>
      </c>
      <c r="C73">
        <v>3</v>
      </c>
      <c r="D73">
        <v>500</v>
      </c>
      <c r="E73">
        <v>500</v>
      </c>
      <c r="F73">
        <v>500</v>
      </c>
    </row>
    <row r="74" spans="1:6" x14ac:dyDescent="0.25">
      <c r="A74" t="s">
        <v>17</v>
      </c>
      <c r="B74" t="s">
        <v>67</v>
      </c>
      <c r="C74">
        <v>0</v>
      </c>
      <c r="D74">
        <v>5.0000000000000001E-3</v>
      </c>
      <c r="E74">
        <v>3.0000000000000001E-3</v>
      </c>
      <c r="F74">
        <v>5.0000000000000001E-3</v>
      </c>
    </row>
    <row r="75" spans="1:6" x14ac:dyDescent="0.25">
      <c r="A75" t="s">
        <v>17</v>
      </c>
      <c r="B75" t="s">
        <v>68</v>
      </c>
      <c r="C75">
        <v>0.41099999999999998</v>
      </c>
      <c r="D75">
        <v>0.05</v>
      </c>
      <c r="E75">
        <v>0.05</v>
      </c>
      <c r="F75">
        <v>0.05</v>
      </c>
    </row>
    <row r="76" spans="1:6" x14ac:dyDescent="0.25">
      <c r="A76" t="s">
        <v>17</v>
      </c>
      <c r="B76" t="s">
        <v>66</v>
      </c>
      <c r="C76">
        <v>0.216</v>
      </c>
      <c r="D76">
        <v>0.05</v>
      </c>
      <c r="E76">
        <v>0.01</v>
      </c>
      <c r="F76">
        <v>0.01</v>
      </c>
    </row>
    <row r="77" spans="1:6" x14ac:dyDescent="0.25">
      <c r="A77" t="s">
        <v>17</v>
      </c>
      <c r="B77" t="s">
        <v>69</v>
      </c>
      <c r="C77">
        <v>0.14799999999999999</v>
      </c>
      <c r="D77">
        <v>0.05</v>
      </c>
      <c r="E77">
        <v>0.01</v>
      </c>
      <c r="F77">
        <v>1.4999999999999999E-2</v>
      </c>
    </row>
    <row r="78" spans="1:6" x14ac:dyDescent="0.25">
      <c r="A78" t="s">
        <v>17</v>
      </c>
      <c r="B78" t="s">
        <v>5</v>
      </c>
      <c r="C78">
        <v>6.46</v>
      </c>
      <c r="D78">
        <v>6.5</v>
      </c>
      <c r="E78">
        <v>6.5</v>
      </c>
      <c r="F78">
        <v>6.5</v>
      </c>
    </row>
    <row r="79" spans="1:6" x14ac:dyDescent="0.25">
      <c r="A79" t="s">
        <v>17</v>
      </c>
      <c r="B79" t="s">
        <v>70</v>
      </c>
      <c r="C79">
        <v>0.14000000000000001</v>
      </c>
      <c r="D79">
        <v>1000</v>
      </c>
      <c r="E79">
        <v>1000</v>
      </c>
      <c r="F79">
        <v>500</v>
      </c>
    </row>
    <row r="80" spans="1:6" x14ac:dyDescent="0.25">
      <c r="A80" t="s">
        <v>17</v>
      </c>
      <c r="B80" t="s">
        <v>7</v>
      </c>
      <c r="C80">
        <v>0.28999999999999998</v>
      </c>
      <c r="D80">
        <v>1000</v>
      </c>
      <c r="E80">
        <v>1000</v>
      </c>
      <c r="F80">
        <v>1000</v>
      </c>
    </row>
    <row r="81" spans="1:6" x14ac:dyDescent="0.25">
      <c r="A81" t="s">
        <v>17</v>
      </c>
      <c r="B81" t="s">
        <v>72</v>
      </c>
      <c r="C81">
        <v>1.8</v>
      </c>
      <c r="D81">
        <v>500</v>
      </c>
      <c r="E81">
        <v>500</v>
      </c>
      <c r="F81">
        <v>500</v>
      </c>
    </row>
    <row r="82" spans="1:6" x14ac:dyDescent="0.25">
      <c r="A82" t="s">
        <v>21</v>
      </c>
      <c r="B82" t="s">
        <v>8</v>
      </c>
      <c r="C82">
        <v>2.2000000000000002</v>
      </c>
      <c r="D82">
        <v>500</v>
      </c>
      <c r="E82">
        <v>500</v>
      </c>
      <c r="F82">
        <v>500</v>
      </c>
    </row>
    <row r="83" spans="1:6" x14ac:dyDescent="0.25">
      <c r="A83" t="s">
        <v>21</v>
      </c>
      <c r="B83" t="s">
        <v>69</v>
      </c>
      <c r="C83">
        <v>5.7000000000000002E-2</v>
      </c>
      <c r="D83">
        <v>0.05</v>
      </c>
      <c r="E83">
        <v>0.01</v>
      </c>
      <c r="F83">
        <v>1.4999999999999999E-2</v>
      </c>
    </row>
    <row r="84" spans="1:6" x14ac:dyDescent="0.25">
      <c r="A84" t="s">
        <v>21</v>
      </c>
      <c r="B84" t="s">
        <v>5</v>
      </c>
      <c r="C84">
        <v>5.62</v>
      </c>
      <c r="D84">
        <v>6.5</v>
      </c>
      <c r="E84">
        <v>6.5</v>
      </c>
      <c r="F84">
        <v>6.5</v>
      </c>
    </row>
    <row r="85" spans="1:6" x14ac:dyDescent="0.25">
      <c r="A85" t="s">
        <v>21</v>
      </c>
      <c r="B85" t="s">
        <v>70</v>
      </c>
      <c r="C85">
        <v>0.05</v>
      </c>
      <c r="D85">
        <v>1000</v>
      </c>
      <c r="E85">
        <v>1000</v>
      </c>
      <c r="F85">
        <v>500</v>
      </c>
    </row>
    <row r="86" spans="1:6" x14ac:dyDescent="0.25">
      <c r="A86" t="s">
        <v>21</v>
      </c>
      <c r="B86" t="s">
        <v>7</v>
      </c>
      <c r="C86">
        <v>0.1</v>
      </c>
      <c r="D86">
        <v>1000</v>
      </c>
      <c r="E86">
        <v>1000</v>
      </c>
      <c r="F86">
        <v>1000</v>
      </c>
    </row>
    <row r="87" spans="1:6" x14ac:dyDescent="0.25">
      <c r="A87" t="s">
        <v>21</v>
      </c>
      <c r="B87" t="s">
        <v>68</v>
      </c>
      <c r="C87">
        <v>0.186</v>
      </c>
      <c r="D87">
        <v>0.05</v>
      </c>
      <c r="E87">
        <v>0.05</v>
      </c>
      <c r="F87">
        <v>0.05</v>
      </c>
    </row>
    <row r="88" spans="1:6" x14ac:dyDescent="0.25">
      <c r="A88" t="s">
        <v>21</v>
      </c>
      <c r="B88" t="s">
        <v>71</v>
      </c>
      <c r="C88">
        <v>1</v>
      </c>
      <c r="D88">
        <v>500</v>
      </c>
      <c r="E88">
        <v>500</v>
      </c>
      <c r="F88">
        <v>500</v>
      </c>
    </row>
    <row r="89" spans="1:6" x14ac:dyDescent="0.25">
      <c r="A89" t="s">
        <v>21</v>
      </c>
      <c r="B89" t="s">
        <v>66</v>
      </c>
      <c r="C89">
        <v>0.28799999999999998</v>
      </c>
      <c r="D89">
        <v>0.05</v>
      </c>
      <c r="E89">
        <v>0.01</v>
      </c>
      <c r="F89">
        <v>0.01</v>
      </c>
    </row>
    <row r="90" spans="1:6" x14ac:dyDescent="0.25">
      <c r="A90" t="s">
        <v>21</v>
      </c>
      <c r="B90" t="s">
        <v>67</v>
      </c>
      <c r="C90">
        <v>0</v>
      </c>
      <c r="D90">
        <v>5.0000000000000001E-3</v>
      </c>
      <c r="E90">
        <v>3.0000000000000001E-3</v>
      </c>
      <c r="F90">
        <v>5.0000000000000001E-3</v>
      </c>
    </row>
    <row r="91" spans="1:6" x14ac:dyDescent="0.25">
      <c r="A91" t="s">
        <v>21</v>
      </c>
      <c r="B91" t="s">
        <v>72</v>
      </c>
      <c r="C91">
        <v>1.2</v>
      </c>
      <c r="D91">
        <v>500</v>
      </c>
      <c r="E91">
        <v>500</v>
      </c>
      <c r="F91">
        <v>500</v>
      </c>
    </row>
    <row r="92" spans="1:6" x14ac:dyDescent="0.25">
      <c r="A92" t="s">
        <v>13</v>
      </c>
      <c r="B92" t="s">
        <v>66</v>
      </c>
      <c r="C92">
        <v>0.30499999999999999</v>
      </c>
      <c r="D92">
        <v>0.05</v>
      </c>
      <c r="E92">
        <v>0.01</v>
      </c>
      <c r="F92">
        <v>0.01</v>
      </c>
    </row>
    <row r="93" spans="1:6" x14ac:dyDescent="0.25">
      <c r="A93" t="s">
        <v>13</v>
      </c>
      <c r="B93" t="s">
        <v>67</v>
      </c>
      <c r="C93">
        <v>0</v>
      </c>
      <c r="D93">
        <v>5.0000000000000001E-3</v>
      </c>
      <c r="E93">
        <v>3.0000000000000001E-3</v>
      </c>
      <c r="F93">
        <v>5.0000000000000001E-3</v>
      </c>
    </row>
    <row r="94" spans="1:6" x14ac:dyDescent="0.25">
      <c r="A94" t="s">
        <v>13</v>
      </c>
      <c r="B94" t="s">
        <v>68</v>
      </c>
      <c r="C94">
        <v>0.115</v>
      </c>
      <c r="D94">
        <v>0.05</v>
      </c>
      <c r="E94">
        <v>0.05</v>
      </c>
      <c r="F94">
        <v>0.05</v>
      </c>
    </row>
    <row r="95" spans="1:6" x14ac:dyDescent="0.25">
      <c r="A95" t="s">
        <v>13</v>
      </c>
      <c r="B95" t="s">
        <v>69</v>
      </c>
      <c r="C95">
        <v>0.13300000000000001</v>
      </c>
      <c r="D95">
        <v>0.05</v>
      </c>
      <c r="E95">
        <v>0.01</v>
      </c>
      <c r="F95">
        <v>1.4999999999999999E-2</v>
      </c>
    </row>
    <row r="96" spans="1:6" x14ac:dyDescent="0.25">
      <c r="A96" t="s">
        <v>13</v>
      </c>
      <c r="B96" t="s">
        <v>70</v>
      </c>
      <c r="C96">
        <v>0.06</v>
      </c>
      <c r="D96">
        <v>1000</v>
      </c>
      <c r="E96">
        <v>1000</v>
      </c>
      <c r="F96">
        <v>500</v>
      </c>
    </row>
    <row r="97" spans="1:6" x14ac:dyDescent="0.25">
      <c r="A97" t="s">
        <v>13</v>
      </c>
      <c r="B97" t="s">
        <v>7</v>
      </c>
      <c r="C97">
        <v>0.12</v>
      </c>
      <c r="D97">
        <v>1000</v>
      </c>
      <c r="E97">
        <v>1000</v>
      </c>
      <c r="F97">
        <v>1000</v>
      </c>
    </row>
    <row r="98" spans="1:6" x14ac:dyDescent="0.25">
      <c r="A98" t="s">
        <v>13</v>
      </c>
      <c r="B98" t="s">
        <v>8</v>
      </c>
      <c r="C98">
        <v>2.2000000000000002</v>
      </c>
      <c r="D98">
        <v>500</v>
      </c>
      <c r="E98">
        <v>500</v>
      </c>
      <c r="F98">
        <v>500</v>
      </c>
    </row>
    <row r="99" spans="1:6" x14ac:dyDescent="0.25">
      <c r="A99" t="s">
        <v>13</v>
      </c>
      <c r="B99" t="s">
        <v>5</v>
      </c>
      <c r="C99">
        <v>5.65</v>
      </c>
      <c r="D99">
        <v>6.5</v>
      </c>
      <c r="E99">
        <v>6.5</v>
      </c>
      <c r="F99">
        <v>6.5</v>
      </c>
    </row>
    <row r="100" spans="1:6" x14ac:dyDescent="0.25">
      <c r="A100" t="s">
        <v>13</v>
      </c>
      <c r="B100" t="s">
        <v>71</v>
      </c>
      <c r="C100">
        <v>1</v>
      </c>
      <c r="D100">
        <v>500</v>
      </c>
      <c r="E100">
        <v>500</v>
      </c>
      <c r="F100">
        <v>500</v>
      </c>
    </row>
    <row r="101" spans="1:6" x14ac:dyDescent="0.25">
      <c r="A101" t="s">
        <v>13</v>
      </c>
      <c r="B101" t="s">
        <v>72</v>
      </c>
      <c r="C101">
        <v>1.2</v>
      </c>
      <c r="D101">
        <v>500</v>
      </c>
      <c r="E101">
        <v>500</v>
      </c>
      <c r="F101">
        <v>500</v>
      </c>
    </row>
    <row r="102" spans="1:6" x14ac:dyDescent="0.25">
      <c r="A102" t="s">
        <v>15</v>
      </c>
      <c r="B102" t="s">
        <v>68</v>
      </c>
      <c r="C102">
        <v>1.607</v>
      </c>
      <c r="D102">
        <v>0.05</v>
      </c>
      <c r="E102">
        <v>0.05</v>
      </c>
      <c r="F102">
        <v>0.05</v>
      </c>
    </row>
    <row r="103" spans="1:6" x14ac:dyDescent="0.25">
      <c r="A103" t="s">
        <v>15</v>
      </c>
      <c r="B103" t="s">
        <v>72</v>
      </c>
      <c r="C103">
        <v>3.2</v>
      </c>
      <c r="D103">
        <v>500</v>
      </c>
      <c r="E103">
        <v>500</v>
      </c>
      <c r="F103">
        <v>500</v>
      </c>
    </row>
    <row r="104" spans="1:6" x14ac:dyDescent="0.25">
      <c r="A104" t="s">
        <v>15</v>
      </c>
      <c r="B104" t="s">
        <v>71</v>
      </c>
      <c r="C104">
        <v>1.8</v>
      </c>
      <c r="D104">
        <v>500</v>
      </c>
      <c r="E104">
        <v>500</v>
      </c>
      <c r="F104">
        <v>500</v>
      </c>
    </row>
    <row r="105" spans="1:6" x14ac:dyDescent="0.25">
      <c r="A105" t="s">
        <v>15</v>
      </c>
      <c r="B105" t="s">
        <v>8</v>
      </c>
      <c r="C105">
        <v>5</v>
      </c>
      <c r="D105">
        <v>500</v>
      </c>
      <c r="E105">
        <v>500</v>
      </c>
      <c r="F105">
        <v>500</v>
      </c>
    </row>
    <row r="106" spans="1:6" x14ac:dyDescent="0.25">
      <c r="A106" t="s">
        <v>15</v>
      </c>
      <c r="B106" t="s">
        <v>7</v>
      </c>
      <c r="C106">
        <v>0.06</v>
      </c>
      <c r="D106">
        <v>1000</v>
      </c>
      <c r="E106">
        <v>1000</v>
      </c>
      <c r="F106">
        <v>1000</v>
      </c>
    </row>
    <row r="107" spans="1:6" x14ac:dyDescent="0.25">
      <c r="A107" t="s">
        <v>15</v>
      </c>
      <c r="B107" t="s">
        <v>70</v>
      </c>
      <c r="C107">
        <v>0.03</v>
      </c>
      <c r="D107">
        <v>1000</v>
      </c>
      <c r="E107">
        <v>1000</v>
      </c>
      <c r="F107">
        <v>500</v>
      </c>
    </row>
    <row r="108" spans="1:6" x14ac:dyDescent="0.25">
      <c r="A108" t="s">
        <v>15</v>
      </c>
      <c r="B108" t="s">
        <v>5</v>
      </c>
      <c r="C108">
        <v>5.25</v>
      </c>
      <c r="D108">
        <v>6.5</v>
      </c>
      <c r="E108">
        <v>6.5</v>
      </c>
      <c r="F108">
        <v>6.5</v>
      </c>
    </row>
    <row r="109" spans="1:6" x14ac:dyDescent="0.25">
      <c r="A109" t="s">
        <v>15</v>
      </c>
      <c r="B109" t="s">
        <v>66</v>
      </c>
      <c r="C109">
        <v>0</v>
      </c>
      <c r="D109">
        <v>0.05</v>
      </c>
      <c r="E109">
        <v>0.01</v>
      </c>
      <c r="F109">
        <v>0.01</v>
      </c>
    </row>
    <row r="110" spans="1:6" x14ac:dyDescent="0.25">
      <c r="A110" t="s">
        <v>15</v>
      </c>
      <c r="B110" t="s">
        <v>67</v>
      </c>
      <c r="C110">
        <v>1.2999999999999999E-2</v>
      </c>
      <c r="D110">
        <v>5.0000000000000001E-3</v>
      </c>
      <c r="E110">
        <v>3.0000000000000001E-3</v>
      </c>
      <c r="F110">
        <v>5.0000000000000001E-3</v>
      </c>
    </row>
    <row r="111" spans="1:6" x14ac:dyDescent="0.25">
      <c r="A111" t="s">
        <v>15</v>
      </c>
      <c r="B111" t="s">
        <v>69</v>
      </c>
      <c r="C111">
        <v>0.20799999999999999</v>
      </c>
      <c r="D111">
        <v>0.05</v>
      </c>
      <c r="E111">
        <v>0.01</v>
      </c>
      <c r="F111">
        <v>1.4999999999999999E-2</v>
      </c>
    </row>
    <row r="112" spans="1:6" x14ac:dyDescent="0.25">
      <c r="A112" t="s">
        <v>20</v>
      </c>
      <c r="B112" t="s">
        <v>72</v>
      </c>
      <c r="C112">
        <v>0.8</v>
      </c>
      <c r="D112">
        <v>500</v>
      </c>
      <c r="E112">
        <v>500</v>
      </c>
      <c r="F112">
        <v>500</v>
      </c>
    </row>
    <row r="113" spans="1:6" x14ac:dyDescent="0.25">
      <c r="A113" t="s">
        <v>20</v>
      </c>
      <c r="B113" t="s">
        <v>66</v>
      </c>
      <c r="C113">
        <v>0.34599999999999997</v>
      </c>
      <c r="D113">
        <v>0.05</v>
      </c>
      <c r="E113">
        <v>0.01</v>
      </c>
      <c r="F113">
        <v>0.01</v>
      </c>
    </row>
    <row r="114" spans="1:6" x14ac:dyDescent="0.25">
      <c r="A114" t="s">
        <v>20</v>
      </c>
      <c r="B114" t="s">
        <v>67</v>
      </c>
      <c r="C114">
        <v>0</v>
      </c>
      <c r="D114">
        <v>5.0000000000000001E-3</v>
      </c>
      <c r="E114">
        <v>3.0000000000000001E-3</v>
      </c>
      <c r="F114">
        <v>5.0000000000000001E-3</v>
      </c>
    </row>
    <row r="115" spans="1:6" x14ac:dyDescent="0.25">
      <c r="A115" t="s">
        <v>20</v>
      </c>
      <c r="B115" t="s">
        <v>68</v>
      </c>
      <c r="C115">
        <v>0.187</v>
      </c>
      <c r="D115">
        <v>0.05</v>
      </c>
      <c r="E115">
        <v>0.05</v>
      </c>
      <c r="F115">
        <v>0.05</v>
      </c>
    </row>
    <row r="116" spans="1:6" x14ac:dyDescent="0.25">
      <c r="A116" t="s">
        <v>20</v>
      </c>
      <c r="B116" t="s">
        <v>5</v>
      </c>
      <c r="C116">
        <v>5.69</v>
      </c>
      <c r="D116">
        <v>6.5</v>
      </c>
      <c r="E116">
        <v>6.5</v>
      </c>
      <c r="F116">
        <v>6.5</v>
      </c>
    </row>
    <row r="117" spans="1:6" x14ac:dyDescent="0.25">
      <c r="A117" t="s">
        <v>20</v>
      </c>
      <c r="B117" t="s">
        <v>70</v>
      </c>
      <c r="C117">
        <v>0.05</v>
      </c>
      <c r="D117">
        <v>1000</v>
      </c>
      <c r="E117">
        <v>1000</v>
      </c>
      <c r="F117">
        <v>500</v>
      </c>
    </row>
    <row r="118" spans="1:6" x14ac:dyDescent="0.25">
      <c r="A118" t="s">
        <v>20</v>
      </c>
      <c r="B118" t="s">
        <v>7</v>
      </c>
      <c r="C118">
        <v>0.09</v>
      </c>
      <c r="D118">
        <v>1000</v>
      </c>
      <c r="E118">
        <v>1000</v>
      </c>
      <c r="F118">
        <v>1000</v>
      </c>
    </row>
    <row r="119" spans="1:6" x14ac:dyDescent="0.25">
      <c r="A119" t="s">
        <v>20</v>
      </c>
      <c r="B119" t="s">
        <v>8</v>
      </c>
      <c r="C119">
        <v>1.4</v>
      </c>
      <c r="D119">
        <v>500</v>
      </c>
      <c r="E119">
        <v>500</v>
      </c>
      <c r="F119">
        <v>500</v>
      </c>
    </row>
    <row r="120" spans="1:6" x14ac:dyDescent="0.25">
      <c r="A120" t="s">
        <v>20</v>
      </c>
      <c r="B120" t="s">
        <v>71</v>
      </c>
      <c r="C120">
        <v>0.6</v>
      </c>
      <c r="D120">
        <v>500</v>
      </c>
      <c r="E120">
        <v>500</v>
      </c>
      <c r="F120">
        <v>500</v>
      </c>
    </row>
    <row r="121" spans="1:6" x14ac:dyDescent="0.25">
      <c r="A121" t="s">
        <v>20</v>
      </c>
      <c r="B121" t="s">
        <v>69</v>
      </c>
      <c r="C121">
        <v>8.5999999999999993E-2</v>
      </c>
      <c r="D121">
        <v>0.05</v>
      </c>
      <c r="E121">
        <v>0.01</v>
      </c>
      <c r="F121">
        <v>1.4999999999999999E-2</v>
      </c>
    </row>
  </sheetData>
  <phoneticPr fontId="5"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0"/>
  <sheetViews>
    <sheetView zoomScale="79" workbookViewId="0">
      <selection activeCell="D20" sqref="D20"/>
    </sheetView>
  </sheetViews>
  <sheetFormatPr defaultColWidth="12.6328125" defaultRowHeight="15.75" customHeight="1" x14ac:dyDescent="0.25"/>
  <cols>
    <col min="1" max="1" width="21.1796875" customWidth="1"/>
    <col min="7" max="7" width="16.90625" bestFit="1" customWidth="1"/>
    <col min="8" max="8" width="26.08984375" bestFit="1" customWidth="1"/>
    <col min="9" max="9" width="21.6328125" bestFit="1" customWidth="1"/>
    <col min="10" max="10" width="24.26953125" bestFit="1" customWidth="1"/>
    <col min="11" max="11" width="25.08984375" bestFit="1" customWidth="1"/>
  </cols>
  <sheetData>
    <row r="1" spans="1:11" ht="14.5" x14ac:dyDescent="0.25">
      <c r="A1" s="1" t="s">
        <v>0</v>
      </c>
      <c r="B1" s="1" t="s">
        <v>1</v>
      </c>
      <c r="C1" s="1" t="s">
        <v>2</v>
      </c>
      <c r="D1" s="1" t="s">
        <v>3</v>
      </c>
      <c r="E1" s="1" t="s">
        <v>4</v>
      </c>
      <c r="F1" s="1" t="s">
        <v>5</v>
      </c>
      <c r="G1" s="1" t="s">
        <v>6</v>
      </c>
      <c r="H1" s="1" t="s">
        <v>7</v>
      </c>
      <c r="I1" s="1" t="s">
        <v>8</v>
      </c>
      <c r="J1" s="1" t="s">
        <v>9</v>
      </c>
      <c r="K1" s="1" t="s">
        <v>10</v>
      </c>
    </row>
    <row r="2" spans="1:11" ht="15.75" customHeight="1" x14ac:dyDescent="0.35">
      <c r="A2" s="2" t="s">
        <v>11</v>
      </c>
      <c r="B2" s="2">
        <v>0.36399999999999999</v>
      </c>
      <c r="C2" s="2">
        <v>0</v>
      </c>
      <c r="D2" s="2">
        <v>0.10299999999999999</v>
      </c>
      <c r="E2" s="2">
        <v>7.2999999999999995E-2</v>
      </c>
      <c r="F2" s="2">
        <v>5.93</v>
      </c>
      <c r="G2" s="2">
        <v>0.08</v>
      </c>
      <c r="H2" s="2">
        <v>0.16</v>
      </c>
      <c r="I2" s="2">
        <v>3</v>
      </c>
      <c r="J2" s="2">
        <v>1.2</v>
      </c>
      <c r="K2" s="2">
        <v>1.8</v>
      </c>
    </row>
    <row r="3" spans="1:11" ht="15.75" customHeight="1" x14ac:dyDescent="0.35">
      <c r="A3" s="2" t="s">
        <v>12</v>
      </c>
      <c r="B3" s="2">
        <v>0.372</v>
      </c>
      <c r="C3" s="2">
        <v>0</v>
      </c>
      <c r="D3" s="2">
        <v>3.6999999999999998E-2</v>
      </c>
      <c r="E3" s="2">
        <v>6.5000000000000002E-2</v>
      </c>
      <c r="F3" s="2">
        <v>5.96</v>
      </c>
      <c r="G3" s="2">
        <v>0.05</v>
      </c>
      <c r="H3" s="2">
        <v>0.1</v>
      </c>
      <c r="I3" s="2">
        <v>2.4</v>
      </c>
      <c r="J3" s="2">
        <v>1</v>
      </c>
      <c r="K3" s="2">
        <v>1.4</v>
      </c>
    </row>
    <row r="4" spans="1:11" ht="15.75" customHeight="1" x14ac:dyDescent="0.35">
      <c r="A4" s="2" t="s">
        <v>13</v>
      </c>
      <c r="B4" s="2">
        <v>0.30499999999999999</v>
      </c>
      <c r="C4" s="2">
        <v>0</v>
      </c>
      <c r="D4" s="2">
        <v>0.115</v>
      </c>
      <c r="E4" s="2">
        <v>0.13300000000000001</v>
      </c>
      <c r="F4" s="2">
        <v>5.65</v>
      </c>
      <c r="G4" s="2">
        <v>0.06</v>
      </c>
      <c r="H4" s="2">
        <v>0.12</v>
      </c>
      <c r="I4" s="2">
        <v>2.2000000000000002</v>
      </c>
      <c r="J4" s="2">
        <v>1</v>
      </c>
      <c r="K4" s="2">
        <v>1.2</v>
      </c>
    </row>
    <row r="5" spans="1:11" ht="15.75" customHeight="1" x14ac:dyDescent="0.35">
      <c r="A5" s="2" t="s">
        <v>14</v>
      </c>
      <c r="B5" s="2">
        <v>0.221</v>
      </c>
      <c r="C5" s="2">
        <v>0</v>
      </c>
      <c r="D5" s="2">
        <v>0.29299999999999998</v>
      </c>
      <c r="E5" s="2">
        <v>0.11899999999999999</v>
      </c>
      <c r="F5" s="2">
        <v>5.7</v>
      </c>
      <c r="G5" s="2">
        <v>0.06</v>
      </c>
      <c r="H5" s="2">
        <v>0.12</v>
      </c>
      <c r="I5" s="2">
        <v>1.6</v>
      </c>
      <c r="J5" s="2">
        <v>0.7</v>
      </c>
      <c r="K5" s="2">
        <v>0.9</v>
      </c>
    </row>
    <row r="6" spans="1:11" ht="15.75" customHeight="1" x14ac:dyDescent="0.35">
      <c r="A6" s="2" t="s">
        <v>15</v>
      </c>
      <c r="B6" s="2">
        <v>0</v>
      </c>
      <c r="C6" s="2">
        <v>1.2999999999999999E-2</v>
      </c>
      <c r="D6" s="2">
        <v>1.607</v>
      </c>
      <c r="E6" s="2">
        <v>0.20799999999999999</v>
      </c>
      <c r="F6" s="2">
        <v>5.25</v>
      </c>
      <c r="G6" s="2">
        <v>0.03</v>
      </c>
      <c r="H6" s="2">
        <v>0.06</v>
      </c>
      <c r="I6" s="2">
        <v>5</v>
      </c>
      <c r="J6" s="2">
        <v>1.8</v>
      </c>
      <c r="K6" s="2">
        <v>3.2</v>
      </c>
    </row>
    <row r="7" spans="1:11" ht="15.75" customHeight="1" x14ac:dyDescent="0.35">
      <c r="A7" s="2" t="s">
        <v>16</v>
      </c>
      <c r="B7" s="2">
        <v>0.44400000000000001</v>
      </c>
      <c r="C7" s="2">
        <v>0</v>
      </c>
      <c r="D7" s="2">
        <v>0.15</v>
      </c>
      <c r="E7" s="2">
        <v>6.2E-2</v>
      </c>
      <c r="F7" s="2">
        <v>5.64</v>
      </c>
      <c r="G7" s="2">
        <v>0.16</v>
      </c>
      <c r="H7" s="2">
        <v>0.31</v>
      </c>
      <c r="I7" s="2">
        <v>3</v>
      </c>
      <c r="J7" s="2">
        <v>1</v>
      </c>
      <c r="K7" s="2">
        <v>2</v>
      </c>
    </row>
    <row r="8" spans="1:11" ht="15.75" customHeight="1" x14ac:dyDescent="0.35">
      <c r="A8" s="2" t="s">
        <v>17</v>
      </c>
      <c r="B8" s="2">
        <v>0.216</v>
      </c>
      <c r="C8" s="2">
        <v>0</v>
      </c>
      <c r="D8" s="2">
        <v>0.41099999999999998</v>
      </c>
      <c r="E8" s="2">
        <v>0.14799999999999999</v>
      </c>
      <c r="F8" s="2">
        <v>6.46</v>
      </c>
      <c r="G8" s="2">
        <v>0.14000000000000001</v>
      </c>
      <c r="H8" s="2">
        <v>0.28999999999999998</v>
      </c>
      <c r="I8" s="2">
        <v>3</v>
      </c>
      <c r="J8" s="2">
        <v>1.2</v>
      </c>
      <c r="K8" s="2">
        <v>1.8</v>
      </c>
    </row>
    <row r="9" spans="1:11" ht="15.75" customHeight="1" x14ac:dyDescent="0.35">
      <c r="A9" s="2" t="s">
        <v>18</v>
      </c>
      <c r="B9" s="2">
        <v>0.36699999999999999</v>
      </c>
      <c r="C9" s="2">
        <v>0</v>
      </c>
      <c r="D9" s="2">
        <v>9.6000000000000002E-2</v>
      </c>
      <c r="E9" s="2">
        <v>7.9000000000000001E-2</v>
      </c>
      <c r="F9" s="2">
        <v>6.12</v>
      </c>
      <c r="G9" s="2">
        <v>7.0000000000000007E-2</v>
      </c>
      <c r="H9" s="2">
        <v>0.13</v>
      </c>
      <c r="I9" s="2">
        <v>2.2000000000000002</v>
      </c>
      <c r="J9" s="2">
        <v>0.8</v>
      </c>
      <c r="K9" s="2">
        <v>1.4</v>
      </c>
    </row>
    <row r="10" spans="1:11" ht="15.75" customHeight="1" x14ac:dyDescent="0.35">
      <c r="A10" s="2" t="s">
        <v>19</v>
      </c>
      <c r="B10" s="2">
        <v>0.34100000000000003</v>
      </c>
      <c r="C10" s="2">
        <v>0</v>
      </c>
      <c r="D10" s="2">
        <v>0.14699999999999999</v>
      </c>
      <c r="E10" s="2">
        <v>6.6000000000000003E-2</v>
      </c>
      <c r="F10" s="2">
        <v>5.67</v>
      </c>
      <c r="G10" s="2">
        <v>0.05</v>
      </c>
      <c r="H10" s="2">
        <v>0.1</v>
      </c>
      <c r="I10" s="2">
        <v>4.2</v>
      </c>
      <c r="J10" s="2">
        <v>2</v>
      </c>
      <c r="K10" s="2">
        <v>2.2000000000000002</v>
      </c>
    </row>
    <row r="11" spans="1:11" ht="15.75" customHeight="1" x14ac:dyDescent="0.35">
      <c r="A11" s="2" t="s">
        <v>20</v>
      </c>
      <c r="B11" s="2">
        <v>0.34599999999999997</v>
      </c>
      <c r="C11" s="2">
        <v>0</v>
      </c>
      <c r="D11" s="2">
        <v>0.187</v>
      </c>
      <c r="E11" s="2">
        <v>8.5999999999999993E-2</v>
      </c>
      <c r="F11" s="2">
        <v>5.69</v>
      </c>
      <c r="G11" s="2">
        <v>0.05</v>
      </c>
      <c r="H11" s="2">
        <v>0.09</v>
      </c>
      <c r="I11" s="2">
        <v>1.4</v>
      </c>
      <c r="J11" s="2">
        <v>0.6</v>
      </c>
      <c r="K11" s="2">
        <v>0.8</v>
      </c>
    </row>
    <row r="12" spans="1:11" ht="15.75" customHeight="1" x14ac:dyDescent="0.35">
      <c r="A12" s="2" t="s">
        <v>21</v>
      </c>
      <c r="B12" s="2">
        <v>0.28799999999999998</v>
      </c>
      <c r="C12" s="2">
        <v>0</v>
      </c>
      <c r="D12" s="2">
        <v>0.186</v>
      </c>
      <c r="E12" s="2">
        <v>5.7000000000000002E-2</v>
      </c>
      <c r="F12" s="2">
        <v>5.62</v>
      </c>
      <c r="G12" s="2">
        <v>0.05</v>
      </c>
      <c r="H12" s="2">
        <v>0.1</v>
      </c>
      <c r="I12" s="2">
        <v>2.2000000000000002</v>
      </c>
      <c r="J12" s="2">
        <v>1</v>
      </c>
      <c r="K12" s="2">
        <v>1.2</v>
      </c>
    </row>
    <row r="13" spans="1:11" ht="15.75" customHeight="1" x14ac:dyDescent="0.35">
      <c r="A13" s="2" t="s">
        <v>22</v>
      </c>
      <c r="B13" s="2">
        <v>0.29099999999999998</v>
      </c>
      <c r="C13" s="2">
        <v>0</v>
      </c>
      <c r="D13" s="2">
        <v>2.1000000000000001E-2</v>
      </c>
      <c r="E13" s="2">
        <v>5.0999999999999997E-2</v>
      </c>
      <c r="F13" s="2">
        <v>3.21</v>
      </c>
      <c r="G13" s="2">
        <v>0.28999999999999998</v>
      </c>
      <c r="H13" s="2">
        <v>0.56999999999999995</v>
      </c>
      <c r="I13" s="2">
        <v>18</v>
      </c>
      <c r="J13" s="2">
        <v>7.5</v>
      </c>
      <c r="K13" s="2">
        <v>10.5</v>
      </c>
    </row>
    <row r="15" spans="1:11" ht="12.5" x14ac:dyDescent="0.25"/>
    <row r="16" spans="1:11" ht="12.5" x14ac:dyDescent="0.25"/>
    <row r="17" ht="12.5" x14ac:dyDescent="0.25"/>
    <row r="18" ht="12.5" x14ac:dyDescent="0.25"/>
    <row r="19" ht="12.5" x14ac:dyDescent="0.25"/>
    <row r="20" ht="12.5" x14ac:dyDescent="0.25"/>
    <row r="21" ht="12.5" x14ac:dyDescent="0.25"/>
    <row r="22" ht="12.5" x14ac:dyDescent="0.25"/>
    <row r="23" ht="12.5" x14ac:dyDescent="0.25"/>
    <row r="24" ht="12.5" x14ac:dyDescent="0.25"/>
    <row r="25" ht="12.5" x14ac:dyDescent="0.25"/>
    <row r="26" ht="12.5" x14ac:dyDescent="0.25"/>
    <row r="27" ht="12.5" x14ac:dyDescent="0.25"/>
    <row r="28" ht="12.5" x14ac:dyDescent="0.25"/>
    <row r="29" ht="12.5" x14ac:dyDescent="0.25"/>
    <row r="30" ht="12.5" x14ac:dyDescent="0.25"/>
    <row r="31" ht="12.5" x14ac:dyDescent="0.25"/>
    <row r="32" ht="12.5" x14ac:dyDescent="0.25"/>
    <row r="33" ht="12.5" x14ac:dyDescent="0.25"/>
    <row r="34" ht="12.5" x14ac:dyDescent="0.25"/>
    <row r="35" ht="12.5" x14ac:dyDescent="0.25"/>
    <row r="36" ht="12.5" x14ac:dyDescent="0.25"/>
    <row r="37" ht="12.5" x14ac:dyDescent="0.25"/>
    <row r="38" ht="12.5" x14ac:dyDescent="0.25"/>
    <row r="39" ht="12.5" x14ac:dyDescent="0.25"/>
    <row r="40" ht="12.5" x14ac:dyDescent="0.25"/>
    <row r="41" ht="12.5" x14ac:dyDescent="0.25"/>
    <row r="42" ht="12.5" x14ac:dyDescent="0.25"/>
    <row r="43" ht="12.5" x14ac:dyDescent="0.25"/>
    <row r="44" ht="12.5" x14ac:dyDescent="0.25"/>
    <row r="45" ht="12.5" x14ac:dyDescent="0.25"/>
    <row r="46" ht="12.5" x14ac:dyDescent="0.25"/>
    <row r="47" ht="12.5" x14ac:dyDescent="0.25"/>
    <row r="48"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65" ht="12.5" x14ac:dyDescent="0.25"/>
    <row r="66" ht="12.5" x14ac:dyDescent="0.25"/>
    <row r="67" ht="12.5" x14ac:dyDescent="0.25"/>
    <row r="68" ht="12.5" x14ac:dyDescent="0.25"/>
    <row r="69" ht="12.5" x14ac:dyDescent="0.25"/>
    <row r="70"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88" ht="12.5" x14ac:dyDescent="0.25"/>
    <row r="89" ht="12.5" x14ac:dyDescent="0.25"/>
    <row r="90" ht="12.5" x14ac:dyDescent="0.25"/>
    <row r="91" ht="12.5" x14ac:dyDescent="0.25"/>
    <row r="92" ht="12.5" x14ac:dyDescent="0.25"/>
    <row r="93" ht="12.5" x14ac:dyDescent="0.25"/>
    <row r="94" ht="12.5" x14ac:dyDescent="0.25"/>
    <row r="95" ht="12.5" x14ac:dyDescent="0.25"/>
    <row r="96"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row r="114" ht="12.5" x14ac:dyDescent="0.25"/>
    <row r="115" ht="12.5" x14ac:dyDescent="0.25"/>
    <row r="116" ht="12.5" x14ac:dyDescent="0.25"/>
    <row r="117" ht="12.5" x14ac:dyDescent="0.25"/>
    <row r="118" ht="12.5" x14ac:dyDescent="0.25"/>
    <row r="119" ht="12.5" x14ac:dyDescent="0.25"/>
    <row r="120" ht="12.5" x14ac:dyDescent="0.25"/>
    <row r="121" ht="12.5" x14ac:dyDescent="0.25"/>
    <row r="122" ht="12.5" x14ac:dyDescent="0.25"/>
    <row r="123" ht="12.5" x14ac:dyDescent="0.25"/>
    <row r="124" ht="12.5" x14ac:dyDescent="0.25"/>
    <row r="125" ht="12.5" x14ac:dyDescent="0.25"/>
    <row r="126" ht="12.5" x14ac:dyDescent="0.25"/>
    <row r="127" ht="12.5" x14ac:dyDescent="0.25"/>
    <row r="128" ht="12.5" x14ac:dyDescent="0.25"/>
    <row r="129" ht="12.5" x14ac:dyDescent="0.25"/>
    <row r="130" ht="12.5" x14ac:dyDescent="0.25"/>
    <row r="131" ht="12.5" x14ac:dyDescent="0.25"/>
    <row r="132" ht="12.5" x14ac:dyDescent="0.25"/>
    <row r="133" ht="12.5" x14ac:dyDescent="0.25"/>
    <row r="134" ht="12.5" x14ac:dyDescent="0.25"/>
    <row r="135" ht="12.5" x14ac:dyDescent="0.25"/>
    <row r="136" ht="12.5" x14ac:dyDescent="0.25"/>
    <row r="137" ht="12.5" x14ac:dyDescent="0.25"/>
    <row r="138" ht="12.5" x14ac:dyDescent="0.25"/>
    <row r="139" ht="12.5" x14ac:dyDescent="0.25"/>
    <row r="140" ht="12.5" x14ac:dyDescent="0.25"/>
    <row r="141" ht="12.5" x14ac:dyDescent="0.25"/>
    <row r="142" ht="12.5" x14ac:dyDescent="0.25"/>
    <row r="143" ht="12.5" x14ac:dyDescent="0.25"/>
    <row r="144" ht="12.5" x14ac:dyDescent="0.25"/>
    <row r="145" ht="12.5" x14ac:dyDescent="0.25"/>
    <row r="146" ht="12.5" x14ac:dyDescent="0.25"/>
    <row r="147" ht="12.5" x14ac:dyDescent="0.25"/>
    <row r="148" ht="12.5" x14ac:dyDescent="0.25"/>
    <row r="149" ht="12.5" x14ac:dyDescent="0.25"/>
    <row r="150" ht="12.5" x14ac:dyDescent="0.25"/>
    <row r="151" ht="12.5" x14ac:dyDescent="0.25"/>
    <row r="152" ht="12.5" x14ac:dyDescent="0.25"/>
    <row r="153" ht="12.5" x14ac:dyDescent="0.25"/>
    <row r="154" ht="12.5" x14ac:dyDescent="0.25"/>
    <row r="155" ht="12.5" x14ac:dyDescent="0.25"/>
    <row r="156" ht="12.5" x14ac:dyDescent="0.25"/>
    <row r="157" ht="12.5" x14ac:dyDescent="0.25"/>
    <row r="158" ht="12.5" x14ac:dyDescent="0.25"/>
    <row r="159" ht="12.5" x14ac:dyDescent="0.25"/>
    <row r="160" ht="12.5" x14ac:dyDescent="0.25"/>
    <row r="161" ht="12.5" x14ac:dyDescent="0.25"/>
    <row r="162" ht="12.5" x14ac:dyDescent="0.25"/>
    <row r="163" ht="12.5" x14ac:dyDescent="0.25"/>
    <row r="164" ht="12.5" x14ac:dyDescent="0.25"/>
    <row r="165" ht="12.5" x14ac:dyDescent="0.25"/>
    <row r="166" ht="12.5" x14ac:dyDescent="0.25"/>
    <row r="167" ht="12.5" x14ac:dyDescent="0.25"/>
    <row r="168" ht="12.5" x14ac:dyDescent="0.25"/>
    <row r="169" ht="12.5" x14ac:dyDescent="0.25"/>
    <row r="170" ht="12.5" x14ac:dyDescent="0.25"/>
    <row r="171" ht="12.5" x14ac:dyDescent="0.25"/>
    <row r="172" ht="12.5" x14ac:dyDescent="0.25"/>
    <row r="173" ht="12.5" x14ac:dyDescent="0.25"/>
    <row r="174" ht="12.5" x14ac:dyDescent="0.25"/>
    <row r="175" ht="12.5" x14ac:dyDescent="0.25"/>
    <row r="176" ht="12.5" x14ac:dyDescent="0.25"/>
    <row r="177" ht="12.5" x14ac:dyDescent="0.25"/>
    <row r="178" ht="12.5" x14ac:dyDescent="0.25"/>
    <row r="179" ht="12.5" x14ac:dyDescent="0.25"/>
    <row r="180" ht="12.5" x14ac:dyDescent="0.25"/>
    <row r="181" ht="12.5" x14ac:dyDescent="0.25"/>
    <row r="182" ht="12.5" x14ac:dyDescent="0.25"/>
    <row r="183" ht="12.5" x14ac:dyDescent="0.25"/>
    <row r="184" ht="12.5" x14ac:dyDescent="0.25"/>
    <row r="185" ht="12.5" x14ac:dyDescent="0.25"/>
    <row r="186" ht="12.5" x14ac:dyDescent="0.25"/>
    <row r="187" ht="12.5" x14ac:dyDescent="0.25"/>
    <row r="188" ht="12.5" x14ac:dyDescent="0.25"/>
    <row r="189" ht="12.5" x14ac:dyDescent="0.25"/>
    <row r="190" ht="12.5" x14ac:dyDescent="0.25"/>
    <row r="191" ht="12.5" x14ac:dyDescent="0.25"/>
    <row r="192" ht="12.5" x14ac:dyDescent="0.25"/>
    <row r="193" ht="12.5" x14ac:dyDescent="0.25"/>
    <row r="194" ht="12.5" x14ac:dyDescent="0.25"/>
    <row r="195" ht="12.5" x14ac:dyDescent="0.25"/>
    <row r="196" ht="12.5" x14ac:dyDescent="0.25"/>
    <row r="197" ht="12.5" x14ac:dyDescent="0.25"/>
    <row r="198" ht="12.5" x14ac:dyDescent="0.25"/>
    <row r="199" ht="12.5" x14ac:dyDescent="0.25"/>
    <row r="200" ht="12.5" x14ac:dyDescent="0.25"/>
    <row r="201" ht="12.5" x14ac:dyDescent="0.25"/>
    <row r="202" ht="12.5" x14ac:dyDescent="0.25"/>
    <row r="203" ht="12.5" x14ac:dyDescent="0.25"/>
    <row r="204" ht="12.5" x14ac:dyDescent="0.25"/>
    <row r="205" ht="12.5" x14ac:dyDescent="0.25"/>
    <row r="206" ht="12.5" x14ac:dyDescent="0.25"/>
    <row r="207" ht="12.5" x14ac:dyDescent="0.25"/>
    <row r="208"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row r="372" ht="12.5" x14ac:dyDescent="0.25"/>
    <row r="373" ht="12.5" x14ac:dyDescent="0.25"/>
    <row r="374" ht="12.5" x14ac:dyDescent="0.25"/>
    <row r="375" ht="12.5" x14ac:dyDescent="0.25"/>
    <row r="376" ht="12.5" x14ac:dyDescent="0.25"/>
    <row r="377" ht="12.5" x14ac:dyDescent="0.25"/>
    <row r="378" ht="12.5" x14ac:dyDescent="0.25"/>
    <row r="379" ht="12.5" x14ac:dyDescent="0.25"/>
    <row r="380" ht="12.5" x14ac:dyDescent="0.25"/>
    <row r="381" ht="12.5" x14ac:dyDescent="0.25"/>
    <row r="382" ht="12.5" x14ac:dyDescent="0.25"/>
    <row r="383" ht="12.5" x14ac:dyDescent="0.25"/>
    <row r="384" ht="12.5" x14ac:dyDescent="0.25"/>
    <row r="385" ht="12.5" x14ac:dyDescent="0.25"/>
    <row r="386" ht="12.5" x14ac:dyDescent="0.25"/>
    <row r="387" ht="12.5" x14ac:dyDescent="0.25"/>
    <row r="388" ht="12.5" x14ac:dyDescent="0.25"/>
    <row r="389" ht="12.5" x14ac:dyDescent="0.25"/>
    <row r="390" ht="12.5" x14ac:dyDescent="0.25"/>
    <row r="391" ht="12.5" x14ac:dyDescent="0.25"/>
    <row r="392" ht="12.5" x14ac:dyDescent="0.25"/>
    <row r="393" ht="12.5" x14ac:dyDescent="0.25"/>
    <row r="394" ht="12.5" x14ac:dyDescent="0.25"/>
    <row r="395" ht="12.5" x14ac:dyDescent="0.25"/>
    <row r="396" ht="12.5" x14ac:dyDescent="0.25"/>
    <row r="397" ht="12.5" x14ac:dyDescent="0.25"/>
    <row r="398" ht="12.5" x14ac:dyDescent="0.25"/>
    <row r="399" ht="12.5" x14ac:dyDescent="0.25"/>
    <row r="400" ht="12.5" x14ac:dyDescent="0.25"/>
    <row r="401" ht="12.5" x14ac:dyDescent="0.25"/>
    <row r="402" ht="12.5" x14ac:dyDescent="0.25"/>
    <row r="403" ht="12.5" x14ac:dyDescent="0.25"/>
    <row r="404" ht="12.5" x14ac:dyDescent="0.25"/>
    <row r="405" ht="12.5" x14ac:dyDescent="0.25"/>
    <row r="406" ht="12.5" x14ac:dyDescent="0.25"/>
    <row r="407" ht="12.5" x14ac:dyDescent="0.25"/>
    <row r="408" ht="12.5" x14ac:dyDescent="0.25"/>
    <row r="409" ht="12.5" x14ac:dyDescent="0.25"/>
    <row r="410" ht="12.5" x14ac:dyDescent="0.25"/>
    <row r="411" ht="12.5" x14ac:dyDescent="0.25"/>
    <row r="412" ht="12.5" x14ac:dyDescent="0.25"/>
    <row r="413" ht="12.5" x14ac:dyDescent="0.25"/>
    <row r="414" ht="12.5" x14ac:dyDescent="0.25"/>
    <row r="415" ht="12.5" x14ac:dyDescent="0.25"/>
    <row r="416" ht="12.5" x14ac:dyDescent="0.25"/>
    <row r="417" ht="12.5" x14ac:dyDescent="0.25"/>
    <row r="418" ht="12.5" x14ac:dyDescent="0.25"/>
    <row r="419" ht="12.5" x14ac:dyDescent="0.25"/>
    <row r="420" ht="12.5" x14ac:dyDescent="0.25"/>
    <row r="421" ht="12.5" x14ac:dyDescent="0.25"/>
    <row r="422" ht="12.5" x14ac:dyDescent="0.25"/>
    <row r="423" ht="12.5" x14ac:dyDescent="0.25"/>
    <row r="424" ht="12.5" x14ac:dyDescent="0.25"/>
    <row r="425" ht="12.5" x14ac:dyDescent="0.25"/>
    <row r="426" ht="12.5" x14ac:dyDescent="0.25"/>
    <row r="427" ht="12.5" x14ac:dyDescent="0.25"/>
    <row r="428" ht="12.5" x14ac:dyDescent="0.25"/>
    <row r="429" ht="12.5" x14ac:dyDescent="0.25"/>
    <row r="430" ht="12.5" x14ac:dyDescent="0.25"/>
    <row r="431" ht="12.5" x14ac:dyDescent="0.25"/>
    <row r="432" ht="12.5" x14ac:dyDescent="0.25"/>
    <row r="433" ht="12.5" x14ac:dyDescent="0.25"/>
    <row r="434" ht="12.5" x14ac:dyDescent="0.25"/>
    <row r="435" ht="12.5" x14ac:dyDescent="0.25"/>
    <row r="436" ht="12.5" x14ac:dyDescent="0.25"/>
    <row r="437" ht="12.5" x14ac:dyDescent="0.25"/>
    <row r="438" ht="12.5" x14ac:dyDescent="0.25"/>
    <row r="439" ht="12.5" x14ac:dyDescent="0.25"/>
    <row r="440" ht="12.5" x14ac:dyDescent="0.25"/>
    <row r="441" ht="12.5" x14ac:dyDescent="0.25"/>
    <row r="442" ht="12.5" x14ac:dyDescent="0.25"/>
    <row r="443" ht="12.5" x14ac:dyDescent="0.25"/>
    <row r="444" ht="12.5" x14ac:dyDescent="0.25"/>
    <row r="445" ht="12.5" x14ac:dyDescent="0.25"/>
    <row r="446" ht="12.5" x14ac:dyDescent="0.25"/>
    <row r="447" ht="12.5" x14ac:dyDescent="0.25"/>
    <row r="448" ht="12.5" x14ac:dyDescent="0.25"/>
    <row r="449" ht="12.5" x14ac:dyDescent="0.25"/>
    <row r="450" ht="12.5" x14ac:dyDescent="0.25"/>
    <row r="451" ht="12.5" x14ac:dyDescent="0.25"/>
    <row r="452" ht="12.5" x14ac:dyDescent="0.25"/>
    <row r="453" ht="12.5" x14ac:dyDescent="0.25"/>
    <row r="454" ht="12.5" x14ac:dyDescent="0.25"/>
    <row r="455" ht="12.5" x14ac:dyDescent="0.25"/>
    <row r="456" ht="12.5" x14ac:dyDescent="0.25"/>
    <row r="457" ht="12.5" x14ac:dyDescent="0.25"/>
    <row r="458" ht="12.5" x14ac:dyDescent="0.25"/>
    <row r="459" ht="12.5" x14ac:dyDescent="0.25"/>
    <row r="460" ht="12.5" x14ac:dyDescent="0.25"/>
    <row r="461" ht="12.5" x14ac:dyDescent="0.25"/>
    <row r="462" ht="12.5" x14ac:dyDescent="0.25"/>
    <row r="463" ht="12.5" x14ac:dyDescent="0.25"/>
    <row r="464" ht="12.5" x14ac:dyDescent="0.25"/>
    <row r="465" ht="12.5" x14ac:dyDescent="0.25"/>
    <row r="466" ht="12.5" x14ac:dyDescent="0.25"/>
    <row r="467" ht="12.5" x14ac:dyDescent="0.25"/>
    <row r="468" ht="12.5" x14ac:dyDescent="0.25"/>
    <row r="469" ht="12.5" x14ac:dyDescent="0.25"/>
    <row r="470" ht="12.5" x14ac:dyDescent="0.25"/>
    <row r="471" ht="12.5" x14ac:dyDescent="0.25"/>
    <row r="472" ht="12.5" x14ac:dyDescent="0.25"/>
    <row r="473" ht="12.5" x14ac:dyDescent="0.25"/>
    <row r="474" ht="12.5" x14ac:dyDescent="0.25"/>
    <row r="475" ht="12.5" x14ac:dyDescent="0.25"/>
    <row r="476" ht="12.5" x14ac:dyDescent="0.25"/>
    <row r="477" ht="12.5" x14ac:dyDescent="0.25"/>
    <row r="478" ht="12.5" x14ac:dyDescent="0.25"/>
    <row r="479" ht="12.5" x14ac:dyDescent="0.25"/>
    <row r="480" ht="12.5" x14ac:dyDescent="0.25"/>
    <row r="481" ht="12.5" x14ac:dyDescent="0.25"/>
    <row r="482" ht="12.5" x14ac:dyDescent="0.25"/>
    <row r="483" ht="12.5" x14ac:dyDescent="0.25"/>
    <row r="484" ht="12.5" x14ac:dyDescent="0.25"/>
    <row r="485" ht="12.5" x14ac:dyDescent="0.25"/>
    <row r="486" ht="12.5" x14ac:dyDescent="0.25"/>
    <row r="487" ht="12.5" x14ac:dyDescent="0.25"/>
    <row r="488" ht="12.5" x14ac:dyDescent="0.25"/>
    <row r="489" ht="12.5" x14ac:dyDescent="0.25"/>
    <row r="490" ht="12.5" x14ac:dyDescent="0.25"/>
    <row r="491" ht="12.5" x14ac:dyDescent="0.25"/>
    <row r="492" ht="12.5" x14ac:dyDescent="0.25"/>
    <row r="493" ht="12.5" x14ac:dyDescent="0.25"/>
    <row r="494" ht="12.5" x14ac:dyDescent="0.25"/>
    <row r="495" ht="12.5" x14ac:dyDescent="0.25"/>
    <row r="496" ht="12.5" x14ac:dyDescent="0.25"/>
    <row r="497" ht="12.5" x14ac:dyDescent="0.25"/>
    <row r="498" ht="12.5" x14ac:dyDescent="0.25"/>
    <row r="499" ht="12.5" x14ac:dyDescent="0.25"/>
    <row r="500" ht="12.5" x14ac:dyDescent="0.25"/>
    <row r="501" ht="12.5" x14ac:dyDescent="0.25"/>
    <row r="502" ht="12.5" x14ac:dyDescent="0.25"/>
    <row r="503" ht="12.5" x14ac:dyDescent="0.25"/>
    <row r="504" ht="12.5" x14ac:dyDescent="0.25"/>
    <row r="505" ht="12.5" x14ac:dyDescent="0.25"/>
    <row r="506" ht="12.5" x14ac:dyDescent="0.25"/>
    <row r="507" ht="12.5" x14ac:dyDescent="0.25"/>
    <row r="508" ht="12.5" x14ac:dyDescent="0.25"/>
    <row r="509" ht="12.5" x14ac:dyDescent="0.25"/>
    <row r="510" ht="12.5" x14ac:dyDescent="0.25"/>
    <row r="511" ht="12.5" x14ac:dyDescent="0.25"/>
    <row r="512" ht="12.5" x14ac:dyDescent="0.25"/>
    <row r="513" ht="12.5" x14ac:dyDescent="0.25"/>
    <row r="514" ht="12.5" x14ac:dyDescent="0.25"/>
    <row r="515" ht="12.5" x14ac:dyDescent="0.25"/>
    <row r="516" ht="12.5" x14ac:dyDescent="0.25"/>
    <row r="517" ht="12.5" x14ac:dyDescent="0.25"/>
    <row r="518" ht="12.5" x14ac:dyDescent="0.25"/>
    <row r="519" ht="12.5" x14ac:dyDescent="0.25"/>
    <row r="520" ht="12.5" x14ac:dyDescent="0.25"/>
    <row r="521" ht="12.5" x14ac:dyDescent="0.25"/>
    <row r="522" ht="12.5" x14ac:dyDescent="0.25"/>
    <row r="523" ht="12.5" x14ac:dyDescent="0.25"/>
    <row r="524" ht="12.5" x14ac:dyDescent="0.25"/>
    <row r="525" ht="12.5" x14ac:dyDescent="0.25"/>
    <row r="526" ht="12.5" x14ac:dyDescent="0.25"/>
    <row r="527" ht="12.5" x14ac:dyDescent="0.25"/>
    <row r="528" ht="12.5" x14ac:dyDescent="0.25"/>
    <row r="529" ht="12.5" x14ac:dyDescent="0.25"/>
    <row r="530" ht="12.5" x14ac:dyDescent="0.25"/>
    <row r="531" ht="12.5" x14ac:dyDescent="0.25"/>
    <row r="532" ht="12.5" x14ac:dyDescent="0.25"/>
    <row r="533" ht="12.5" x14ac:dyDescent="0.25"/>
    <row r="534" ht="12.5" x14ac:dyDescent="0.25"/>
    <row r="535" ht="12.5" x14ac:dyDescent="0.25"/>
    <row r="536" ht="12.5" x14ac:dyDescent="0.25"/>
    <row r="537" ht="12.5" x14ac:dyDescent="0.25"/>
    <row r="538" ht="12.5" x14ac:dyDescent="0.25"/>
    <row r="539" ht="12.5" x14ac:dyDescent="0.25"/>
    <row r="540" ht="12.5" x14ac:dyDescent="0.25"/>
    <row r="541" ht="12.5" x14ac:dyDescent="0.25"/>
    <row r="542" ht="12.5" x14ac:dyDescent="0.25"/>
    <row r="543" ht="12.5" x14ac:dyDescent="0.25"/>
    <row r="544" ht="12.5" x14ac:dyDescent="0.25"/>
    <row r="545" ht="12.5" x14ac:dyDescent="0.25"/>
    <row r="546" ht="12.5" x14ac:dyDescent="0.25"/>
    <row r="547" ht="12.5" x14ac:dyDescent="0.25"/>
    <row r="548" ht="12.5" x14ac:dyDescent="0.25"/>
    <row r="549" ht="12.5" x14ac:dyDescent="0.25"/>
    <row r="550" ht="12.5" x14ac:dyDescent="0.25"/>
    <row r="551" ht="12.5" x14ac:dyDescent="0.25"/>
    <row r="552" ht="12.5" x14ac:dyDescent="0.25"/>
    <row r="553" ht="12.5" x14ac:dyDescent="0.25"/>
    <row r="554" ht="12.5" x14ac:dyDescent="0.25"/>
    <row r="555" ht="12.5" x14ac:dyDescent="0.25"/>
    <row r="556" ht="12.5" x14ac:dyDescent="0.25"/>
    <row r="557" ht="12.5" x14ac:dyDescent="0.25"/>
    <row r="558" ht="12.5" x14ac:dyDescent="0.25"/>
    <row r="559" ht="12.5" x14ac:dyDescent="0.25"/>
    <row r="560" ht="12.5" x14ac:dyDescent="0.25"/>
    <row r="561" ht="12.5" x14ac:dyDescent="0.25"/>
    <row r="562" ht="12.5" x14ac:dyDescent="0.25"/>
    <row r="563" ht="12.5" x14ac:dyDescent="0.25"/>
    <row r="564" ht="12.5" x14ac:dyDescent="0.25"/>
    <row r="565" ht="12.5" x14ac:dyDescent="0.25"/>
    <row r="566" ht="12.5" x14ac:dyDescent="0.25"/>
    <row r="567" ht="12.5" x14ac:dyDescent="0.25"/>
    <row r="568" ht="12.5" x14ac:dyDescent="0.25"/>
    <row r="569" ht="12.5" x14ac:dyDescent="0.25"/>
    <row r="570" ht="12.5" x14ac:dyDescent="0.25"/>
    <row r="571" ht="12.5" x14ac:dyDescent="0.25"/>
    <row r="572" ht="12.5" x14ac:dyDescent="0.25"/>
    <row r="573" ht="12.5" x14ac:dyDescent="0.25"/>
    <row r="574" ht="12.5" x14ac:dyDescent="0.25"/>
    <row r="575" ht="12.5" x14ac:dyDescent="0.25"/>
    <row r="576" ht="12.5" x14ac:dyDescent="0.25"/>
    <row r="577" ht="12.5" x14ac:dyDescent="0.25"/>
    <row r="578" ht="12.5" x14ac:dyDescent="0.25"/>
    <row r="579" ht="12.5" x14ac:dyDescent="0.25"/>
    <row r="580" ht="12.5" x14ac:dyDescent="0.25"/>
    <row r="581" ht="12.5" x14ac:dyDescent="0.25"/>
    <row r="582" ht="12.5" x14ac:dyDescent="0.25"/>
    <row r="583" ht="12.5" x14ac:dyDescent="0.25"/>
    <row r="584" ht="12.5" x14ac:dyDescent="0.25"/>
    <row r="585" ht="12.5" x14ac:dyDescent="0.25"/>
    <row r="586" ht="12.5" x14ac:dyDescent="0.25"/>
    <row r="587" ht="12.5" x14ac:dyDescent="0.25"/>
    <row r="588" ht="12.5" x14ac:dyDescent="0.25"/>
    <row r="589" ht="12.5" x14ac:dyDescent="0.25"/>
    <row r="590" ht="12.5" x14ac:dyDescent="0.25"/>
    <row r="591" ht="12.5" x14ac:dyDescent="0.25"/>
    <row r="592" ht="12.5" x14ac:dyDescent="0.25"/>
    <row r="593" ht="12.5" x14ac:dyDescent="0.25"/>
    <row r="594" ht="12.5" x14ac:dyDescent="0.25"/>
    <row r="595" ht="12.5" x14ac:dyDescent="0.25"/>
    <row r="596" ht="12.5" x14ac:dyDescent="0.25"/>
    <row r="597" ht="12.5" x14ac:dyDescent="0.25"/>
    <row r="598" ht="12.5" x14ac:dyDescent="0.25"/>
    <row r="599" ht="12.5" x14ac:dyDescent="0.25"/>
    <row r="600" ht="12.5" x14ac:dyDescent="0.25"/>
    <row r="601" ht="12.5" x14ac:dyDescent="0.25"/>
    <row r="602" ht="12.5" x14ac:dyDescent="0.25"/>
    <row r="603" ht="12.5" x14ac:dyDescent="0.25"/>
    <row r="604" ht="12.5" x14ac:dyDescent="0.25"/>
    <row r="605" ht="12.5" x14ac:dyDescent="0.25"/>
    <row r="606" ht="12.5" x14ac:dyDescent="0.25"/>
    <row r="607" ht="12.5" x14ac:dyDescent="0.25"/>
    <row r="608" ht="12.5" x14ac:dyDescent="0.25"/>
    <row r="609" ht="12.5" x14ac:dyDescent="0.25"/>
    <row r="610" ht="12.5" x14ac:dyDescent="0.25"/>
    <row r="611" ht="12.5" x14ac:dyDescent="0.25"/>
    <row r="612" ht="12.5" x14ac:dyDescent="0.25"/>
    <row r="613" ht="12.5" x14ac:dyDescent="0.25"/>
    <row r="614" ht="12.5" x14ac:dyDescent="0.25"/>
    <row r="615" ht="12.5" x14ac:dyDescent="0.25"/>
    <row r="616" ht="12.5" x14ac:dyDescent="0.25"/>
    <row r="617" ht="12.5" x14ac:dyDescent="0.25"/>
    <row r="618" ht="12.5" x14ac:dyDescent="0.25"/>
    <row r="619" ht="12.5" x14ac:dyDescent="0.25"/>
    <row r="620" ht="12.5" x14ac:dyDescent="0.25"/>
    <row r="621" ht="12.5" x14ac:dyDescent="0.25"/>
    <row r="622" ht="12.5" x14ac:dyDescent="0.25"/>
    <row r="623" ht="12.5" x14ac:dyDescent="0.25"/>
    <row r="624" ht="12.5" x14ac:dyDescent="0.25"/>
    <row r="625" ht="12.5" x14ac:dyDescent="0.25"/>
    <row r="626" ht="12.5" x14ac:dyDescent="0.25"/>
    <row r="627" ht="12.5" x14ac:dyDescent="0.25"/>
    <row r="628" ht="12.5" x14ac:dyDescent="0.25"/>
    <row r="629" ht="12.5" x14ac:dyDescent="0.25"/>
    <row r="630" ht="12.5" x14ac:dyDescent="0.25"/>
    <row r="631" ht="12.5" x14ac:dyDescent="0.25"/>
    <row r="632" ht="12.5" x14ac:dyDescent="0.25"/>
    <row r="633" ht="12.5" x14ac:dyDescent="0.25"/>
    <row r="634" ht="12.5" x14ac:dyDescent="0.25"/>
    <row r="635" ht="12.5" x14ac:dyDescent="0.25"/>
    <row r="636" ht="12.5" x14ac:dyDescent="0.25"/>
    <row r="637" ht="12.5" x14ac:dyDescent="0.25"/>
    <row r="638" ht="12.5" x14ac:dyDescent="0.25"/>
    <row r="639" ht="12.5" x14ac:dyDescent="0.25"/>
    <row r="640" ht="12.5" x14ac:dyDescent="0.25"/>
    <row r="641" ht="12.5" x14ac:dyDescent="0.25"/>
    <row r="642" ht="12.5" x14ac:dyDescent="0.25"/>
    <row r="643" ht="12.5" x14ac:dyDescent="0.25"/>
    <row r="644" ht="12.5" x14ac:dyDescent="0.25"/>
    <row r="645" ht="12.5" x14ac:dyDescent="0.25"/>
    <row r="646" ht="12.5" x14ac:dyDescent="0.25"/>
    <row r="647" ht="12.5" x14ac:dyDescent="0.25"/>
    <row r="648" ht="12.5" x14ac:dyDescent="0.25"/>
    <row r="649" ht="12.5" x14ac:dyDescent="0.25"/>
    <row r="650" ht="12.5" x14ac:dyDescent="0.25"/>
    <row r="651" ht="12.5" x14ac:dyDescent="0.25"/>
    <row r="652" ht="12.5" x14ac:dyDescent="0.25"/>
    <row r="653" ht="12.5" x14ac:dyDescent="0.25"/>
    <row r="654" ht="12.5" x14ac:dyDescent="0.25"/>
    <row r="655" ht="12.5" x14ac:dyDescent="0.25"/>
    <row r="656" ht="12.5" x14ac:dyDescent="0.25"/>
    <row r="657" ht="12.5" x14ac:dyDescent="0.25"/>
    <row r="658" ht="12.5" x14ac:dyDescent="0.25"/>
    <row r="659" ht="12.5" x14ac:dyDescent="0.25"/>
    <row r="660" ht="12.5" x14ac:dyDescent="0.25"/>
    <row r="661" ht="12.5" x14ac:dyDescent="0.25"/>
    <row r="662" ht="12.5" x14ac:dyDescent="0.25"/>
    <row r="663" ht="12.5" x14ac:dyDescent="0.25"/>
    <row r="664" ht="12.5" x14ac:dyDescent="0.25"/>
    <row r="665" ht="12.5" x14ac:dyDescent="0.25"/>
    <row r="666" ht="12.5" x14ac:dyDescent="0.25"/>
    <row r="667" ht="12.5" x14ac:dyDescent="0.25"/>
    <row r="668" ht="12.5" x14ac:dyDescent="0.25"/>
    <row r="669" ht="12.5" x14ac:dyDescent="0.25"/>
    <row r="670" ht="12.5" x14ac:dyDescent="0.25"/>
    <row r="671" ht="12.5" x14ac:dyDescent="0.25"/>
    <row r="672" ht="12.5" x14ac:dyDescent="0.25"/>
    <row r="673" ht="12.5" x14ac:dyDescent="0.25"/>
    <row r="674" ht="12.5" x14ac:dyDescent="0.25"/>
    <row r="675" ht="12.5" x14ac:dyDescent="0.25"/>
    <row r="676" ht="12.5" x14ac:dyDescent="0.25"/>
    <row r="677" ht="12.5" x14ac:dyDescent="0.25"/>
    <row r="678" ht="12.5" x14ac:dyDescent="0.25"/>
    <row r="679" ht="12.5" x14ac:dyDescent="0.25"/>
    <row r="680" ht="12.5" x14ac:dyDescent="0.25"/>
    <row r="681" ht="12.5" x14ac:dyDescent="0.25"/>
    <row r="682" ht="12.5" x14ac:dyDescent="0.25"/>
    <row r="683" ht="12.5" x14ac:dyDescent="0.25"/>
    <row r="684" ht="12.5" x14ac:dyDescent="0.25"/>
    <row r="685" ht="12.5" x14ac:dyDescent="0.25"/>
    <row r="686" ht="12.5" x14ac:dyDescent="0.25"/>
    <row r="687" ht="12.5" x14ac:dyDescent="0.25"/>
    <row r="688" ht="12.5" x14ac:dyDescent="0.25"/>
    <row r="689" ht="12.5" x14ac:dyDescent="0.25"/>
    <row r="690" ht="12.5" x14ac:dyDescent="0.25"/>
    <row r="691" ht="12.5" x14ac:dyDescent="0.25"/>
    <row r="692" ht="12.5" x14ac:dyDescent="0.25"/>
    <row r="693" ht="12.5" x14ac:dyDescent="0.25"/>
    <row r="694" ht="12.5" x14ac:dyDescent="0.25"/>
    <row r="695" ht="12.5" x14ac:dyDescent="0.25"/>
    <row r="696" ht="12.5" x14ac:dyDescent="0.25"/>
    <row r="697" ht="12.5" x14ac:dyDescent="0.25"/>
    <row r="698" ht="12.5" x14ac:dyDescent="0.25"/>
    <row r="699" ht="12.5" x14ac:dyDescent="0.25"/>
    <row r="700" ht="12.5" x14ac:dyDescent="0.25"/>
    <row r="701" ht="12.5" x14ac:dyDescent="0.25"/>
    <row r="702" ht="12.5" x14ac:dyDescent="0.25"/>
    <row r="703" ht="12.5" x14ac:dyDescent="0.25"/>
    <row r="704" ht="12.5" x14ac:dyDescent="0.25"/>
    <row r="705" ht="12.5" x14ac:dyDescent="0.25"/>
    <row r="706" ht="12.5" x14ac:dyDescent="0.25"/>
    <row r="707" ht="12.5" x14ac:dyDescent="0.25"/>
    <row r="708" ht="12.5" x14ac:dyDescent="0.25"/>
    <row r="709" ht="12.5" x14ac:dyDescent="0.25"/>
    <row r="710" ht="12.5" x14ac:dyDescent="0.25"/>
    <row r="711" ht="12.5" x14ac:dyDescent="0.25"/>
    <row r="712" ht="12.5" x14ac:dyDescent="0.25"/>
    <row r="713" ht="12.5" x14ac:dyDescent="0.25"/>
    <row r="714" ht="12.5" x14ac:dyDescent="0.25"/>
    <row r="715" ht="12.5" x14ac:dyDescent="0.25"/>
    <row r="716" ht="12.5" x14ac:dyDescent="0.25"/>
    <row r="717" ht="12.5" x14ac:dyDescent="0.25"/>
    <row r="718" ht="12.5" x14ac:dyDescent="0.25"/>
    <row r="719" ht="12.5" x14ac:dyDescent="0.25"/>
    <row r="720" ht="12.5" x14ac:dyDescent="0.25"/>
    <row r="721" ht="12.5" x14ac:dyDescent="0.25"/>
    <row r="722" ht="12.5" x14ac:dyDescent="0.25"/>
    <row r="723" ht="12.5" x14ac:dyDescent="0.25"/>
    <row r="724" ht="12.5" x14ac:dyDescent="0.25"/>
    <row r="725" ht="12.5" x14ac:dyDescent="0.25"/>
    <row r="726" ht="12.5" x14ac:dyDescent="0.25"/>
    <row r="727" ht="12.5" x14ac:dyDescent="0.25"/>
    <row r="728" ht="12.5" x14ac:dyDescent="0.25"/>
    <row r="729" ht="12.5" x14ac:dyDescent="0.25"/>
    <row r="730" ht="12.5" x14ac:dyDescent="0.25"/>
    <row r="731" ht="12.5" x14ac:dyDescent="0.25"/>
    <row r="732" ht="12.5" x14ac:dyDescent="0.25"/>
    <row r="733" ht="12.5" x14ac:dyDescent="0.25"/>
    <row r="734" ht="12.5" x14ac:dyDescent="0.25"/>
    <row r="735" ht="12.5" x14ac:dyDescent="0.25"/>
    <row r="736" ht="12.5" x14ac:dyDescent="0.25"/>
    <row r="737" ht="12.5" x14ac:dyDescent="0.25"/>
    <row r="738" ht="12.5" x14ac:dyDescent="0.25"/>
    <row r="739" ht="12.5" x14ac:dyDescent="0.25"/>
    <row r="740" ht="12.5" x14ac:dyDescent="0.25"/>
    <row r="741" ht="12.5" x14ac:dyDescent="0.25"/>
    <row r="742" ht="12.5" x14ac:dyDescent="0.25"/>
    <row r="743" ht="12.5" x14ac:dyDescent="0.25"/>
    <row r="744" ht="12.5" x14ac:dyDescent="0.25"/>
    <row r="745" ht="12.5" x14ac:dyDescent="0.25"/>
    <row r="746" ht="12.5" x14ac:dyDescent="0.25"/>
    <row r="747" ht="12.5" x14ac:dyDescent="0.25"/>
    <row r="748" ht="12.5" x14ac:dyDescent="0.25"/>
    <row r="749" ht="12.5" x14ac:dyDescent="0.25"/>
    <row r="750" ht="12.5" x14ac:dyDescent="0.25"/>
    <row r="751" ht="12.5" x14ac:dyDescent="0.25"/>
    <row r="752" ht="12.5" x14ac:dyDescent="0.25"/>
    <row r="753" ht="12.5" x14ac:dyDescent="0.25"/>
    <row r="754" ht="12.5" x14ac:dyDescent="0.25"/>
    <row r="755" ht="12.5" x14ac:dyDescent="0.25"/>
    <row r="756" ht="12.5" x14ac:dyDescent="0.25"/>
    <row r="757" ht="12.5" x14ac:dyDescent="0.25"/>
    <row r="758" ht="12.5" x14ac:dyDescent="0.25"/>
    <row r="759" ht="12.5" x14ac:dyDescent="0.25"/>
    <row r="760" ht="12.5" x14ac:dyDescent="0.25"/>
    <row r="761" ht="12.5" x14ac:dyDescent="0.25"/>
    <row r="762" ht="12.5" x14ac:dyDescent="0.25"/>
    <row r="763" ht="12.5" x14ac:dyDescent="0.25"/>
    <row r="764" ht="12.5" x14ac:dyDescent="0.25"/>
    <row r="765" ht="12.5" x14ac:dyDescent="0.25"/>
    <row r="766" ht="12.5" x14ac:dyDescent="0.25"/>
    <row r="767" ht="12.5" x14ac:dyDescent="0.25"/>
    <row r="768" ht="12.5" x14ac:dyDescent="0.25"/>
    <row r="769" ht="12.5" x14ac:dyDescent="0.25"/>
    <row r="770" ht="12.5" x14ac:dyDescent="0.25"/>
    <row r="771" ht="12.5" x14ac:dyDescent="0.25"/>
    <row r="772" ht="12.5" x14ac:dyDescent="0.25"/>
    <row r="773" ht="12.5" x14ac:dyDescent="0.25"/>
    <row r="774" ht="12.5" x14ac:dyDescent="0.25"/>
    <row r="775" ht="12.5" x14ac:dyDescent="0.25"/>
    <row r="776" ht="12.5" x14ac:dyDescent="0.25"/>
    <row r="777" ht="12.5" x14ac:dyDescent="0.25"/>
    <row r="778" ht="12.5" x14ac:dyDescent="0.25"/>
    <row r="779" ht="12.5" x14ac:dyDescent="0.25"/>
    <row r="780" ht="12.5" x14ac:dyDescent="0.25"/>
    <row r="781" ht="12.5" x14ac:dyDescent="0.25"/>
    <row r="782" ht="12.5" x14ac:dyDescent="0.25"/>
    <row r="783" ht="12.5" x14ac:dyDescent="0.25"/>
    <row r="784" ht="12.5" x14ac:dyDescent="0.25"/>
    <row r="785" ht="12.5" x14ac:dyDescent="0.25"/>
    <row r="786" ht="12.5" x14ac:dyDescent="0.25"/>
    <row r="787" ht="12.5" x14ac:dyDescent="0.25"/>
    <row r="788" ht="12.5" x14ac:dyDescent="0.25"/>
    <row r="789" ht="12.5" x14ac:dyDescent="0.25"/>
    <row r="790" ht="12.5" x14ac:dyDescent="0.25"/>
    <row r="791" ht="12.5" x14ac:dyDescent="0.25"/>
    <row r="792" ht="12.5" x14ac:dyDescent="0.25"/>
    <row r="793" ht="12.5" x14ac:dyDescent="0.25"/>
    <row r="794" ht="12.5" x14ac:dyDescent="0.25"/>
    <row r="795" ht="12.5" x14ac:dyDescent="0.25"/>
    <row r="796" ht="12.5" x14ac:dyDescent="0.25"/>
    <row r="797" ht="12.5" x14ac:dyDescent="0.25"/>
    <row r="798" ht="12.5" x14ac:dyDescent="0.25"/>
    <row r="799" ht="12.5" x14ac:dyDescent="0.25"/>
    <row r="800" ht="12.5" x14ac:dyDescent="0.25"/>
    <row r="801" ht="12.5" x14ac:dyDescent="0.25"/>
    <row r="802" ht="12.5" x14ac:dyDescent="0.25"/>
    <row r="803" ht="12.5" x14ac:dyDescent="0.25"/>
    <row r="804" ht="12.5" x14ac:dyDescent="0.25"/>
    <row r="805" ht="12.5" x14ac:dyDescent="0.25"/>
    <row r="806" ht="12.5" x14ac:dyDescent="0.25"/>
    <row r="807" ht="12.5" x14ac:dyDescent="0.25"/>
    <row r="808" ht="12.5" x14ac:dyDescent="0.25"/>
    <row r="809" ht="12.5" x14ac:dyDescent="0.25"/>
    <row r="810" ht="12.5" x14ac:dyDescent="0.25"/>
    <row r="811" ht="12.5" x14ac:dyDescent="0.25"/>
    <row r="812" ht="12.5" x14ac:dyDescent="0.25"/>
    <row r="813" ht="12.5" x14ac:dyDescent="0.25"/>
    <row r="814" ht="12.5" x14ac:dyDescent="0.25"/>
    <row r="815" ht="12.5" x14ac:dyDescent="0.25"/>
    <row r="816" ht="12.5" x14ac:dyDescent="0.25"/>
    <row r="817" ht="12.5" x14ac:dyDescent="0.25"/>
    <row r="818" ht="12.5" x14ac:dyDescent="0.25"/>
    <row r="819" ht="12.5" x14ac:dyDescent="0.25"/>
    <row r="820" ht="12.5" x14ac:dyDescent="0.25"/>
    <row r="821" ht="12.5" x14ac:dyDescent="0.25"/>
    <row r="822" ht="12.5" x14ac:dyDescent="0.25"/>
    <row r="823" ht="12.5" x14ac:dyDescent="0.25"/>
    <row r="824" ht="12.5" x14ac:dyDescent="0.25"/>
    <row r="825" ht="12.5" x14ac:dyDescent="0.25"/>
    <row r="826" ht="12.5" x14ac:dyDescent="0.25"/>
    <row r="827" ht="12.5" x14ac:dyDescent="0.25"/>
    <row r="828" ht="12.5" x14ac:dyDescent="0.25"/>
    <row r="829" ht="12.5" x14ac:dyDescent="0.25"/>
    <row r="830" ht="12.5" x14ac:dyDescent="0.25"/>
    <row r="831" ht="12.5" x14ac:dyDescent="0.25"/>
    <row r="832" ht="12.5" x14ac:dyDescent="0.25"/>
    <row r="833" ht="12.5" x14ac:dyDescent="0.25"/>
    <row r="834" ht="12.5" x14ac:dyDescent="0.25"/>
    <row r="835" ht="12.5" x14ac:dyDescent="0.25"/>
    <row r="836" ht="12.5" x14ac:dyDescent="0.25"/>
    <row r="837" ht="12.5" x14ac:dyDescent="0.25"/>
    <row r="838" ht="12.5" x14ac:dyDescent="0.25"/>
    <row r="839" ht="12.5" x14ac:dyDescent="0.25"/>
    <row r="840" ht="12.5" x14ac:dyDescent="0.25"/>
    <row r="841" ht="12.5" x14ac:dyDescent="0.25"/>
    <row r="842" ht="12.5" x14ac:dyDescent="0.25"/>
    <row r="843" ht="12.5" x14ac:dyDescent="0.25"/>
    <row r="844" ht="12.5" x14ac:dyDescent="0.25"/>
    <row r="845" ht="12.5" x14ac:dyDescent="0.25"/>
    <row r="846" ht="12.5" x14ac:dyDescent="0.25"/>
    <row r="847" ht="12.5" x14ac:dyDescent="0.25"/>
    <row r="848" ht="12.5" x14ac:dyDescent="0.25"/>
    <row r="849" ht="12.5" x14ac:dyDescent="0.25"/>
    <row r="850" ht="12.5" x14ac:dyDescent="0.25"/>
    <row r="851" ht="12.5" x14ac:dyDescent="0.25"/>
    <row r="852" ht="12.5" x14ac:dyDescent="0.25"/>
    <row r="853" ht="12.5" x14ac:dyDescent="0.25"/>
    <row r="854" ht="12.5" x14ac:dyDescent="0.25"/>
    <row r="855" ht="12.5" x14ac:dyDescent="0.25"/>
    <row r="856" ht="12.5" x14ac:dyDescent="0.25"/>
    <row r="857" ht="12.5" x14ac:dyDescent="0.25"/>
    <row r="858" ht="12.5" x14ac:dyDescent="0.25"/>
    <row r="859" ht="12.5" x14ac:dyDescent="0.25"/>
    <row r="860" ht="12.5" x14ac:dyDescent="0.25"/>
    <row r="861" ht="12.5" x14ac:dyDescent="0.25"/>
    <row r="862" ht="12.5" x14ac:dyDescent="0.25"/>
    <row r="863" ht="12.5" x14ac:dyDescent="0.25"/>
    <row r="864" ht="12.5" x14ac:dyDescent="0.25"/>
    <row r="865" ht="12.5" x14ac:dyDescent="0.25"/>
    <row r="866" ht="12.5" x14ac:dyDescent="0.25"/>
    <row r="867" ht="12.5" x14ac:dyDescent="0.25"/>
    <row r="868" ht="12.5" x14ac:dyDescent="0.25"/>
    <row r="869" ht="12.5" x14ac:dyDescent="0.25"/>
    <row r="870" ht="12.5" x14ac:dyDescent="0.25"/>
    <row r="871" ht="12.5" x14ac:dyDescent="0.25"/>
    <row r="872" ht="12.5" x14ac:dyDescent="0.25"/>
    <row r="873" ht="12.5" x14ac:dyDescent="0.25"/>
    <row r="874" ht="12.5" x14ac:dyDescent="0.25"/>
    <row r="875" ht="12.5" x14ac:dyDescent="0.25"/>
    <row r="876" ht="12.5" x14ac:dyDescent="0.25"/>
    <row r="877" ht="12.5" x14ac:dyDescent="0.25"/>
    <row r="878" ht="12.5" x14ac:dyDescent="0.25"/>
    <row r="879" ht="12.5" x14ac:dyDescent="0.25"/>
    <row r="880" ht="12.5" x14ac:dyDescent="0.25"/>
    <row r="881" ht="12.5" x14ac:dyDescent="0.25"/>
    <row r="882" ht="12.5" x14ac:dyDescent="0.25"/>
    <row r="883" ht="12.5" x14ac:dyDescent="0.25"/>
    <row r="884" ht="12.5" x14ac:dyDescent="0.25"/>
    <row r="885" ht="12.5" x14ac:dyDescent="0.25"/>
    <row r="886" ht="12.5" x14ac:dyDescent="0.25"/>
    <row r="887" ht="12.5" x14ac:dyDescent="0.25"/>
    <row r="888" ht="12.5" x14ac:dyDescent="0.25"/>
    <row r="889" ht="12.5" x14ac:dyDescent="0.25"/>
    <row r="890" ht="12.5" x14ac:dyDescent="0.25"/>
    <row r="891" ht="12.5" x14ac:dyDescent="0.25"/>
    <row r="892" ht="12.5" x14ac:dyDescent="0.25"/>
    <row r="893" ht="12.5" x14ac:dyDescent="0.25"/>
    <row r="894" ht="12.5" x14ac:dyDescent="0.25"/>
    <row r="895" ht="12.5" x14ac:dyDescent="0.25"/>
    <row r="896" ht="12.5" x14ac:dyDescent="0.25"/>
    <row r="897" ht="12.5" x14ac:dyDescent="0.25"/>
    <row r="898" ht="12.5" x14ac:dyDescent="0.25"/>
    <row r="899" ht="12.5" x14ac:dyDescent="0.25"/>
    <row r="900" ht="12.5" x14ac:dyDescent="0.25"/>
    <row r="901" ht="12.5" x14ac:dyDescent="0.25"/>
    <row r="902" ht="12.5" x14ac:dyDescent="0.25"/>
    <row r="903" ht="12.5" x14ac:dyDescent="0.25"/>
    <row r="904" ht="12.5" x14ac:dyDescent="0.25"/>
    <row r="905" ht="12.5" x14ac:dyDescent="0.25"/>
    <row r="906" ht="12.5" x14ac:dyDescent="0.25"/>
    <row r="907" ht="12.5" x14ac:dyDescent="0.25"/>
    <row r="908" ht="12.5" x14ac:dyDescent="0.25"/>
    <row r="909" ht="12.5" x14ac:dyDescent="0.25"/>
    <row r="910" ht="12.5" x14ac:dyDescent="0.25"/>
    <row r="911" ht="12.5" x14ac:dyDescent="0.25"/>
    <row r="912" ht="12.5" x14ac:dyDescent="0.25"/>
    <row r="913" ht="12.5" x14ac:dyDescent="0.25"/>
    <row r="914" ht="12.5" x14ac:dyDescent="0.25"/>
    <row r="915" ht="12.5" x14ac:dyDescent="0.25"/>
    <row r="916" ht="12.5" x14ac:dyDescent="0.25"/>
    <row r="917" ht="12.5" x14ac:dyDescent="0.25"/>
    <row r="918" ht="12.5" x14ac:dyDescent="0.25"/>
    <row r="919" ht="12.5" x14ac:dyDescent="0.25"/>
    <row r="920" ht="12.5" x14ac:dyDescent="0.25"/>
    <row r="921" ht="12.5" x14ac:dyDescent="0.25"/>
    <row r="922" ht="12.5" x14ac:dyDescent="0.25"/>
    <row r="923" ht="12.5" x14ac:dyDescent="0.25"/>
    <row r="924" ht="12.5" x14ac:dyDescent="0.25"/>
    <row r="925" ht="12.5" x14ac:dyDescent="0.25"/>
    <row r="926" ht="12.5" x14ac:dyDescent="0.25"/>
    <row r="927" ht="12.5" x14ac:dyDescent="0.25"/>
    <row r="928" ht="12.5" x14ac:dyDescent="0.25"/>
    <row r="929" ht="12.5" x14ac:dyDescent="0.25"/>
    <row r="930" ht="12.5" x14ac:dyDescent="0.25"/>
    <row r="931" ht="12.5" x14ac:dyDescent="0.25"/>
    <row r="932" ht="12.5" x14ac:dyDescent="0.25"/>
    <row r="933" ht="12.5" x14ac:dyDescent="0.25"/>
    <row r="934" ht="12.5" x14ac:dyDescent="0.25"/>
    <row r="935" ht="12.5" x14ac:dyDescent="0.25"/>
    <row r="936" ht="12.5" x14ac:dyDescent="0.25"/>
    <row r="937" ht="12.5" x14ac:dyDescent="0.25"/>
    <row r="938" ht="12.5" x14ac:dyDescent="0.25"/>
    <row r="939" ht="12.5" x14ac:dyDescent="0.25"/>
    <row r="940" ht="12.5" x14ac:dyDescent="0.25"/>
    <row r="941" ht="12.5" x14ac:dyDescent="0.25"/>
    <row r="942" ht="12.5" x14ac:dyDescent="0.25"/>
    <row r="943" ht="12.5" x14ac:dyDescent="0.25"/>
    <row r="944" ht="12.5" x14ac:dyDescent="0.25"/>
    <row r="945" ht="12.5" x14ac:dyDescent="0.25"/>
    <row r="946" ht="12.5" x14ac:dyDescent="0.25"/>
    <row r="947" ht="12.5" x14ac:dyDescent="0.25"/>
    <row r="948" ht="12.5" x14ac:dyDescent="0.25"/>
    <row r="949" ht="12.5" x14ac:dyDescent="0.25"/>
    <row r="950" ht="12.5" x14ac:dyDescent="0.25"/>
    <row r="951" ht="12.5" x14ac:dyDescent="0.25"/>
    <row r="952" ht="12.5" x14ac:dyDescent="0.25"/>
    <row r="953" ht="12.5" x14ac:dyDescent="0.25"/>
    <row r="954" ht="12.5" x14ac:dyDescent="0.25"/>
    <row r="955" ht="12.5" x14ac:dyDescent="0.25"/>
    <row r="956" ht="12.5" x14ac:dyDescent="0.25"/>
    <row r="957" ht="12.5" x14ac:dyDescent="0.25"/>
    <row r="958" ht="12.5" x14ac:dyDescent="0.25"/>
    <row r="959" ht="12.5" x14ac:dyDescent="0.25"/>
    <row r="960" ht="12.5" x14ac:dyDescent="0.25"/>
    <row r="961" ht="12.5" x14ac:dyDescent="0.25"/>
    <row r="962" ht="12.5" x14ac:dyDescent="0.25"/>
    <row r="963" ht="12.5" x14ac:dyDescent="0.25"/>
    <row r="964" ht="12.5" x14ac:dyDescent="0.25"/>
    <row r="965" ht="12.5" x14ac:dyDescent="0.25"/>
    <row r="966" ht="12.5" x14ac:dyDescent="0.25"/>
    <row r="967" ht="12.5" x14ac:dyDescent="0.25"/>
    <row r="968" ht="12.5" x14ac:dyDescent="0.25"/>
    <row r="969" ht="12.5" x14ac:dyDescent="0.25"/>
    <row r="970" ht="12.5" x14ac:dyDescent="0.25"/>
    <row r="971" ht="12.5" x14ac:dyDescent="0.25"/>
    <row r="972" ht="12.5" x14ac:dyDescent="0.25"/>
    <row r="973" ht="12.5" x14ac:dyDescent="0.25"/>
    <row r="974" ht="12.5" x14ac:dyDescent="0.25"/>
    <row r="975" ht="12.5" x14ac:dyDescent="0.25"/>
    <row r="976" ht="12.5" x14ac:dyDescent="0.25"/>
    <row r="977" ht="12.5" x14ac:dyDescent="0.25"/>
    <row r="978" ht="12.5" x14ac:dyDescent="0.25"/>
    <row r="979" ht="12.5" x14ac:dyDescent="0.25"/>
    <row r="980" ht="12.5" x14ac:dyDescent="0.25"/>
    <row r="981" ht="12.5" x14ac:dyDescent="0.25"/>
    <row r="982" ht="12.5" x14ac:dyDescent="0.25"/>
    <row r="983" ht="12.5" x14ac:dyDescent="0.25"/>
    <row r="984" ht="12.5" x14ac:dyDescent="0.25"/>
    <row r="985" ht="12.5" x14ac:dyDescent="0.25"/>
    <row r="986" ht="12.5" x14ac:dyDescent="0.25"/>
    <row r="987" ht="12.5" x14ac:dyDescent="0.25"/>
    <row r="988" ht="12.5" x14ac:dyDescent="0.25"/>
    <row r="989" ht="12.5" x14ac:dyDescent="0.25"/>
    <row r="990" ht="12.5" x14ac:dyDescent="0.25"/>
    <row r="991" ht="12.5" x14ac:dyDescent="0.25"/>
    <row r="992" ht="12.5" x14ac:dyDescent="0.25"/>
    <row r="993" ht="12.5" x14ac:dyDescent="0.25"/>
    <row r="994" ht="12.5" x14ac:dyDescent="0.25"/>
    <row r="995" ht="12.5" x14ac:dyDescent="0.25"/>
    <row r="996" ht="12.5" x14ac:dyDescent="0.25"/>
    <row r="997" ht="12.5" x14ac:dyDescent="0.25"/>
    <row r="998" ht="12.5" x14ac:dyDescent="0.25"/>
    <row r="999" ht="12.5" x14ac:dyDescent="0.25"/>
    <row r="1000" ht="12.5" x14ac:dyDescent="0.25"/>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65D8-4788-4BBA-B034-F36C30A8D177}">
  <dimension ref="A1:Q73"/>
  <sheetViews>
    <sheetView topLeftCell="A43" zoomScale="76" workbookViewId="0">
      <selection activeCell="N24" sqref="N24"/>
    </sheetView>
  </sheetViews>
  <sheetFormatPr defaultRowHeight="12.5" x14ac:dyDescent="0.25"/>
  <cols>
    <col min="1" max="1" width="16.08984375" bestFit="1" customWidth="1"/>
    <col min="2" max="2" width="14.7265625" bestFit="1" customWidth="1"/>
    <col min="3" max="3" width="14.08984375" customWidth="1"/>
    <col min="6" max="6" width="11.81640625" bestFit="1" customWidth="1"/>
    <col min="8" max="8" width="10.90625" bestFit="1" customWidth="1"/>
    <col min="16" max="16" width="27.90625" customWidth="1"/>
    <col min="17" max="17" width="15.7265625" customWidth="1"/>
  </cols>
  <sheetData>
    <row r="1" spans="1:17" ht="20" x14ac:dyDescent="0.4">
      <c r="A1" s="19"/>
      <c r="B1" s="20" t="s">
        <v>92</v>
      </c>
      <c r="C1" s="20"/>
      <c r="D1" s="20"/>
      <c r="E1" s="19"/>
    </row>
    <row r="4" spans="1:17" ht="14.5" x14ac:dyDescent="0.35">
      <c r="E4" t="s">
        <v>84</v>
      </c>
      <c r="F4" t="s">
        <v>85</v>
      </c>
      <c r="G4" t="s">
        <v>86</v>
      </c>
      <c r="H4" t="s">
        <v>87</v>
      </c>
      <c r="K4" s="8"/>
    </row>
    <row r="5" spans="1:17" ht="14.5" x14ac:dyDescent="0.35">
      <c r="A5" t="s">
        <v>14</v>
      </c>
      <c r="B5" t="s">
        <v>66</v>
      </c>
      <c r="C5">
        <v>0.221</v>
      </c>
      <c r="D5" s="10">
        <v>0.29099999999999998</v>
      </c>
      <c r="E5">
        <f>C5-D5</f>
        <v>-6.9999999999999979E-2</v>
      </c>
      <c r="F5">
        <f>ABS(E5)</f>
        <v>6.9999999999999979E-2</v>
      </c>
      <c r="G5">
        <f>_xlfn.RANK.AVG(F5, F$5:F415, 1)</f>
        <v>14</v>
      </c>
      <c r="H5">
        <f>IF(E5&lt;0, -G5, G5)</f>
        <v>-14</v>
      </c>
      <c r="K5" s="28" t="s">
        <v>77</v>
      </c>
      <c r="L5" s="28"/>
      <c r="M5" s="28"/>
      <c r="N5" s="28"/>
      <c r="P5" s="29" t="s">
        <v>93</v>
      </c>
      <c r="Q5" s="29"/>
    </row>
    <row r="6" spans="1:17" ht="14.5" x14ac:dyDescent="0.35">
      <c r="A6" t="s">
        <v>16</v>
      </c>
      <c r="B6" t="s">
        <v>66</v>
      </c>
      <c r="C6">
        <v>0.44400000000000001</v>
      </c>
      <c r="D6" s="10">
        <v>0.29099999999999998</v>
      </c>
      <c r="E6">
        <f t="shared" ref="E6:E15" si="0">C6-D6</f>
        <v>0.15300000000000002</v>
      </c>
      <c r="F6">
        <f t="shared" ref="F6:F15" si="1">ABS(E6)</f>
        <v>0.15300000000000002</v>
      </c>
      <c r="G6">
        <f>_xlfn.RANK.AVG(F6, F$5:F416, 1)</f>
        <v>26</v>
      </c>
      <c r="H6">
        <f t="shared" ref="H6:H15" si="2">IF(E6&lt;0, -G6, G6)</f>
        <v>26</v>
      </c>
      <c r="K6" s="16" t="s">
        <v>78</v>
      </c>
      <c r="L6" s="17" t="s">
        <v>79</v>
      </c>
      <c r="M6" s="17" t="s">
        <v>82</v>
      </c>
      <c r="N6" s="18">
        <v>0.29099999999999998</v>
      </c>
      <c r="P6" s="9" t="s">
        <v>80</v>
      </c>
      <c r="Q6" s="11">
        <v>0.1</v>
      </c>
    </row>
    <row r="7" spans="1:17" ht="14.5" x14ac:dyDescent="0.35">
      <c r="A7" t="s">
        <v>18</v>
      </c>
      <c r="B7" t="s">
        <v>66</v>
      </c>
      <c r="C7">
        <v>0.36699999999999999</v>
      </c>
      <c r="D7" s="10">
        <v>0.29099999999999998</v>
      </c>
      <c r="E7">
        <f t="shared" si="0"/>
        <v>7.6000000000000012E-2</v>
      </c>
      <c r="F7">
        <f t="shared" si="1"/>
        <v>7.6000000000000012E-2</v>
      </c>
      <c r="G7">
        <f>_xlfn.RANK.AVG(F7, F$5:F417, 1)</f>
        <v>18</v>
      </c>
      <c r="H7">
        <f t="shared" si="2"/>
        <v>18</v>
      </c>
      <c r="K7" s="16" t="s">
        <v>81</v>
      </c>
      <c r="L7" s="17" t="s">
        <v>79</v>
      </c>
      <c r="M7" s="17" t="s">
        <v>83</v>
      </c>
      <c r="N7" s="18">
        <v>0.29099999999999998</v>
      </c>
      <c r="P7" s="9"/>
      <c r="Q7" s="12"/>
    </row>
    <row r="8" spans="1:17" ht="14.5" x14ac:dyDescent="0.35">
      <c r="A8" t="s">
        <v>12</v>
      </c>
      <c r="B8" t="s">
        <v>66</v>
      </c>
      <c r="C8">
        <v>0.372</v>
      </c>
      <c r="D8" s="10">
        <v>0.29099999999999998</v>
      </c>
      <c r="E8">
        <f t="shared" si="0"/>
        <v>8.1000000000000016E-2</v>
      </c>
      <c r="F8">
        <f t="shared" si="1"/>
        <v>8.1000000000000016E-2</v>
      </c>
      <c r="G8">
        <f>_xlfn.RANK.AVG(F8, F$5:F418, 1)</f>
        <v>19</v>
      </c>
      <c r="H8">
        <f t="shared" si="2"/>
        <v>19</v>
      </c>
      <c r="K8" s="9"/>
      <c r="L8" s="13"/>
      <c r="M8" s="13"/>
      <c r="N8" s="13"/>
    </row>
    <row r="9" spans="1:17" ht="14.5" x14ac:dyDescent="0.35">
      <c r="A9" t="s">
        <v>19</v>
      </c>
      <c r="B9" t="s">
        <v>66</v>
      </c>
      <c r="C9">
        <v>0.34100000000000003</v>
      </c>
      <c r="D9" s="10">
        <v>0.29099999999999998</v>
      </c>
      <c r="E9">
        <f t="shared" si="0"/>
        <v>5.0000000000000044E-2</v>
      </c>
      <c r="F9">
        <f t="shared" si="1"/>
        <v>5.0000000000000044E-2</v>
      </c>
      <c r="G9">
        <f>_xlfn.RANK.AVG(F9, F$5:F419, 1)</f>
        <v>11</v>
      </c>
      <c r="H9">
        <f t="shared" si="2"/>
        <v>11</v>
      </c>
      <c r="K9" s="9"/>
      <c r="L9" s="14"/>
      <c r="M9" s="14"/>
      <c r="N9" s="14"/>
    </row>
    <row r="10" spans="1:17" ht="14.5" x14ac:dyDescent="0.35">
      <c r="A10" t="s">
        <v>11</v>
      </c>
      <c r="B10" t="s">
        <v>66</v>
      </c>
      <c r="C10">
        <v>0.36399999999999999</v>
      </c>
      <c r="D10" s="10">
        <v>0.29099999999999998</v>
      </c>
      <c r="E10">
        <f t="shared" si="0"/>
        <v>7.3000000000000009E-2</v>
      </c>
      <c r="F10">
        <f t="shared" si="1"/>
        <v>7.3000000000000009E-2</v>
      </c>
      <c r="G10">
        <f>_xlfn.RANK.AVG(F10, F$5:F420, 1)</f>
        <v>15</v>
      </c>
      <c r="H10">
        <f t="shared" si="2"/>
        <v>15</v>
      </c>
      <c r="K10" s="9"/>
      <c r="L10" s="15"/>
      <c r="M10" s="15"/>
      <c r="N10" s="15"/>
    </row>
    <row r="11" spans="1:17" ht="14.5" x14ac:dyDescent="0.35">
      <c r="A11" t="s">
        <v>17</v>
      </c>
      <c r="B11" t="s">
        <v>66</v>
      </c>
      <c r="C11">
        <v>0.216</v>
      </c>
      <c r="D11" s="10">
        <v>0.29099999999999998</v>
      </c>
      <c r="E11">
        <f t="shared" si="0"/>
        <v>-7.4999999999999983E-2</v>
      </c>
      <c r="F11">
        <f t="shared" si="1"/>
        <v>7.4999999999999983E-2</v>
      </c>
      <c r="G11">
        <f>_xlfn.RANK.AVG(F11, F$5:F421, 1)</f>
        <v>16</v>
      </c>
      <c r="H11">
        <f t="shared" si="2"/>
        <v>-16</v>
      </c>
      <c r="K11" s="9"/>
      <c r="L11" s="15"/>
      <c r="M11" s="15"/>
      <c r="N11" s="15"/>
    </row>
    <row r="12" spans="1:17" ht="14.5" x14ac:dyDescent="0.35">
      <c r="A12" t="s">
        <v>21</v>
      </c>
      <c r="B12" t="s">
        <v>66</v>
      </c>
      <c r="C12">
        <v>0.28799999999999998</v>
      </c>
      <c r="D12" s="10">
        <v>0.29099999999999998</v>
      </c>
      <c r="E12">
        <f t="shared" si="0"/>
        <v>-3.0000000000000027E-3</v>
      </c>
      <c r="F12">
        <f t="shared" si="1"/>
        <v>3.0000000000000027E-3</v>
      </c>
      <c r="G12">
        <f>_xlfn.RANK.AVG(F12, F$5:F422, 1)</f>
        <v>1</v>
      </c>
      <c r="H12">
        <f t="shared" si="2"/>
        <v>-1</v>
      </c>
    </row>
    <row r="13" spans="1:17" ht="14.5" x14ac:dyDescent="0.35">
      <c r="A13" t="s">
        <v>13</v>
      </c>
      <c r="B13" t="s">
        <v>66</v>
      </c>
      <c r="C13">
        <v>0.30499999999999999</v>
      </c>
      <c r="D13" s="10">
        <v>0.29099999999999998</v>
      </c>
      <c r="E13">
        <f t="shared" si="0"/>
        <v>1.4000000000000012E-2</v>
      </c>
      <c r="F13">
        <f t="shared" si="1"/>
        <v>1.4000000000000012E-2</v>
      </c>
      <c r="G13">
        <f>_xlfn.RANK.AVG(F13, F$5:F423, 1)</f>
        <v>5</v>
      </c>
      <c r="H13">
        <f t="shared" si="2"/>
        <v>5</v>
      </c>
    </row>
    <row r="14" spans="1:17" ht="14.5" x14ac:dyDescent="0.35">
      <c r="A14" t="s">
        <v>15</v>
      </c>
      <c r="B14" t="s">
        <v>66</v>
      </c>
      <c r="C14">
        <v>0</v>
      </c>
      <c r="D14" s="10">
        <v>0.29099999999999998</v>
      </c>
      <c r="E14">
        <f t="shared" si="0"/>
        <v>-0.29099999999999998</v>
      </c>
      <c r="F14">
        <f t="shared" si="1"/>
        <v>0.29099999999999998</v>
      </c>
      <c r="G14">
        <f>_xlfn.RANK.AVG(F14, F$5:F424, 1)</f>
        <v>31</v>
      </c>
      <c r="H14">
        <f t="shared" si="2"/>
        <v>-31</v>
      </c>
    </row>
    <row r="15" spans="1:17" ht="14.5" x14ac:dyDescent="0.35">
      <c r="A15" t="s">
        <v>20</v>
      </c>
      <c r="B15" t="s">
        <v>66</v>
      </c>
      <c r="C15">
        <v>0.34599999999999997</v>
      </c>
      <c r="D15" s="10">
        <v>0.29099999999999998</v>
      </c>
      <c r="E15">
        <f t="shared" si="0"/>
        <v>5.4999999999999993E-2</v>
      </c>
      <c r="F15">
        <f t="shared" si="1"/>
        <v>5.4999999999999993E-2</v>
      </c>
      <c r="G15">
        <f>_xlfn.RANK.AVG(F15, F$5:F425, 1)</f>
        <v>12</v>
      </c>
      <c r="H15">
        <f t="shared" si="2"/>
        <v>12</v>
      </c>
    </row>
    <row r="18" spans="1:14" x14ac:dyDescent="0.25">
      <c r="A18" t="s">
        <v>89</v>
      </c>
      <c r="B18">
        <f>SUMIF(H5:H15, "&gt;0")</f>
        <v>106</v>
      </c>
    </row>
    <row r="19" spans="1:14" x14ac:dyDescent="0.25">
      <c r="A19" t="s">
        <v>90</v>
      </c>
      <c r="B19">
        <f>ABS(SUMIF(H5:H15, "&lt;0"))</f>
        <v>62</v>
      </c>
    </row>
    <row r="20" spans="1:14" x14ac:dyDescent="0.25">
      <c r="A20" t="s">
        <v>88</v>
      </c>
    </row>
    <row r="21" spans="1:14" x14ac:dyDescent="0.25">
      <c r="A21" s="21" t="s">
        <v>106</v>
      </c>
      <c r="B21" s="21" t="s">
        <v>107</v>
      </c>
    </row>
    <row r="22" spans="1:14" x14ac:dyDescent="0.25">
      <c r="A22" t="s">
        <v>94</v>
      </c>
      <c r="B22">
        <f xml:space="preserve"> 62</f>
        <v>62</v>
      </c>
    </row>
    <row r="23" spans="1:14" x14ac:dyDescent="0.25">
      <c r="A23" t="s">
        <v>95</v>
      </c>
      <c r="B23">
        <v>14</v>
      </c>
    </row>
    <row r="24" spans="1:14" x14ac:dyDescent="0.25">
      <c r="A24" s="21" t="s">
        <v>108</v>
      </c>
      <c r="B24" t="s">
        <v>96</v>
      </c>
    </row>
    <row r="30" spans="1:14" x14ac:dyDescent="0.25">
      <c r="E30" t="s">
        <v>84</v>
      </c>
      <c r="F30" t="s">
        <v>85</v>
      </c>
      <c r="G30" t="s">
        <v>86</v>
      </c>
      <c r="H30" t="s">
        <v>87</v>
      </c>
    </row>
    <row r="31" spans="1:14" ht="14" x14ac:dyDescent="0.3">
      <c r="A31" t="s">
        <v>14</v>
      </c>
      <c r="B31" t="s">
        <v>68</v>
      </c>
      <c r="C31">
        <v>0.29299999999999998</v>
      </c>
      <c r="D31">
        <f>0.021</f>
        <v>2.1000000000000001E-2</v>
      </c>
      <c r="E31">
        <f>C31-D31</f>
        <v>0.27199999999999996</v>
      </c>
      <c r="F31">
        <f>ABS(E31)</f>
        <v>0.27199999999999996</v>
      </c>
      <c r="G31">
        <f>_xlfn.RANK.AVG(F31, F$31:F41, 1)</f>
        <v>9</v>
      </c>
      <c r="H31">
        <f>IF(E31&lt;0, -G31, G31)</f>
        <v>9</v>
      </c>
      <c r="K31" s="28" t="s">
        <v>77</v>
      </c>
      <c r="L31" s="28"/>
      <c r="M31" s="28"/>
      <c r="N31" s="28"/>
    </row>
    <row r="32" spans="1:14" ht="14.5" x14ac:dyDescent="0.35">
      <c r="A32" t="s">
        <v>16</v>
      </c>
      <c r="B32" t="s">
        <v>68</v>
      </c>
      <c r="C32">
        <v>0.15</v>
      </c>
      <c r="D32">
        <v>2.1000000000000001E-2</v>
      </c>
      <c r="E32">
        <f t="shared" ref="E32:E41" si="3">C32-D32</f>
        <v>0.129</v>
      </c>
      <c r="F32">
        <f t="shared" ref="F32:F41" si="4">ABS(E32)</f>
        <v>0.129</v>
      </c>
      <c r="G32">
        <f>_xlfn.RANK.AVG(F32, F$31:F42, 1)</f>
        <v>6</v>
      </c>
      <c r="H32">
        <f t="shared" ref="H32:H41" si="5">IF(E32&lt;0, -G32, G32)</f>
        <v>6</v>
      </c>
      <c r="K32" s="16" t="s">
        <v>78</v>
      </c>
      <c r="L32" s="17" t="s">
        <v>79</v>
      </c>
      <c r="M32" s="17" t="s">
        <v>82</v>
      </c>
      <c r="N32" s="18">
        <v>2.1000000000000001E-2</v>
      </c>
    </row>
    <row r="33" spans="1:14" ht="14.5" x14ac:dyDescent="0.35">
      <c r="A33" t="s">
        <v>18</v>
      </c>
      <c r="B33" t="s">
        <v>68</v>
      </c>
      <c r="C33">
        <v>9.6000000000000002E-2</v>
      </c>
      <c r="D33">
        <v>2.1000000000000001E-2</v>
      </c>
      <c r="E33">
        <f t="shared" si="3"/>
        <v>7.4999999999999997E-2</v>
      </c>
      <c r="F33">
        <f t="shared" si="4"/>
        <v>7.4999999999999997E-2</v>
      </c>
      <c r="G33">
        <f>_xlfn.RANK.AVG(F33, F$31:F43, 1)</f>
        <v>2</v>
      </c>
      <c r="H33">
        <f t="shared" si="5"/>
        <v>2</v>
      </c>
      <c r="K33" s="16" t="s">
        <v>81</v>
      </c>
      <c r="L33" s="17" t="s">
        <v>79</v>
      </c>
      <c r="M33" s="17" t="s">
        <v>83</v>
      </c>
      <c r="N33" s="18">
        <v>2.1000000000000001E-2</v>
      </c>
    </row>
    <row r="34" spans="1:14" x14ac:dyDescent="0.25">
      <c r="A34" t="s">
        <v>12</v>
      </c>
      <c r="B34" t="s">
        <v>68</v>
      </c>
      <c r="C34">
        <v>3.6999999999999998E-2</v>
      </c>
      <c r="D34">
        <v>2.1000000000000001E-2</v>
      </c>
      <c r="E34">
        <f t="shared" si="3"/>
        <v>1.5999999999999997E-2</v>
      </c>
      <c r="F34">
        <f t="shared" si="4"/>
        <v>1.5999999999999997E-2</v>
      </c>
      <c r="G34">
        <f>_xlfn.RANK.AVG(F34, F$31:F44, 1)</f>
        <v>1</v>
      </c>
      <c r="H34">
        <f t="shared" si="5"/>
        <v>1</v>
      </c>
    </row>
    <row r="35" spans="1:14" x14ac:dyDescent="0.25">
      <c r="A35" t="s">
        <v>19</v>
      </c>
      <c r="B35" t="s">
        <v>68</v>
      </c>
      <c r="C35">
        <v>0.14699999999999999</v>
      </c>
      <c r="D35">
        <v>2.1000000000000001E-2</v>
      </c>
      <c r="E35">
        <f t="shared" si="3"/>
        <v>0.126</v>
      </c>
      <c r="F35">
        <f t="shared" si="4"/>
        <v>0.126</v>
      </c>
      <c r="G35">
        <f>_xlfn.RANK.AVG(F35, F$31:F45, 1)</f>
        <v>5</v>
      </c>
      <c r="H35">
        <f t="shared" si="5"/>
        <v>5</v>
      </c>
    </row>
    <row r="36" spans="1:14" x14ac:dyDescent="0.25">
      <c r="A36" t="s">
        <v>11</v>
      </c>
      <c r="B36" t="s">
        <v>68</v>
      </c>
      <c r="C36">
        <v>0.10299999999999999</v>
      </c>
      <c r="D36">
        <v>2.1000000000000001E-2</v>
      </c>
      <c r="E36">
        <f t="shared" si="3"/>
        <v>8.199999999999999E-2</v>
      </c>
      <c r="F36">
        <f t="shared" si="4"/>
        <v>8.199999999999999E-2</v>
      </c>
      <c r="G36">
        <f>_xlfn.RANK.AVG(F36, F$31:F46, 1)</f>
        <v>3</v>
      </c>
      <c r="H36">
        <f t="shared" si="5"/>
        <v>3</v>
      </c>
    </row>
    <row r="37" spans="1:14" x14ac:dyDescent="0.25">
      <c r="A37" t="s">
        <v>17</v>
      </c>
      <c r="B37" t="s">
        <v>68</v>
      </c>
      <c r="C37">
        <v>0.41099999999999998</v>
      </c>
      <c r="D37">
        <v>2.1000000000000001E-2</v>
      </c>
      <c r="E37">
        <f t="shared" si="3"/>
        <v>0.38999999999999996</v>
      </c>
      <c r="F37">
        <f t="shared" si="4"/>
        <v>0.38999999999999996</v>
      </c>
      <c r="G37">
        <f>_xlfn.RANK.AVG(F37, F$31:F47, 1)</f>
        <v>10</v>
      </c>
      <c r="H37">
        <f t="shared" si="5"/>
        <v>10</v>
      </c>
    </row>
    <row r="38" spans="1:14" x14ac:dyDescent="0.25">
      <c r="A38" t="s">
        <v>21</v>
      </c>
      <c r="B38" t="s">
        <v>68</v>
      </c>
      <c r="C38">
        <v>0.186</v>
      </c>
      <c r="D38">
        <v>2.1000000000000001E-2</v>
      </c>
      <c r="E38">
        <f t="shared" si="3"/>
        <v>0.16500000000000001</v>
      </c>
      <c r="F38">
        <f t="shared" si="4"/>
        <v>0.16500000000000001</v>
      </c>
      <c r="G38">
        <f>_xlfn.RANK.AVG(F38, F$31:F48, 1)</f>
        <v>7</v>
      </c>
      <c r="H38">
        <f t="shared" si="5"/>
        <v>7</v>
      </c>
    </row>
    <row r="39" spans="1:14" x14ac:dyDescent="0.25">
      <c r="A39" t="s">
        <v>13</v>
      </c>
      <c r="B39" t="s">
        <v>68</v>
      </c>
      <c r="C39">
        <v>0.115</v>
      </c>
      <c r="D39">
        <v>2.1000000000000001E-2</v>
      </c>
      <c r="E39">
        <f t="shared" si="3"/>
        <v>9.4E-2</v>
      </c>
      <c r="F39">
        <f t="shared" si="4"/>
        <v>9.4E-2</v>
      </c>
      <c r="G39">
        <f>_xlfn.RANK.AVG(F39, F$31:F49, 1)</f>
        <v>4</v>
      </c>
      <c r="H39">
        <f t="shared" si="5"/>
        <v>4</v>
      </c>
    </row>
    <row r="40" spans="1:14" x14ac:dyDescent="0.25">
      <c r="A40" t="s">
        <v>15</v>
      </c>
      <c r="B40" t="s">
        <v>68</v>
      </c>
      <c r="C40">
        <v>1.607</v>
      </c>
      <c r="D40">
        <v>2.1000000000000001E-2</v>
      </c>
      <c r="E40">
        <f t="shared" si="3"/>
        <v>1.5860000000000001</v>
      </c>
      <c r="F40">
        <f t="shared" si="4"/>
        <v>1.5860000000000001</v>
      </c>
      <c r="G40">
        <f>_xlfn.RANK.AVG(F40, F$31:F50, 1)</f>
        <v>11</v>
      </c>
      <c r="H40">
        <f t="shared" si="5"/>
        <v>11</v>
      </c>
    </row>
    <row r="41" spans="1:14" x14ac:dyDescent="0.25">
      <c r="A41" t="s">
        <v>20</v>
      </c>
      <c r="B41" t="s">
        <v>68</v>
      </c>
      <c r="C41">
        <v>0.187</v>
      </c>
      <c r="D41">
        <v>2.1000000000000001E-2</v>
      </c>
      <c r="E41">
        <f t="shared" si="3"/>
        <v>0.16600000000000001</v>
      </c>
      <c r="F41">
        <f t="shared" si="4"/>
        <v>0.16600000000000001</v>
      </c>
      <c r="G41">
        <f>_xlfn.RANK.AVG(F41, F$31:F51, 1)</f>
        <v>8</v>
      </c>
      <c r="H41">
        <f t="shared" si="5"/>
        <v>8</v>
      </c>
    </row>
    <row r="44" spans="1:14" x14ac:dyDescent="0.25">
      <c r="A44" t="s">
        <v>89</v>
      </c>
      <c r="B44">
        <f>SUMIF(H31:H41, "&gt;0")</f>
        <v>66</v>
      </c>
    </row>
    <row r="45" spans="1:14" x14ac:dyDescent="0.25">
      <c r="A45" t="s">
        <v>90</v>
      </c>
      <c r="B45">
        <f>ABS(SUMIF(H31:H41, "&lt;0"))</f>
        <v>0</v>
      </c>
    </row>
    <row r="46" spans="1:14" x14ac:dyDescent="0.25">
      <c r="A46" t="s">
        <v>88</v>
      </c>
    </row>
    <row r="47" spans="1:14" x14ac:dyDescent="0.25">
      <c r="A47" s="21" t="s">
        <v>106</v>
      </c>
      <c r="B47" s="21" t="s">
        <v>107</v>
      </c>
    </row>
    <row r="48" spans="1:14" x14ac:dyDescent="0.25">
      <c r="A48" t="s">
        <v>94</v>
      </c>
      <c r="B48">
        <v>0</v>
      </c>
    </row>
    <row r="49" spans="1:14" x14ac:dyDescent="0.25">
      <c r="A49" t="s">
        <v>95</v>
      </c>
      <c r="B49">
        <v>14</v>
      </c>
    </row>
    <row r="50" spans="1:14" x14ac:dyDescent="0.25">
      <c r="A50" s="21" t="s">
        <v>109</v>
      </c>
      <c r="B50" t="s">
        <v>97</v>
      </c>
    </row>
    <row r="52" spans="1:14" ht="14" x14ac:dyDescent="0.3">
      <c r="E52" t="s">
        <v>84</v>
      </c>
      <c r="F52" t="s">
        <v>85</v>
      </c>
      <c r="G52" t="s">
        <v>86</v>
      </c>
      <c r="H52" t="s">
        <v>87</v>
      </c>
      <c r="K52" s="28" t="s">
        <v>77</v>
      </c>
      <c r="L52" s="28"/>
      <c r="M52" s="28"/>
      <c r="N52" s="28"/>
    </row>
    <row r="53" spans="1:14" ht="14.5" x14ac:dyDescent="0.35">
      <c r="A53" t="s">
        <v>14</v>
      </c>
      <c r="B53" t="s">
        <v>69</v>
      </c>
      <c r="C53">
        <v>0.11899999999999999</v>
      </c>
      <c r="D53">
        <v>5.0999999999999997E-2</v>
      </c>
      <c r="E53">
        <f>C53-D53</f>
        <v>6.8000000000000005E-2</v>
      </c>
      <c r="F53">
        <f>ABS(E53)</f>
        <v>6.8000000000000005E-2</v>
      </c>
      <c r="G53">
        <f>_xlfn.RANK.AVG(F53, F$53:F$63, 1)</f>
        <v>8</v>
      </c>
      <c r="H53">
        <f>IF(E53&lt;0, -G53, G53)</f>
        <v>8</v>
      </c>
      <c r="K53" s="16" t="s">
        <v>78</v>
      </c>
      <c r="L53" s="17" t="s">
        <v>79</v>
      </c>
      <c r="M53" s="17" t="s">
        <v>82</v>
      </c>
      <c r="N53" s="18">
        <v>5.0999999999999997E-2</v>
      </c>
    </row>
    <row r="54" spans="1:14" ht="14.5" x14ac:dyDescent="0.35">
      <c r="A54" t="s">
        <v>16</v>
      </c>
      <c r="B54" t="s">
        <v>69</v>
      </c>
      <c r="C54">
        <v>6.2E-2</v>
      </c>
      <c r="D54">
        <v>5.0999999999999997E-2</v>
      </c>
      <c r="E54">
        <f t="shared" ref="E54:E63" si="6">C54-D54</f>
        <v>1.1000000000000003E-2</v>
      </c>
      <c r="F54">
        <f t="shared" ref="F54:F63" si="7">ABS(E54)</f>
        <v>1.1000000000000003E-2</v>
      </c>
      <c r="G54">
        <f t="shared" ref="G54:G63" si="8">_xlfn.RANK.AVG(F54, F$53:F$63, 1)</f>
        <v>2</v>
      </c>
      <c r="H54">
        <f t="shared" ref="H54:H63" si="9">IF(E54&lt;0, -G54, G54)</f>
        <v>2</v>
      </c>
      <c r="K54" s="16" t="s">
        <v>81</v>
      </c>
      <c r="L54" s="17" t="s">
        <v>79</v>
      </c>
      <c r="M54" s="17" t="s">
        <v>83</v>
      </c>
      <c r="N54" s="18">
        <v>5.0999999999999997E-2</v>
      </c>
    </row>
    <row r="55" spans="1:14" x14ac:dyDescent="0.25">
      <c r="A55" t="s">
        <v>18</v>
      </c>
      <c r="B55" t="s">
        <v>69</v>
      </c>
      <c r="C55">
        <v>7.9000000000000001E-2</v>
      </c>
      <c r="D55">
        <v>5.0999999999999997E-2</v>
      </c>
      <c r="E55">
        <f t="shared" si="6"/>
        <v>2.8000000000000004E-2</v>
      </c>
      <c r="F55">
        <f t="shared" si="7"/>
        <v>2.8000000000000004E-2</v>
      </c>
      <c r="G55">
        <f t="shared" si="8"/>
        <v>6</v>
      </c>
      <c r="H55">
        <f t="shared" si="9"/>
        <v>6</v>
      </c>
    </row>
    <row r="56" spans="1:14" x14ac:dyDescent="0.25">
      <c r="A56" t="s">
        <v>12</v>
      </c>
      <c r="B56" t="s">
        <v>69</v>
      </c>
      <c r="C56">
        <v>6.5000000000000002E-2</v>
      </c>
      <c r="D56">
        <v>5.0999999999999997E-2</v>
      </c>
      <c r="E56">
        <f t="shared" si="6"/>
        <v>1.4000000000000005E-2</v>
      </c>
      <c r="F56">
        <f t="shared" si="7"/>
        <v>1.4000000000000005E-2</v>
      </c>
      <c r="G56">
        <f t="shared" si="8"/>
        <v>3</v>
      </c>
      <c r="H56">
        <f t="shared" si="9"/>
        <v>3</v>
      </c>
    </row>
    <row r="57" spans="1:14" x14ac:dyDescent="0.25">
      <c r="A57" t="s">
        <v>19</v>
      </c>
      <c r="B57" t="s">
        <v>69</v>
      </c>
      <c r="C57">
        <v>6.6000000000000003E-2</v>
      </c>
      <c r="D57">
        <v>5.0999999999999997E-2</v>
      </c>
      <c r="E57">
        <f t="shared" si="6"/>
        <v>1.5000000000000006E-2</v>
      </c>
      <c r="F57">
        <f t="shared" si="7"/>
        <v>1.5000000000000006E-2</v>
      </c>
      <c r="G57">
        <f t="shared" si="8"/>
        <v>4</v>
      </c>
      <c r="H57">
        <f t="shared" si="9"/>
        <v>4</v>
      </c>
    </row>
    <row r="58" spans="1:14" x14ac:dyDescent="0.25">
      <c r="A58" t="s">
        <v>11</v>
      </c>
      <c r="B58" t="s">
        <v>69</v>
      </c>
      <c r="C58">
        <v>7.2999999999999995E-2</v>
      </c>
      <c r="D58">
        <v>5.0999999999999997E-2</v>
      </c>
      <c r="E58">
        <f t="shared" si="6"/>
        <v>2.1999999999999999E-2</v>
      </c>
      <c r="F58">
        <f t="shared" si="7"/>
        <v>2.1999999999999999E-2</v>
      </c>
      <c r="G58">
        <f t="shared" si="8"/>
        <v>5</v>
      </c>
      <c r="H58">
        <f t="shared" si="9"/>
        <v>5</v>
      </c>
    </row>
    <row r="59" spans="1:14" x14ac:dyDescent="0.25">
      <c r="A59" t="s">
        <v>17</v>
      </c>
      <c r="B59" t="s">
        <v>69</v>
      </c>
      <c r="C59">
        <v>0.14799999999999999</v>
      </c>
      <c r="D59">
        <v>5.0999999999999997E-2</v>
      </c>
      <c r="E59">
        <f t="shared" si="6"/>
        <v>9.7000000000000003E-2</v>
      </c>
      <c r="F59">
        <f t="shared" si="7"/>
        <v>9.7000000000000003E-2</v>
      </c>
      <c r="G59">
        <f t="shared" si="8"/>
        <v>10</v>
      </c>
      <c r="H59">
        <f t="shared" si="9"/>
        <v>10</v>
      </c>
    </row>
    <row r="60" spans="1:14" x14ac:dyDescent="0.25">
      <c r="A60" t="s">
        <v>21</v>
      </c>
      <c r="B60" t="s">
        <v>69</v>
      </c>
      <c r="C60">
        <v>5.7000000000000002E-2</v>
      </c>
      <c r="D60">
        <v>5.0999999999999997E-2</v>
      </c>
      <c r="E60">
        <f t="shared" si="6"/>
        <v>6.0000000000000053E-3</v>
      </c>
      <c r="F60">
        <f t="shared" si="7"/>
        <v>6.0000000000000053E-3</v>
      </c>
      <c r="G60">
        <f t="shared" si="8"/>
        <v>1</v>
      </c>
      <c r="H60">
        <f t="shared" si="9"/>
        <v>1</v>
      </c>
    </row>
    <row r="61" spans="1:14" x14ac:dyDescent="0.25">
      <c r="A61" t="s">
        <v>13</v>
      </c>
      <c r="B61" t="s">
        <v>69</v>
      </c>
      <c r="C61">
        <v>0.13300000000000001</v>
      </c>
      <c r="D61">
        <v>5.0999999999999997E-2</v>
      </c>
      <c r="E61">
        <f t="shared" si="6"/>
        <v>8.2000000000000017E-2</v>
      </c>
      <c r="F61">
        <f t="shared" si="7"/>
        <v>8.2000000000000017E-2</v>
      </c>
      <c r="G61">
        <f t="shared" si="8"/>
        <v>9</v>
      </c>
      <c r="H61">
        <f t="shared" si="9"/>
        <v>9</v>
      </c>
    </row>
    <row r="62" spans="1:14" x14ac:dyDescent="0.25">
      <c r="A62" t="s">
        <v>15</v>
      </c>
      <c r="B62" t="s">
        <v>69</v>
      </c>
      <c r="C62">
        <v>0.20799999999999999</v>
      </c>
      <c r="D62">
        <v>5.0999999999999997E-2</v>
      </c>
      <c r="E62">
        <f t="shared" si="6"/>
        <v>0.157</v>
      </c>
      <c r="F62">
        <f t="shared" si="7"/>
        <v>0.157</v>
      </c>
      <c r="G62">
        <f t="shared" si="8"/>
        <v>11</v>
      </c>
      <c r="H62">
        <f t="shared" si="9"/>
        <v>11</v>
      </c>
    </row>
    <row r="63" spans="1:14" x14ac:dyDescent="0.25">
      <c r="A63" t="s">
        <v>20</v>
      </c>
      <c r="B63" t="s">
        <v>69</v>
      </c>
      <c r="C63">
        <v>8.5999999999999993E-2</v>
      </c>
      <c r="D63">
        <v>5.0999999999999997E-2</v>
      </c>
      <c r="E63">
        <f t="shared" si="6"/>
        <v>3.4999999999999996E-2</v>
      </c>
      <c r="F63">
        <f t="shared" si="7"/>
        <v>3.4999999999999996E-2</v>
      </c>
      <c r="G63">
        <f t="shared" si="8"/>
        <v>7</v>
      </c>
      <c r="H63">
        <f t="shared" si="9"/>
        <v>7</v>
      </c>
    </row>
    <row r="67" spans="1:2" x14ac:dyDescent="0.25">
      <c r="A67" t="s">
        <v>89</v>
      </c>
      <c r="B67">
        <f>SUMIF(H53:H63, "&gt;0")</f>
        <v>66</v>
      </c>
    </row>
    <row r="68" spans="1:2" x14ac:dyDescent="0.25">
      <c r="A68" t="s">
        <v>90</v>
      </c>
      <c r="B68">
        <f>ABS(SUMIF(H53:H63, "&lt;0"))</f>
        <v>0</v>
      </c>
    </row>
    <row r="69" spans="1:2" x14ac:dyDescent="0.25">
      <c r="A69" t="s">
        <v>91</v>
      </c>
    </row>
    <row r="70" spans="1:2" x14ac:dyDescent="0.25">
      <c r="A70" s="21" t="s">
        <v>106</v>
      </c>
      <c r="B70" s="21" t="s">
        <v>107</v>
      </c>
    </row>
    <row r="71" spans="1:2" x14ac:dyDescent="0.25">
      <c r="A71" t="s">
        <v>94</v>
      </c>
      <c r="B71">
        <v>0</v>
      </c>
    </row>
    <row r="72" spans="1:2" x14ac:dyDescent="0.25">
      <c r="A72" t="s">
        <v>95</v>
      </c>
      <c r="B72">
        <v>14</v>
      </c>
    </row>
    <row r="73" spans="1:2" x14ac:dyDescent="0.25">
      <c r="A73" s="21" t="s">
        <v>109</v>
      </c>
      <c r="B73" t="s">
        <v>97</v>
      </c>
    </row>
  </sheetData>
  <mergeCells count="4">
    <mergeCell ref="K31:N31"/>
    <mergeCell ref="K52:N52"/>
    <mergeCell ref="K5:N5"/>
    <mergeCell ref="P5:Q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25966-F792-4176-A654-6A9668C1F1FC}">
  <dimension ref="B2:G13"/>
  <sheetViews>
    <sheetView tabSelected="1" workbookViewId="0">
      <selection activeCell="D6" sqref="D6"/>
    </sheetView>
  </sheetViews>
  <sheetFormatPr defaultRowHeight="12.5" x14ac:dyDescent="0.25"/>
  <cols>
    <col min="2" max="2" width="16" bestFit="1" customWidth="1"/>
    <col min="3" max="3" width="17.6328125" customWidth="1"/>
    <col min="4" max="4" width="18.54296875" customWidth="1"/>
    <col min="5" max="5" width="9.453125" bestFit="1" customWidth="1"/>
    <col min="6" max="6" width="10.81640625" bestFit="1" customWidth="1"/>
    <col min="7" max="7" width="9.26953125" bestFit="1" customWidth="1"/>
  </cols>
  <sheetData>
    <row r="2" spans="2:7" x14ac:dyDescent="0.25">
      <c r="B2" s="21" t="s">
        <v>63</v>
      </c>
      <c r="C2" s="21" t="s">
        <v>98</v>
      </c>
      <c r="D2" s="21" t="s">
        <v>99</v>
      </c>
      <c r="E2" s="21" t="s">
        <v>110</v>
      </c>
      <c r="F2" s="21" t="s">
        <v>111</v>
      </c>
      <c r="G2" s="21" t="s">
        <v>126</v>
      </c>
    </row>
    <row r="3" spans="2:7" ht="15.5" x14ac:dyDescent="0.35">
      <c r="B3" s="23" t="s">
        <v>11</v>
      </c>
      <c r="C3" s="24" t="s">
        <v>137</v>
      </c>
      <c r="D3" s="27" t="s">
        <v>134</v>
      </c>
      <c r="E3" s="26" t="s">
        <v>135</v>
      </c>
      <c r="F3" s="26" t="s">
        <v>136</v>
      </c>
      <c r="G3" s="26" t="s">
        <v>127</v>
      </c>
    </row>
    <row r="4" spans="2:7" ht="15.5" x14ac:dyDescent="0.35">
      <c r="B4" s="23" t="s">
        <v>12</v>
      </c>
      <c r="C4" s="24" t="s">
        <v>128</v>
      </c>
      <c r="D4" s="27" t="s">
        <v>133</v>
      </c>
      <c r="E4" s="26" t="s">
        <v>122</v>
      </c>
      <c r="F4" s="26" t="s">
        <v>123</v>
      </c>
      <c r="G4" s="26" t="s">
        <v>127</v>
      </c>
    </row>
    <row r="5" spans="2:7" ht="15.5" x14ac:dyDescent="0.35">
      <c r="B5" s="23" t="s">
        <v>13</v>
      </c>
      <c r="C5" s="24" t="s">
        <v>105</v>
      </c>
      <c r="D5" s="27" t="s">
        <v>146</v>
      </c>
      <c r="E5" s="26" t="s">
        <v>112</v>
      </c>
      <c r="F5" s="26" t="s">
        <v>113</v>
      </c>
      <c r="G5" s="26" t="s">
        <v>127</v>
      </c>
    </row>
    <row r="6" spans="2:7" ht="15.5" x14ac:dyDescent="0.35">
      <c r="B6" s="23" t="s">
        <v>14</v>
      </c>
      <c r="C6" s="24" t="s">
        <v>129</v>
      </c>
      <c r="D6" s="27" t="s">
        <v>138</v>
      </c>
      <c r="E6" s="26" t="s">
        <v>124</v>
      </c>
      <c r="F6" s="26" t="s">
        <v>125</v>
      </c>
      <c r="G6" s="26" t="s">
        <v>127</v>
      </c>
    </row>
    <row r="7" spans="2:7" ht="15.5" x14ac:dyDescent="0.35">
      <c r="B7" s="23" t="s">
        <v>15</v>
      </c>
      <c r="C7" s="24" t="s">
        <v>103</v>
      </c>
      <c r="D7" s="25" t="s">
        <v>101</v>
      </c>
      <c r="E7" s="26" t="s">
        <v>116</v>
      </c>
      <c r="F7" s="26" t="s">
        <v>117</v>
      </c>
      <c r="G7" s="26" t="s">
        <v>127</v>
      </c>
    </row>
    <row r="8" spans="2:7" ht="15.5" x14ac:dyDescent="0.35">
      <c r="B8" s="23" t="s">
        <v>16</v>
      </c>
      <c r="C8" s="24" t="s">
        <v>130</v>
      </c>
      <c r="D8" s="27" t="s">
        <v>139</v>
      </c>
      <c r="E8" s="24"/>
      <c r="F8" s="24"/>
      <c r="G8" s="26" t="s">
        <v>127</v>
      </c>
    </row>
    <row r="9" spans="2:7" ht="15.5" x14ac:dyDescent="0.35">
      <c r="B9" s="23" t="s">
        <v>17</v>
      </c>
      <c r="C9" s="24" t="s">
        <v>100</v>
      </c>
      <c r="D9" s="27" t="s">
        <v>144</v>
      </c>
      <c r="E9" s="26" t="s">
        <v>114</v>
      </c>
      <c r="F9" s="26" t="s">
        <v>115</v>
      </c>
      <c r="G9" s="26" t="s">
        <v>127</v>
      </c>
    </row>
    <row r="10" spans="2:7" ht="15.5" x14ac:dyDescent="0.35">
      <c r="B10" s="23" t="s">
        <v>18</v>
      </c>
      <c r="C10" s="24" t="s">
        <v>140</v>
      </c>
      <c r="D10" s="24"/>
      <c r="E10" s="24" t="s">
        <v>141</v>
      </c>
      <c r="F10" s="24" t="s">
        <v>142</v>
      </c>
      <c r="G10" s="26" t="s">
        <v>127</v>
      </c>
    </row>
    <row r="11" spans="2:7" ht="15.5" x14ac:dyDescent="0.35">
      <c r="B11" s="23" t="s">
        <v>19</v>
      </c>
      <c r="C11" s="24" t="s">
        <v>131</v>
      </c>
      <c r="D11" s="27" t="s">
        <v>104</v>
      </c>
      <c r="E11" s="24"/>
      <c r="F11" s="24"/>
      <c r="G11" s="26" t="s">
        <v>127</v>
      </c>
    </row>
    <row r="12" spans="2:7" ht="15.5" x14ac:dyDescent="0.35">
      <c r="B12" s="23" t="s">
        <v>20</v>
      </c>
      <c r="C12" s="24" t="s">
        <v>132</v>
      </c>
      <c r="D12" s="27" t="s">
        <v>143</v>
      </c>
      <c r="E12" s="26" t="s">
        <v>118</v>
      </c>
      <c r="F12" s="26" t="s">
        <v>119</v>
      </c>
      <c r="G12" s="26" t="s">
        <v>127</v>
      </c>
    </row>
    <row r="13" spans="2:7" ht="15.5" x14ac:dyDescent="0.35">
      <c r="B13" s="23" t="s">
        <v>21</v>
      </c>
      <c r="C13" s="24" t="s">
        <v>102</v>
      </c>
      <c r="D13" s="27" t="s">
        <v>145</v>
      </c>
      <c r="E13" s="26" t="s">
        <v>120</v>
      </c>
      <c r="F13" s="26" t="s">
        <v>121</v>
      </c>
      <c r="G13" s="26" t="s">
        <v>127</v>
      </c>
    </row>
  </sheetData>
  <hyperlinks>
    <hyperlink ref="D3" r:id="rId1" xr:uid="{7A180621-B80C-451B-B097-3B221E10E418}"/>
    <hyperlink ref="D7" r:id="rId2" xr:uid="{99B5B93F-624E-4213-AF1F-886B93F360FB}"/>
    <hyperlink ref="D11" r:id="rId3" xr:uid="{D64F6DA1-6EE1-4497-99A8-197D38704D88}"/>
    <hyperlink ref="D5" r:id="rId4" xr:uid="{B4D4E190-349A-4E94-999A-383E1CE0DDB1}"/>
    <hyperlink ref="D4" r:id="rId5" xr:uid="{8B6CC32E-E966-4729-ACAE-4B462E76E4F8}"/>
    <hyperlink ref="D6" r:id="rId6" xr:uid="{6CA7ED3C-3349-4C5B-A1D6-A65B969AEDC5}"/>
    <hyperlink ref="D8" r:id="rId7" xr:uid="{E4C6EBDB-9BEA-4A3A-AABC-C48506F6FA47}"/>
    <hyperlink ref="D12" r:id="rId8" xr:uid="{1AB63D4E-E87A-4672-A54D-9FA04725FE6E}"/>
    <hyperlink ref="D9" r:id="rId9" xr:uid="{9F81E9C0-F47D-40F9-92D7-842575484B21}"/>
    <hyperlink ref="D13" r:id="rId10" xr:uid="{1A37B365-F121-497E-BECB-568C839E3719}"/>
  </hyperlinks>
  <pageMargins left="0.7" right="0.7" top="0.75" bottom="0.75" header="0.3" footer="0.3"/>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e 7 e f 3 8 4 - b 2 4 4 - 4 7 3 9 - a 4 c 3 - 4 8 8 b d a c 7 d e 9 9 "   x m l n s = " h t t p : / / s c h e m a s . m i c r o s o f t . c o m / D a t a M a s h u p " > A A A A A H g G A A B Q S w M E F A A C A A g A v X 2 I 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L 1 9 i 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f Y h a j L m v 7 n E D A A B V E w A A E w A c A E Z v c m 1 1 b G F z L 1 N l Y 3 R p b 2 4 x L m 0 g o h g A K K A U A A A A A A A A A A A A A A A A A A A A A A A A A A A A 7 V f J b t s w E L 0 b 8 D 8 Q 7 E U G V A d 2 l h Y o c j C c t G m b x K 7 l N o c g B 1 p i Z C E U a V C U m 8 D I Z / U H + m U d S l 6 0 W 9 m A H u w D b X B G f I + P 1 M x z Q G 3 l C Y 6 s + L v z q d l o N o I p k d R B L m H E D + g D O k a M q m Y D w c c S o b Q p z J z e 2 5 S 1 + 6 G U l K s r I e 8 m Q t w Z r c X 1 J f H p M V 4 9 i 2 8 e r / u C K 0 i 6 M e M l 3 u H + l H A X A M Y P M 4 p h r T G Z M N o e S 8 K D W y H 9 v m C h z 3 U w M G I 8 c 7 H A F v F n j G I T K Q g g R e / V o 4 k W u B c g w 3 f 3 z l u r C A / 9 C Z V R r O 9 U x G R 5 b D g p j 8 3 O C i b H J 1 Y F k u B O C O r O P f W A j L 9 / r D 3 b L 8 o 7 I 9 L h N K j a D 0 H b k y 7 c L U m P r f V B / O Q z b y 4 U H M V A T a l E s f L B 5 k y W C V F 0 G T Q y 5 6 c x l 2 c D + L i n l P Q m o d I B / I u w k O I N 3 o h y u B 1 O H i c O b B D K i O m L k E L 4 D t d z K B g L F e E K R w L E o B B b z 8 P j 3 I Y b K I m + 4 z i p w I j O G L E B J 3 4 q Q S i a j 2 a N P H E T 7 p 0 e Z E C 5 Z 2 N z m S 5 X z 4 3 h e p q L L L s y 2 E 4 F b o q e C V c g G p j t h f 5 L Y b s 1 Y T s A O Z z A c E 6 J 8 1 L Q / Z q g X b 1 P J 9 q s 4 7 / C Z g 9 q 4 u 5 r S K m H q R S v A X x Y E / g A M K G O 6 F E o w t C J F w S C z S F s C e Y 5 w U t 5 H N X k c Q g M L l w 9 E B e K y D M V S L 0 u n f I X P c s x V e n x y J t T m X p f L 6 j U l e d H S K V H E w X k k g Z Q L b 4 J j + f f 1 k 5 U o 3 K V 4 u p s U D i P I Q B P 6 L W + e 9 x p n 9 N b N Y B y I z c s T u 9 n h D u A o F P X H O L Z 6 H e M b O T 4 r l d f l F c n H Y S k d m n C h o c l p K 6 R I / E 7 I Y W e N D I c t a y x m C Y a S A d O s h f A k o 7 H 3 X J 1 O y X y J l E L F f w C / Y E U a x u F 6 q o b J z 9 B X 3 3 S a 4 g t E k d p d U R O Q 3 R L R M m Q L t w 9 9 D U L n Q 5 7 x d F N s J Y 4 y + w n q N P F S Z A t 8 s R 5 F f o 0 G x 4 v I 5 V 0 k W M C H F T w H B M Z b W b / 9 S z k Q L r / k X 9 c U 0 i 5 x 6 9 c H R 2 0 N f N K 8 5 h J y z u + 7 D p F 1 j G T U + g c E z l v Y B z 1 i e x c 4 8 4 1 7 l z j z j V m V v x Q E x k 8 I z 5 q H 6 L 3 6 G M b W M D P H H C U Z 1 Y 0 v F Z h X + l s a S x 5 x r r Q l I F k / 4 Q n + 2 c a t d l I 9 k + w b 4 W 9 c 9 l X 1 8 w / e w y M Q t 4 N U k Z t p e d W j R B R Y k + R c Q 2 1 9 w b S I k P a S t F J L 5 U k E 5 m b t 6 U T Q 1 i g o A P N K K h N b W 2 u 3 p b e E q S S 1 T 9 Q S w E C L Q A U A A I A C A C 9 f Y h a l / 4 e 9 6 U A A A D 2 A A A A E g A A A A A A A A A A A A A A A A A A A A A A Q 2 9 u Z m l n L 1 B h Y 2 t h Z 2 U u e G 1 s U E s B A i 0 A F A A C A A g A v X 2 I W g / K 6 a u k A A A A 6 Q A A A B M A A A A A A A A A A A A A A A A A 8 Q A A A F t D b 2 5 0 Z W 5 0 X 1 R 5 c G V z X S 5 4 b W x Q S w E C L Q A U A A I A C A C 9 f Y h a j L m v 7 n E D A A B V E w A A E w A A A A A A A A A A A A A A A A D i A Q A A R m 9 y b X V s Y X M v U 2 V j d G l v b j E u b V B L B Q Y A A A A A A w A D A M I A A A C 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P A A A A A A A A D w 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x h b X N l e T w v S X R l b V B h d G g + P C 9 J d G V t T G 9 j Y X R p b 2 4 + P F N 0 Y W J s Z U V u d H J p Z X M + P E V u d H J 5 I F R 5 c G U 9 I k l z U H J p d m F 0 Z S I g V m F s d W U 9 I m w w I i A v P j x F b n R y e S B U e X B l P S J R d W V y e U l E I i B W Y W x 1 Z T 0 i c z A 2 Y z Y z Y m Y 4 L W E z Z j U t N G M 2 M C 0 5 N j k 4 L W M z N T Y 1 N G R h M 2 Z i O 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2 F s Y W 1 z Z X l f M S I g L z 4 8 R W 5 0 c n k g V H l w Z T 0 i R m l s b G V k Q 2 9 t c G x l d G V S Z X N 1 b H R U b 1 d v c m t z a G V l d C I g V m F s d W U 9 I m w x I i A v P j x F b n R y e S B U e X B l P S J G a W x s U 3 R h d H V z I i B W Y W x 1 Z T 0 i c 0 N v b X B s Z X R l I i A v P j x F b n R y e S B U e X B l P S J G a W x s Q 2 9 s d W 1 u T m F t Z X M i I F Z h b H V l P S J z W y Z x d W 9 0 O 1 J p d m V y J n F 1 b 3 Q 7 L C Z x d W 9 0 O 0 t l e S B Q b 2 x s d X R h b n Q m c X V v d D s s J n F 1 b 3 Q 7 U G 9 s b H V 0 Y W 5 0 I E N v b m N l b n R y Y X R p b 2 4 m c X V v d D s s J n F 1 b 3 Q 7 V 0 h P L l B v b G x 1 d G F u d C B D b 2 5 j Z W 5 0 c m F 0 a W 9 u J n F 1 b 3 Q 7 L C Z x d W 9 0 O 0 d o Y W 5 h L l B v b G x 1 d G F u d C B D b 2 5 j Z W 5 0 c m F 0 a W 9 u J n F 1 b 3 Q 7 L C Z x d W 9 0 O 1 V T I E V Q Q S 5 Q b 2 x s d X R h b n Q g Q 2 9 u Y 2 V u d H J h d G l v b i Z x d W 9 0 O 1 0 i I C 8 + P E V u d H J 5 I F R 5 c G U 9 I k Z p b G x D b 2 x 1 b W 5 U e X B l c y I g V m F s d W U 9 I n N C Z 1 l G Q l F V R i I g L z 4 8 R W 5 0 c n k g V H l w Z T 0 i R m l s b E x h c 3 R V c G R h d G V k I i B W Y W x 1 Z T 0 i Z D I w M j U t M D Q t M D h U M T U 6 N D U 6 N T Y u M D c 5 N j I 0 N V o i I C 8 + P E V u d H J 5 I F R 5 c G U 9 I k Z p b G x F c n J v c k N v d W 5 0 I i B W Y W x 1 Z T 0 i b D A i I C 8 + P E V u d H J 5 I F R 5 c G U 9 I k Z p b G x F c n J v c k N v Z G U i I F Z h b H V l P S J z V W 5 r b m 9 3 b i I g L z 4 8 R W 5 0 c n k g V H l w Z T 0 i R m l s b E N v d W 5 0 I i B W Y W x 1 Z T 0 i b D E y M 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n Y W x h b X N l e S 9 B d X R v U m V t b 3 Z l Z E N v b H V t b n M x L n t S a X Z l c i w w f S Z x d W 9 0 O y w m c X V v d D t T Z W N 0 a W 9 u M S 9 n Y W x h b X N l e S 9 B d X R v U m V t b 3 Z l Z E N v b H V t b n M x L n t L Z X k g U G 9 s b H V 0 Y W 5 0 L D F 9 J n F 1 b 3 Q 7 L C Z x d W 9 0 O 1 N l Y 3 R p b 2 4 x L 2 d h b G F t c 2 V 5 L 0 F 1 d G 9 S Z W 1 v d m V k Q 2 9 s d W 1 u c z E u e 1 B v b G x 1 d G F u d C B D b 2 5 j Z W 5 0 c m F 0 a W 9 u L D J 9 J n F 1 b 3 Q 7 L C Z x d W 9 0 O 1 N l Y 3 R p b 2 4 x L 2 d h b G F t c 2 V 5 L 0 F 1 d G 9 S Z W 1 v d m V k Q 2 9 s d W 1 u c z E u e 1 d I T y 5 Q b 2 x s d X R h b n Q g Q 2 9 u Y 2 V u d H J h d G l v b i w z f S Z x d W 9 0 O y w m c X V v d D t T Z W N 0 a W 9 u M S 9 n Y W x h b X N l e S 9 B d X R v U m V t b 3 Z l Z E N v b H V t b n M x L n t H a G F u Y S 5 Q b 2 x s d X R h b n Q g Q 2 9 u Y 2 V u d H J h d G l v b i w 0 f S Z x d W 9 0 O y w m c X V v d D t T Z W N 0 a W 9 u M S 9 n Y W x h b X N l e S 9 B d X R v U m V t b 3 Z l Z E N v b H V t b n M x L n t V U y B F U E E u U G 9 s b H V 0 Y W 5 0 I E N v b m N l b n R y Y X R p b 2 4 s N X 0 m c X V v d D t d L C Z x d W 9 0 O 0 N v b H V t b k N v d W 5 0 J n F 1 b 3 Q 7 O j Y s J n F 1 b 3 Q 7 S 2 V 5 Q 2 9 s d W 1 u T m F t Z X M m c X V v d D s 6 W 1 0 s J n F 1 b 3 Q 7 Q 2 9 s d W 1 u S W R l b n R p d G l l c y Z x d W 9 0 O z p b J n F 1 b 3 Q 7 U 2 V j d G l v b j E v Z 2 F s Y W 1 z Z X k v Q X V 0 b 1 J l b W 9 2 Z W R D b 2 x 1 b W 5 z M S 5 7 U m l 2 Z X I s M H 0 m c X V v d D s s J n F 1 b 3 Q 7 U 2 V j d G l v b j E v Z 2 F s Y W 1 z Z X k v Q X V 0 b 1 J l b W 9 2 Z W R D b 2 x 1 b W 5 z M S 5 7 S 2 V 5 I F B v b G x 1 d G F u d C w x f S Z x d W 9 0 O y w m c X V v d D t T Z W N 0 a W 9 u M S 9 n Y W x h b X N l e S 9 B d X R v U m V t b 3 Z l Z E N v b H V t b n M x L n t Q b 2 x s d X R h b n Q g Q 2 9 u Y 2 V u d H J h d G l v b i w y f S Z x d W 9 0 O y w m c X V v d D t T Z W N 0 a W 9 u M S 9 n Y W x h b X N l e S 9 B d X R v U m V t b 3 Z l Z E N v b H V t b n M x L n t X S E 8 u U G 9 s b H V 0 Y W 5 0 I E N v b m N l b n R y Y X R p b 2 4 s M 3 0 m c X V v d D s s J n F 1 b 3 Q 7 U 2 V j d G l v b j E v Z 2 F s Y W 1 z Z X k v Q X V 0 b 1 J l b W 9 2 Z W R D b 2 x 1 b W 5 z M S 5 7 R 2 h h b m E u U G 9 s b H V 0 Y W 5 0 I E N v b m N l b n R y Y X R p b 2 4 s N H 0 m c X V v d D s s J n F 1 b 3 Q 7 U 2 V j d G l v b j E v Z 2 F s Y W 1 z Z X k v Q X V 0 b 1 J l b W 9 2 Z W R D b 2 x 1 b W 5 z M S 5 7 V V M g R V B B L l B v b G x 1 d G F u d C B D b 2 5 j Z W 5 0 c m F 0 a W 9 u L D V 9 J n F 1 b 3 Q 7 X S w m c X V v d D t S Z W x h d G l v b n N o a X B J b m Z v J n F 1 b 3 Q 7 O l t d f S I g L z 4 8 L 1 N 0 Y W J s Z U V u d H J p Z X M + P C 9 J d G V t P j x J d G V t P j x J d G V t T G 9 j Y X R p b 2 4 + P E l 0 Z W 1 U e X B l P k Z v c m 1 1 b G E 8 L 0 l 0 Z W 1 U e X B l P j x J d G V t U G F 0 a D 5 T Z W N 0 a W 9 u M S 9 n Y W x h b X N l e S 9 T b 3 V y Y 2 U 8 L 0 l 0 Z W 1 Q Y X R o P j w v S X R l b U x v Y 2 F 0 a W 9 u P j x T d G F i b G V F b n R y a W V z I C 8 + P C 9 J d G V t P j x J d G V t P j x J d G V t T G 9 j Y X R p b 2 4 + P E l 0 Z W 1 U e X B l P k Z v c m 1 1 b G E 8 L 0 l 0 Z W 1 U e X B l P j x J d G V t U G F 0 a D 5 T Z W N 0 a W 9 u M S 9 n Y W x h b X N l e S 9 D a G F u Z 2 V k J T I w V H l w Z T w v S X R l b V B h d G g + P C 9 J d G V t T G 9 j Y X R p b 2 4 + P F N 0 Y W J s Z U V u d H J p Z X M g L z 4 8 L 0 l 0 Z W 0 + P E l 0 Z W 0 + P E l 0 Z W 1 M b 2 N h d G l v b j 4 8 S X R l b V R 5 c G U + R m 9 y b X V s Y T w v S X R l b V R 5 c G U + P E l 0 Z W 1 Q Y X R o P l N l Y 3 R p b 2 4 x L 2 d h b G F t c 2 V 5 L 1 V u c G l 2 b 3 R l Z C U y M E 9 0 a G V y J T I w Q 2 9 s d W 1 u c z w v S X R l b V B h d G g + P C 9 J d G V t T G 9 j Y X R p b 2 4 + P F N 0 Y W J s Z U V u d H J p Z X M g L z 4 8 L 0 l 0 Z W 0 + P E l 0 Z W 0 + P E l 0 Z W 1 M b 2 N h d G l v b j 4 8 S X R l b V R 5 c G U + R m 9 y b X V s Y T w v S X R l b V R 5 c G U + P E l 0 Z W 1 Q Y X R o P l N l Y 3 R p b 2 4 x L 2 d h b G F t c 2 V 5 L 1 J l b m F t Z W Q l M j B D b 2 x 1 b W 5 z P C 9 J d G V t U G F 0 a D 4 8 L 0 l 0 Z W 1 M b 2 N h d G l v b j 4 8 U 3 R h Y m x l R W 5 0 c m l l c y A v P j w v S X R l b T 4 8 S X R l b T 4 8 S X R l b U x v Y 2 F 0 a W 9 u P j x J d G V t V H l w Z T 5 G b 3 J t d W x h P C 9 J d G V t V H l w Z T 4 8 S X R l b V B h d G g + U 2 V j d G l v b j E v Z 2 F s Y W 1 z Z X k v U m V w b G F j Z W Q l M j B W Y W x 1 Z T w v S X R l b V B h d G g + P C 9 J d G V t T G 9 j Y X R p b 2 4 + P F N 0 Y W J s Z U V u d H J p Z X M g L z 4 8 L 0 l 0 Z W 0 + P E l 0 Z W 0 + P E l 0 Z W 1 M b 2 N h d G l v b j 4 8 S X R l b V R 5 c G U + R m 9 y b X V s Y T w v S X R l b V R 5 c G U + P E l 0 Z W 1 Q Y X R o P l N l Y 3 R p b 2 4 x L 2 d h b G F t c 2 V 5 L 1 J l c G x h Y 2 V k J T I w V m F s d W U x P C 9 J d G V t U G F 0 a D 4 8 L 0 l 0 Z W 1 M b 2 N h d G l v b j 4 8 U 3 R h Y m x l R W 5 0 c m l l c y A v P j w v S X R l b T 4 8 S X R l b T 4 8 S X R l b U x v Y 2 F 0 a W 9 u P j x J d G V t V H l w Z T 5 G b 3 J t d W x h P C 9 J d G V t V H l w Z T 4 8 S X R l b V B h d G g + U 2 V j d G l v b j E v Z 2 F s Y W 1 z Z X k v U m V w b G F j Z W Q l M j B W Y W x 1 Z T I 8 L 0 l 0 Z W 1 Q Y X R o P j w v S X R l b U x v Y 2 F 0 a W 9 u P j x T d G F i b G V F b n R y a W V z I C 8 + P C 9 J d G V t P j x J d G V t P j x J d G V t T G 9 j Y X R p b 2 4 + P E l 0 Z W 1 U e X B l P k Z v c m 1 1 b G E 8 L 0 l 0 Z W 1 U e X B l P j x J d G V t U G F 0 a D 5 T Z W N 0 a W 9 u M S 9 n Y W x h b X N l e S 9 S Z X B s Y W N l Z C U y M F Z h b H V l M z w v S X R l b V B h d G g + P C 9 J d G V t T G 9 j Y X R p b 2 4 + P F N 0 Y W J s Z U V u d H J p Z X M g L z 4 8 L 0 l 0 Z W 0 + P E l 0 Z W 0 + P E l 0 Z W 1 M b 2 N h d G l v b j 4 8 S X R l b V R 5 c G U + R m 9 y b X V s Y T w v S X R l b V R 5 c G U + P E l 0 Z W 1 Q Y X R o P l N l Y 3 R p b 2 4 x L 2 d h b G F t c 2 V 5 L 1 J l c G x h Y 2 V k J T I w V m F s d W U 0 P C 9 J d G V t U G F 0 a D 4 8 L 0 l 0 Z W 1 M b 2 N h d G l v b j 4 8 U 3 R h Y m x l R W 5 0 c m l l c y A v P j w v S X R l b T 4 8 S X R l b T 4 8 S X R l b U x v Y 2 F 0 a W 9 u P j x J d G V t V H l w Z T 5 G b 3 J t d W x h P C 9 J d G V t V H l w Z T 4 8 S X R l b V B h d G g + U 2 V j d G l v b j E v Z 2 F s Y W 1 z Z X k v U m V w b G F j Z W Q l M j B W Y W x 1 Z T U 8 L 0 l 0 Z W 1 Q Y X R o P j w v S X R l b U x v Y 2 F 0 a W 9 u P j x T d G F i b G V F b n R y a W V z I C 8 + P C 9 J d G V t P j x J d G V t P j x J d G V t T G 9 j Y X R p b 2 4 + P E l 0 Z W 1 U e X B l P k Z v c m 1 1 b G E 8 L 0 l 0 Z W 1 U e X B l P j x J d G V t U G F 0 a D 5 T Z W N 0 a W 9 u M S 9 n Y W x h b X N l e S 9 S Z X B s Y W N l Z C U y M F Z h b H V l N j w v S X R l b V B h d G g + P C 9 J d G V t T G 9 j Y X R p b 2 4 + P F N 0 Y W J s Z U V u d H J p Z X M g L z 4 8 L 0 l 0 Z W 0 + P E l 0 Z W 0 + P E l 0 Z W 1 M b 2 N h d G l v b j 4 8 S X R l b V R 5 c G U + R m 9 y b X V s Y T w v S X R l b V R 5 c G U + P E l 0 Z W 1 Q Y X R o P l N l Y 3 R p b 2 4 x L 2 d h b G F t c 2 V 5 L 1 J l b m F t Z W Q l M j B D b 2 x 1 b W 5 z M T w v S X R l b V B h d G g + P C 9 J d G V t T G 9 j Y X R p b 2 4 + P F N 0 Y W J s Z U V u d H J p Z X M g L z 4 8 L 0 l 0 Z W 0 + P E l 0 Z W 0 + P E l 0 Z W 1 M b 2 N h d G l v b j 4 8 S X R l b V R 5 c G U + R m 9 y b X V s Y T w v S X R l b V R 5 c G U + P E l 0 Z W 1 Q Y X R o P l N l Y 3 R p b 2 4 x L 1 R h c m d l d H M 8 L 0 l 0 Z W 1 Q Y X R o P j w v S X R l b U x v Y 2 F 0 a W 9 u P j x T d G F i b G V F b n R y a W V z P j x F b n R y e S B U e X B l P S J J c 1 B y a X Z h d G U i I F Z h b H V l P S J s M C I g L z 4 8 R W 5 0 c n k g V H l w Z T 0 i U X V l c n l J R C I g V m F s d W U 9 I n M 5 M 2 J j Y z M w Y i 0 5 O G M w L T R h N 2 Y t O T E x N S 1 j O T U y N D M 2 N T E x Z D 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c m d l d H M 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U t M D Q t M D h U M T U 6 N D U 6 N T Q u O T g x O D U 4 M 1 o i I C 8 + P E V u d H J 5 I F R 5 c G U 9 I k Z p b G x D b 2 x 1 b W 5 U e X B l c y I g V m F s d W U 9 I n N C Z 1 l G I i A v P j x F b n R y e S B U e X B l P S J G a W x s Q 2 9 s d W 1 u T m F t Z X M i I F Z h b H V l P S J z W y Z x d W 9 0 O 0 9 y Z y Z x d W 9 0 O y w m c X V v d D t L Z X k g U G 9 s b H V 0 Y W 5 0 J n F 1 b 3 Q 7 L C Z x d W 9 0 O 1 B v b G x 1 d G F u d C B D b 2 5 j Z W 5 0 c m F 0 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y Z 2 V 0 c y 9 B d X R v U m V t b 3 Z l Z E N v b H V t b n M x L n t P c m c s M H 0 m c X V v d D s s J n F 1 b 3 Q 7 U 2 V j d G l v b j E v V G F y Z 2 V 0 c y 9 B d X R v U m V t b 3 Z l Z E N v b H V t b n M x L n t L Z X k g U G 9 s b H V 0 Y W 5 0 L D F 9 J n F 1 b 3 Q 7 L C Z x d W 9 0 O 1 N l Y 3 R p b 2 4 x L 1 R h c m d l d H M v Q X V 0 b 1 J l b W 9 2 Z W R D b 2 x 1 b W 5 z M S 5 7 U G 9 s b H V 0 Y W 5 0 I E N v b m N l b n R y Y X R p b 2 4 s M n 0 m c X V v d D t d L C Z x d W 9 0 O 0 N v b H V t b k N v d W 5 0 J n F 1 b 3 Q 7 O j M s J n F 1 b 3 Q 7 S 2 V 5 Q 2 9 s d W 1 u T m F t Z X M m c X V v d D s 6 W 1 0 s J n F 1 b 3 Q 7 Q 2 9 s d W 1 u S W R l b n R p d G l l c y Z x d W 9 0 O z p b J n F 1 b 3 Q 7 U 2 V j d G l v b j E v V G F y Z 2 V 0 c y 9 B d X R v U m V t b 3 Z l Z E N v b H V t b n M x L n t P c m c s M H 0 m c X V v d D s s J n F 1 b 3 Q 7 U 2 V j d G l v b j E v V G F y Z 2 V 0 c y 9 B d X R v U m V t b 3 Z l Z E N v b H V t b n M x L n t L Z X k g U G 9 s b H V 0 Y W 5 0 L D F 9 J n F 1 b 3 Q 7 L C Z x d W 9 0 O 1 N l Y 3 R p b 2 4 x L 1 R h c m d l d H M v Q X V 0 b 1 J l b W 9 2 Z W R D b 2 x 1 b W 5 z M S 5 7 U G 9 s b H V 0 Y W 5 0 I E N v b m N l b n R y Y X R p b 2 4 s M n 0 m c X V v d D t d L C Z x d W 9 0 O 1 J l b G F 0 a W 9 u c 2 h p c E l u Z m 8 m c X V v d D s 6 W 1 1 9 I i A v P j w v U 3 R h Y m x l R W 5 0 c m l l c z 4 8 L 0 l 0 Z W 0 + P E l 0 Z W 0 + P E l 0 Z W 1 M b 2 N h d G l v b j 4 8 S X R l b V R 5 c G U + R m 9 y b X V s Y T w v S X R l b V R 5 c G U + P E l 0 Z W 1 Q Y X R o P l N l Y 3 R p b 2 4 x L 1 R h c m d l d H M v U 2 9 1 c m N l P C 9 J d G V t U G F 0 a D 4 8 L 0 l 0 Z W 1 M b 2 N h d G l v b j 4 8 U 3 R h Y m x l R W 5 0 c m l l c y A v P j w v S X R l b T 4 8 S X R l b T 4 8 S X R l b U x v Y 2 F 0 a W 9 u P j x J d G V t V H l w Z T 5 G b 3 J t d W x h P C 9 J d G V t V H l w Z T 4 8 S X R l b V B h d G g + U 2 V j d G l v b j E v V G F y Z 2 V 0 c y 9 D a G F u Z 2 V k J T I w V H l w Z T w v S X R l b V B h d G g + P C 9 J d G V t T G 9 j Y X R p b 2 4 + P F N 0 Y W J s Z U V u d H J p Z X M g L z 4 8 L 0 l 0 Z W 0 + P E l 0 Z W 0 + P E l 0 Z W 1 M b 2 N h d G l v b j 4 8 S X R l b V R 5 c G U + R m 9 y b X V s Y T w v S X R l b V R 5 c G U + P E l 0 Z W 1 Q Y X R o P l N l Y 3 R p b 2 4 x L 1 R h c m d l d H M v V W 5 w a X Z v d G V k J T I w T 3 R o Z X I l M j B D b 2 x 1 b W 5 z P C 9 J d G V t U G F 0 a D 4 8 L 0 l 0 Z W 1 M b 2 N h d G l v b j 4 8 U 3 R h Y m x l R W 5 0 c m l l c y A v P j w v S X R l b T 4 8 S X R l b T 4 8 S X R l b U x v Y 2 F 0 a W 9 u P j x J d G V t V H l w Z T 5 G b 3 J t d W x h P C 9 J d G V t V H l w Z T 4 8 S X R l b V B h d G g + U 2 V j d G l v b j E v V G F y Z 2 V 0 c y 9 S Z W 5 h b W V k J T I w Q 2 9 s d W 1 u c z w v S X R l b V B h d G g + P C 9 J d G V t T G 9 j Y X R p b 2 4 + P F N 0 Y W J s Z U V u d H J p Z X M g L z 4 8 L 0 l 0 Z W 0 + P E l 0 Z W 0 + P E l 0 Z W 1 M b 2 N h d G l v b j 4 8 S X R l b V R 5 c G U + R m 9 y b X V s Y T w v S X R l b V R 5 c G U + P E l 0 Z W 1 Q Y X R o P l N l Y 3 R p b 2 4 x L 1 R h c m d l d H M v U m V w b G F j Z W Q l M j B W Y W x 1 Z T w v S X R l b V B h d G g + P C 9 J d G V t T G 9 j Y X R p b 2 4 + P F N 0 Y W J s Z U V u d H J p Z X M g L z 4 8 L 0 l 0 Z W 0 + P E l 0 Z W 0 + P E l 0 Z W 1 M b 2 N h d G l v b j 4 8 S X R l b V R 5 c G U + R m 9 y b X V s Y T w v S X R l b V R 5 c G U + P E l 0 Z W 1 Q Y X R o P l N l Y 3 R p b 2 4 x L 1 R h c m d l d H M v U m V w b G F j Z W Q l M j B W Y W x 1 Z T E 8 L 0 l 0 Z W 1 Q Y X R o P j w v S X R l b U x v Y 2 F 0 a W 9 u P j x T d G F i b G V F b n R y a W V z I C 8 + P C 9 J d G V t P j x J d G V t P j x J d G V t T G 9 j Y X R p b 2 4 + P E l 0 Z W 1 U e X B l P k Z v c m 1 1 b G E 8 L 0 l 0 Z W 1 U e X B l P j x J d G V t U G F 0 a D 5 T Z W N 0 a W 9 u M S 9 U Y X J n Z X R z L 1 J l c G x h Y 2 V k J T I w V m F s d W U y P C 9 J d G V t U G F 0 a D 4 8 L 0 l 0 Z W 1 M b 2 N h d G l v b j 4 8 U 3 R h Y m x l R W 5 0 c m l l c y A v P j w v S X R l b T 4 8 S X R l b T 4 8 S X R l b U x v Y 2 F 0 a W 9 u P j x J d G V t V H l w Z T 5 G b 3 J t d W x h P C 9 J d G V t V H l w Z T 4 8 S X R l b V B h d G g + U 2 V j d G l v b j E v V G F y Z 2 V 0 c y 9 S Z X B s Y W N l Z C U y M F Z h b H V l M z w v S X R l b V B h d G g + P C 9 J d G V t T G 9 j Y X R p b 2 4 + P F N 0 Y W J s Z U V u d H J p Z X M g L z 4 8 L 0 l 0 Z W 0 + P E l 0 Z W 0 + P E l 0 Z W 1 M b 2 N h d G l v b j 4 8 S X R l b V R 5 c G U + R m 9 y b X V s Y T w v S X R l b V R 5 c G U + P E l 0 Z W 1 Q Y X R o P l N l Y 3 R p b 2 4 x L 1 R h c m d l d H M v U m V w b G F j Z W Q l M j B W Y W x 1 Z T Q 8 L 0 l 0 Z W 1 Q Y X R o P j w v S X R l b U x v Y 2 F 0 a W 9 u P j x T d G F i b G V F b n R y a W V z I C 8 + P C 9 J d G V t P j x J d G V t P j x J d G V t T G 9 j Y X R p b 2 4 + P E l 0 Z W 1 U e X B l P k Z v c m 1 1 b G E 8 L 0 l 0 Z W 1 U e X B l P j x J d G V t U G F 0 a D 5 T Z W N 0 a W 9 u M S 9 U Y X J n Z X R z L 1 J l c G x h Y 2 V k J T I w V m F s d W U 1 P C 9 J d G V t U G F 0 a D 4 8 L 0 l 0 Z W 1 M b 2 N h d G l v b j 4 8 U 3 R h Y m x l R W 5 0 c m l l c y A v P j w v S X R l b T 4 8 S X R l b T 4 8 S X R l b U x v Y 2 F 0 a W 9 u P j x J d G V t V H l w Z T 5 G b 3 J t d W x h P C 9 J d G V t V H l w Z T 4 8 S X R l b V B h d G g + U 2 V j d G l v b j E v V G F y Z 2 V 0 c y 9 S Z X B s Y W N l Z C U y M F Z h b H V l N j w v S X R l b V B h d G g + P C 9 J d G V t T G 9 j Y X R p b 2 4 + P F N 0 Y W J s Z U V u d H J p Z X M g L z 4 8 L 0 l 0 Z W 0 + P E l 0 Z W 0 + P E l 0 Z W 1 M b 2 N h d G l v b j 4 8 S X R l b V R 5 c G U + R m 9 y b X V s Y T w v S X R l b V R 5 c G U + P E l 0 Z W 1 Q Y X R o P l N l Y 3 R p b 2 4 x L 1 R h c m d l d H M v U m V w b G F j Z W Q l M j B W Y W x 1 Z T c 8 L 0 l 0 Z W 1 Q Y X R o P j w v S X R l b U x v Y 2 F 0 a W 9 u P j x T d G F i b G V F b n R y a W V z I C 8 + P C 9 J d G V t P j x J d G V t P j x J d G V t T G 9 j Y X R p b 2 4 + P E l 0 Z W 1 U e X B l P k Z v c m 1 1 b G E 8 L 0 l 0 Z W 1 U e X B l P j x J d G V t U G F 0 a D 5 T Z W N 0 a W 9 u M S 9 U Y X J n Z X R z L 0 N o Y W 5 n Z W Q l M j B U e X B l M T w v S X R l b V B h d G g + P C 9 J d G V t T G 9 j Y X R p b 2 4 + P F N 0 Y W J s Z U V u d H J p Z X M g L z 4 8 L 0 l 0 Z W 0 + P E l 0 Z W 0 + P E l 0 Z W 1 M b 2 N h d G l v b j 4 8 S X R l b V R 5 c G U + R m 9 y b X V s Y T w v S X R l b V R 5 c G U + P E l 0 Z W 1 Q Y X R o P l N l Y 3 R p b 2 4 x L 1 d I T z w v S X R l b V B h d G g + P C 9 J d G V t T G 9 j Y X R p b 2 4 + P F N 0 Y W J s Z U V u d H J p Z X M + P E V u d H J 5 I F R 5 c G U 9 I l F 1 Z X J 5 S U Q i I F Z h b H V l P S J z M m Y x N D B h N D Y t O D E 3 O S 0 0 M j Y 1 L W F i Y T U t N j d j M W E 5 N j U x N j M 0 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0 h P 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0 L T A 4 V D E 1 O j Q 1 O j U 4 L j E 3 N T k 5 M D d a I i A v P j x F b n R y e S B U e X B l P S J G a W x s Q 2 9 s d W 1 u V H l w Z X M i I F Z h b H V l P S J z Q m d Z R i I g L z 4 8 R W 5 0 c n k g V H l w Z T 0 i R m l s b E N v b H V t b k 5 h b W V z I i B W Y W x 1 Z T 0 i c 1 s m c X V v d D t P c m c m c X V v d D s s J n F 1 b 3 Q 7 S 2 V 5 I F B v b G x 1 d G F u d C Z x d W 9 0 O y w m c X V v d D t Q b 2 x s d X R h b n Q g Q 2 9 u Y 2 V u d H J h d G 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d I T y 9 B d X R v U m V t b 3 Z l Z E N v b H V t b n M x L n t P c m c s M H 0 m c X V v d D s s J n F 1 b 3 Q 7 U 2 V j d G l v b j E v V 0 h P L 0 F 1 d G 9 S Z W 1 v d m V k Q 2 9 s d W 1 u c z E u e 0 t l e S B Q b 2 x s d X R h b n Q s M X 0 m c X V v d D s s J n F 1 b 3 Q 7 U 2 V j d G l v b j E v V 0 h P L 0 F 1 d G 9 S Z W 1 v d m V k Q 2 9 s d W 1 u c z E u e 1 B v b G x 1 d G F u d C B D b 2 5 j Z W 5 0 c m F 0 a W 9 u L D J 9 J n F 1 b 3 Q 7 X S w m c X V v d D t D b 2 x 1 b W 5 D b 3 V u d C Z x d W 9 0 O z o z L C Z x d W 9 0 O 0 t l e U N v b H V t b k 5 h b W V z J n F 1 b 3 Q 7 O l t d L C Z x d W 9 0 O 0 N v b H V t b k l k Z W 5 0 a X R p Z X M m c X V v d D s 6 W y Z x d W 9 0 O 1 N l Y 3 R p b 2 4 x L 1 d I T y 9 B d X R v U m V t b 3 Z l Z E N v b H V t b n M x L n t P c m c s M H 0 m c X V v d D s s J n F 1 b 3 Q 7 U 2 V j d G l v b j E v V 0 h P L 0 F 1 d G 9 S Z W 1 v d m V k Q 2 9 s d W 1 u c z E u e 0 t l e S B Q b 2 x s d X R h b n Q s M X 0 m c X V v d D s s J n F 1 b 3 Q 7 U 2 V j d G l v b j E v V 0 h P L 0 F 1 d G 9 S Z W 1 v d m V k Q 2 9 s d W 1 u c z E u e 1 B v b G x 1 d G F u d C B D b 2 5 j Z W 5 0 c m F 0 a W 9 u L D J 9 J n F 1 b 3 Q 7 X S w m c X V v d D t S Z W x h d G l v b n N o a X B J b m Z v J n F 1 b 3 Q 7 O l t d f S I g L z 4 8 L 1 N 0 Y W J s Z U V u d H J p Z X M + P C 9 J d G V t P j x J d G V t P j x J d G V t T G 9 j Y X R p b 2 4 + P E l 0 Z W 1 U e X B l P k Z v c m 1 1 b G E 8 L 0 l 0 Z W 1 U e X B l P j x J d G V t U G F 0 a D 5 T Z W N 0 a W 9 u M S 9 X S E 8 v U 2 9 1 c m N l P C 9 J d G V t U G F 0 a D 4 8 L 0 l 0 Z W 1 M b 2 N h d G l v b j 4 8 U 3 R h Y m x l R W 5 0 c m l l c y A v P j w v S X R l b T 4 8 S X R l b T 4 8 S X R l b U x v Y 2 F 0 a W 9 u P j x J d G V t V H l w Z T 5 G b 3 J t d W x h P C 9 J d G V t V H l w Z T 4 8 S X R l b V B h d G g + U 2 V j d G l v b j E v V 0 h P L 0 Z p b H R l c m V k J T I w U m 9 3 c z w v S X R l b V B h d G g + P C 9 J d G V t T G 9 j Y X R p b 2 4 + P F N 0 Y W J s Z U V u d H J p Z X M g L z 4 8 L 0 l 0 Z W 0 + P E l 0 Z W 0 + P E l 0 Z W 1 M b 2 N h d G l v b j 4 8 S X R l b V R 5 c G U + R m 9 y b X V s Y T w v S X R l b V R 5 c G U + P E l 0 Z W 1 Q Y X R o P l N l Y 3 R p b 2 4 x L 0 d o Y W 5 h P C 9 J d G V t U G F 0 a D 4 8 L 0 l 0 Z W 1 M b 2 N h d G l v b j 4 8 U 3 R h Y m x l R W 5 0 c m l l c z 4 8 R W 5 0 c n k g V H l w Z T 0 i U X V l c n l J R C I g V m F s d W U 9 I n M w Z W Y 5 N 2 U y Z C 1 i M T c w L T Q 2 N W Q t Y m Y z Z C 0 w Z W J j M z h h Z D Y 3 N T c 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a G F u Y 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C 0 w O F Q x N T o 0 N T o 1 O C 4 y M T M 2 N D c 1 W i I g L z 4 8 R W 5 0 c n k g V H l w Z T 0 i R m l s b E N v b H V t b l R 5 c G V z I i B W Y W x 1 Z T 0 i c 0 J n W U Y i I C 8 + P E V u d H J 5 I F R 5 c G U 9 I k Z p b G x D b 2 x 1 b W 5 O Y W 1 l c y I g V m F s d W U 9 I n N b J n F 1 b 3 Q 7 T 3 J n J n F 1 b 3 Q 7 L C Z x d W 9 0 O 0 t l e S B Q b 2 x s d X R h b n Q m c X V v d D s s J n F 1 b 3 Q 7 U G 9 s b H V 0 Y W 5 0 I E N v b m N l b n R y Y X R 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a G F u Y S 9 B d X R v U m V t b 3 Z l Z E N v b H V t b n M x L n t P c m c s M H 0 m c X V v d D s s J n F 1 b 3 Q 7 U 2 V j d G l v b j E v R 2 h h b m E v Q X V 0 b 1 J l b W 9 2 Z W R D b 2 x 1 b W 5 z M S 5 7 S 2 V 5 I F B v b G x 1 d G F u d C w x f S Z x d W 9 0 O y w m c X V v d D t T Z W N 0 a W 9 u M S 9 H a G F u Y S 9 B d X R v U m V t b 3 Z l Z E N v b H V t b n M x L n t Q b 2 x s d X R h b n Q g Q 2 9 u Y 2 V u d H J h d G l v b i w y f S Z x d W 9 0 O 1 0 s J n F 1 b 3 Q 7 Q 2 9 s d W 1 u Q 2 9 1 b n Q m c X V v d D s 6 M y w m c X V v d D t L Z X l D b 2 x 1 b W 5 O Y W 1 l c y Z x d W 9 0 O z p b X S w m c X V v d D t D b 2 x 1 b W 5 J Z G V u d G l 0 a W V z J n F 1 b 3 Q 7 O l s m c X V v d D t T Z W N 0 a W 9 u M S 9 H a G F u Y S 9 B d X R v U m V t b 3 Z l Z E N v b H V t b n M x L n t P c m c s M H 0 m c X V v d D s s J n F 1 b 3 Q 7 U 2 V j d G l v b j E v R 2 h h b m E v Q X V 0 b 1 J l b W 9 2 Z W R D b 2 x 1 b W 5 z M S 5 7 S 2 V 5 I F B v b G x 1 d G F u d C w x f S Z x d W 9 0 O y w m c X V v d D t T Z W N 0 a W 9 u M S 9 H a G F u Y S 9 B d X R v U m V t b 3 Z l Z E N v b H V t b n M x L n t Q b 2 x s d X R h b n Q g Q 2 9 u Y 2 V u d H J h d G l v b i w y f S Z x d W 9 0 O 1 0 s J n F 1 b 3 Q 7 U m V s Y X R p b 2 5 z a G l w S W 5 m b y Z x d W 9 0 O z p b X X 0 i I C 8 + P C 9 T d G F i b G V F b n R y a W V z P j w v S X R l b T 4 8 S X R l b T 4 8 S X R l b U x v Y 2 F 0 a W 9 u P j x J d G V t V H l w Z T 5 G b 3 J t d W x h P C 9 J d G V t V H l w Z T 4 8 S X R l b V B h d G g + U 2 V j d G l v b j E v R 2 h h b m E v U 2 9 1 c m N l P C 9 J d G V t U G F 0 a D 4 8 L 0 l 0 Z W 1 M b 2 N h d G l v b j 4 8 U 3 R h Y m x l R W 5 0 c m l l c y A v P j w v S X R l b T 4 8 S X R l b T 4 8 S X R l b U x v Y 2 F 0 a W 9 u P j x J d G V t V H l w Z T 5 G b 3 J t d W x h P C 9 J d G V t V H l w Z T 4 8 S X R l b V B h d G g + U 2 V j d G l v b j E v V V M l M j B F U E E 8 L 0 l 0 Z W 1 Q Y X R o P j w v S X R l b U x v Y 2 F 0 a W 9 u P j x T d G F i b G V F b n R y a W V z P j x F b n R y e S B U e X B l P S J R d W V y e U l E I i B W Y W x 1 Z T 0 i c 2 N h Y m V i M D c z L T N m Y j E t N G F k Z S 1 h Y T g y L T c 0 Z T U 5 O G R j O D c 1 M y 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T X 0 V Q Q 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C 0 w O F Q x N T o 0 N T o 1 N S 4 w M T c z M T U 0 W i I g L z 4 8 R W 5 0 c n k g V H l w Z T 0 i R m l s b E N v b H V t b l R 5 c G V z I i B W Y W x 1 Z T 0 i c 0 J n W U Y i I C 8 + P E V u d H J 5 I F R 5 c G U 9 I k Z p b G x D b 2 x 1 b W 5 O Y W 1 l c y I g V m F s d W U 9 I n N b J n F 1 b 3 Q 7 T 3 J n J n F 1 b 3 Q 7 L C Z x d W 9 0 O 0 t l e S B Q b 2 x s d X R h b n Q m c X V v d D s s J n F 1 b 3 Q 7 U G 9 s b H V 0 Y W 5 0 I E N v b m N l b n R y Y X R 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U y B F U E E v Q X V 0 b 1 J l b W 9 2 Z W R D b 2 x 1 b W 5 z M S 5 7 T 3 J n L D B 9 J n F 1 b 3 Q 7 L C Z x d W 9 0 O 1 N l Y 3 R p b 2 4 x L 1 V T I E V Q Q S 9 B d X R v U m V t b 3 Z l Z E N v b H V t b n M x L n t L Z X k g U G 9 s b H V 0 Y W 5 0 L D F 9 J n F 1 b 3 Q 7 L C Z x d W 9 0 O 1 N l Y 3 R p b 2 4 x L 1 V T I E V Q Q S 9 B d X R v U m V t b 3 Z l Z E N v b H V t b n M x L n t Q b 2 x s d X R h b n Q g Q 2 9 u Y 2 V u d H J h d G l v b i w y f S Z x d W 9 0 O 1 0 s J n F 1 b 3 Q 7 Q 2 9 s d W 1 u Q 2 9 1 b n Q m c X V v d D s 6 M y w m c X V v d D t L Z X l D b 2 x 1 b W 5 O Y W 1 l c y Z x d W 9 0 O z p b X S w m c X V v d D t D b 2 x 1 b W 5 J Z G V u d G l 0 a W V z J n F 1 b 3 Q 7 O l s m c X V v d D t T Z W N 0 a W 9 u M S 9 V U y B F U E E v Q X V 0 b 1 J l b W 9 2 Z W R D b 2 x 1 b W 5 z M S 5 7 T 3 J n L D B 9 J n F 1 b 3 Q 7 L C Z x d W 9 0 O 1 N l Y 3 R p b 2 4 x L 1 V T I E V Q Q S 9 B d X R v U m V t b 3 Z l Z E N v b H V t b n M x L n t L Z X k g U G 9 s b H V 0 Y W 5 0 L D F 9 J n F 1 b 3 Q 7 L C Z x d W 9 0 O 1 N l Y 3 R p b 2 4 x L 1 V T I E V Q Q S 9 B d X R v U m V t b 3 Z l Z E N v b H V t b n M x L n t Q b 2 x s d X R h b n Q g Q 2 9 u Y 2 V u d H J h d G l v b i w y f S Z x d W 9 0 O 1 0 s J n F 1 b 3 Q 7 U m V s Y X R p b 2 5 z a G l w S W 5 m b y Z x d W 9 0 O z p b X X 0 i I C 8 + P C 9 T d G F i b G V F b n R y a W V z P j w v S X R l b T 4 8 S X R l b T 4 8 S X R l b U x v Y 2 F 0 a W 9 u P j x J d G V t V H l w Z T 5 G b 3 J t d W x h P C 9 J d G V t V H l w Z T 4 8 S X R l b V B h d G g + U 2 V j d G l v b j E v V V M l M j B F U E E v U 2 9 1 c m N l P C 9 J d G V t U G F 0 a D 4 8 L 0 l 0 Z W 1 M b 2 N h d G l v b j 4 8 U 3 R h Y m x l R W 5 0 c m l l c y A v P j w v S X R l b T 4 8 S X R l b T 4 8 S X R l b U x v Y 2 F 0 a W 9 u P j x J d G V t V H l w Z T 5 G b 3 J t d W x h P C 9 J d G V t V H l w Z T 4 8 S X R l b V B h d G g + U 2 V j d G l v b j E v V V M l M j B F U E E v R m l s d G V y Z W Q l M j B S b 3 d z P C 9 J d G V t U G F 0 a D 4 8 L 0 l 0 Z W 1 M b 2 N h d G l v b j 4 8 U 3 R h Y m x l R W 5 0 c m l l c y A v P j w v S X R l b T 4 8 S X R l b T 4 8 S X R l b U x v Y 2 F 0 a W 9 u P j x J d G V t V H l w Z T 5 G b 3 J t d W x h P C 9 J d G V t V H l w Z T 4 8 S X R l b V B h d G g + U 2 V j d G l v b j E v R 2 h h b m E v R m l s d G V y Z W Q l M j B S b 3 d z P C 9 J d G V t U G F 0 a D 4 8 L 0 l 0 Z W 1 M b 2 N h d G l v b j 4 8 U 3 R h Y m x l R W 5 0 c m l l c y A v P j w v S X R l b T 4 8 S X R l b T 4 8 S X R l b U x v Y 2 F 0 a W 9 u P j x J d G V t V H l w Z T 5 G b 3 J t d W x h P C 9 J d G V t V H l w Z T 4 8 S X R l b V B h d G g + U 2 V j d G l v b j E v Z 2 F s Y W 1 z Z X k v T W V y Z 2 V k J T I w U X V l c m l l c z w v S X R l b V B h d G g + P C 9 J d G V t T G 9 j Y X R p b 2 4 + P F N 0 Y W J s Z U V u d H J p Z X M g L z 4 8 L 0 l 0 Z W 0 + P E l 0 Z W 0 + P E l 0 Z W 1 M b 2 N h d G l v b j 4 8 S X R l b V R 5 c G U + R m 9 y b X V s Y T w v S X R l b V R 5 c G U + P E l 0 Z W 1 Q Y X R o P l N l Y 3 R p b 2 4 x L 2 d h b G F t c 2 V 5 L 0 V 4 c G F u Z G V k J T I w V 0 h P P C 9 J d G V t U G F 0 a D 4 8 L 0 l 0 Z W 1 M b 2 N h d G l v b j 4 8 U 3 R h Y m x l R W 5 0 c m l l c y A v P j w v S X R l b T 4 8 S X R l b T 4 8 S X R l b U x v Y 2 F 0 a W 9 u P j x J d G V t V H l w Z T 5 G b 3 J t d W x h P C 9 J d G V t V H l w Z T 4 8 S X R l b V B h d G g + U 2 V j d G l v b j E v Z 2 F s Y W 1 z Z X k v U 2 9 y d G V k J T I w U m 9 3 c z w v S X R l b V B h d G g + P C 9 J d G V t T G 9 j Y X R p b 2 4 + P F N 0 Y W J s Z U V u d H J p Z X M g L z 4 8 L 0 l 0 Z W 0 + P E l 0 Z W 0 + P E l 0 Z W 1 M b 2 N h d G l v b j 4 8 S X R l b V R 5 c G U + R m 9 y b X V s Y T w v S X R l b V R 5 c G U + P E l 0 Z W 1 Q Y X R o P l N l Y 3 R p b 2 4 x L 2 d h b G F t c 2 V 5 L 0 1 l c m d l Z C U y M F F 1 Z X J p Z X M x P C 9 J d G V t U G F 0 a D 4 8 L 0 l 0 Z W 1 M b 2 N h d G l v b j 4 8 U 3 R h Y m x l R W 5 0 c m l l c y A v P j w v S X R l b T 4 8 S X R l b T 4 8 S X R l b U x v Y 2 F 0 a W 9 u P j x J d G V t V H l w Z T 5 G b 3 J t d W x h P C 9 J d G V t V H l w Z T 4 8 S X R l b V B h d G g + U 2 V j d G l v b j E v Z 2 F s Y W 1 z Z X k v R X h w Y W 5 k Z W Q l M j B H a G F u Y T w v S X R l b V B h d G g + P C 9 J d G V t T G 9 j Y X R p b 2 4 + P F N 0 Y W J s Z U V u d H J p Z X M g L z 4 8 L 0 l 0 Z W 0 + P E l 0 Z W 0 + P E l 0 Z W 1 M b 2 N h d G l v b j 4 8 S X R l b V R 5 c G U + R m 9 y b X V s Y T w v S X R l b V R 5 c G U + P E l 0 Z W 1 Q Y X R o P l N l Y 3 R p b 2 4 x L 2 d h b G F t c 2 V 5 L 0 1 l c m d l Z C U y M F F 1 Z X J p Z X M y P C 9 J d G V t U G F 0 a D 4 8 L 0 l 0 Z W 1 M b 2 N h d G l v b j 4 8 U 3 R h Y m x l R W 5 0 c m l l c y A v P j w v S X R l b T 4 8 S X R l b T 4 8 S X R l b U x v Y 2 F 0 a W 9 u P j x J d G V t V H l w Z T 5 G b 3 J t d W x h P C 9 J d G V t V H l w Z T 4 8 S X R l b V B h d G g + U 2 V j d G l v b j E v Z 2 F s Y W 1 z Z X k v R X h w Y W 5 k Z W Q l M j B V U y U y M E V Q Q T w v S X R l b V B h d G g + P C 9 J d G V t T G 9 j Y X R p b 2 4 + P F N 0 Y W J s Z U V u d H J p Z X M g L z 4 8 L 0 l 0 Z W 0 + P C 9 J d G V t c z 4 8 L 0 x v Y 2 F s U G F j a 2 F n Z U 1 l d G F k Y X R h R m l s Z T 4 W A A A A U E s F B g A A A A A A A A A A A A A A A A A A A A A A A C Y B A A A B A A A A 0 I y d 3 w E V 0 R G M e g D A T 8 K X 6 w E A A A D D i V U Q V s U H T 6 P A Y 2 6 O + w + a A A A A A A I A A A A A A B B m A A A A A Q A A I A A A A B S m 3 r 3 s J Y f B A n v L o S w 8 2 k E P j R R F i v n a 6 m d 5 9 f I V v r O v A A A A A A 6 A A A A A A g A A I A A A A J m y J X S 9 + m 9 + h R S F e I v x 2 S h z J T v e f U K C L N Q x h W 2 9 t / c 4 U A A A A O u R f 2 B 3 c X / 7 b u / O D l m x M 6 J g j S 3 g N b s c L 0 + L r Y Q U c t b 4 C V m 7 U R L 8 o G t 8 y e Q / S r 7 W Y Z H J q i u G A k A U 2 Z C m S Y F A V p F e Y D C 5 4 P F w 4 r n E l N U P 0 F O 7 Q A A A A I D s 6 J w N N O k P n h M z J n Z z v G D w z O Q U Y 0 f Q G b Y 5 k 6 F Q E L D o g x m P D q p O s x S G i u z g W g + u O P k k h V H q d o 4 A h 6 x V k y + o x a s = < / D a t a M a s h u p > 
</file>

<file path=customXml/itemProps1.xml><?xml version="1.0" encoding="utf-8"?>
<ds:datastoreItem xmlns:ds="http://schemas.openxmlformats.org/officeDocument/2006/customXml" ds:itemID="{57727D5E-C87C-409E-ADCB-C1C922EB6E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 EPA</vt:lpstr>
      <vt:lpstr>Ghana</vt:lpstr>
      <vt:lpstr>WHO</vt:lpstr>
      <vt:lpstr>Targets</vt:lpstr>
      <vt:lpstr>README</vt:lpstr>
      <vt:lpstr>galamsey</vt:lpstr>
      <vt:lpstr>Data Sheet</vt:lpstr>
      <vt:lpstr>Statistical Test</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Joycelyn Otchere</dc:creator>
  <cp:lastModifiedBy>Joycelyn Otchere</cp:lastModifiedBy>
  <dcterms:created xsi:type="dcterms:W3CDTF">2025-04-07T12:13:15Z</dcterms:created>
  <dcterms:modified xsi:type="dcterms:W3CDTF">2025-04-17T16:59:08Z</dcterms:modified>
</cp:coreProperties>
</file>