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653\Downloads\"/>
    </mc:Choice>
  </mc:AlternateContent>
  <xr:revisionPtr revIDLastSave="0" documentId="13_ncr:1_{938590B6-F041-477B-AC75-0451F7BA3CF0}" xr6:coauthVersionLast="47" xr6:coauthVersionMax="47" xr10:uidLastSave="{00000000-0000-0000-0000-000000000000}"/>
  <bookViews>
    <workbookView xWindow="5160" yWindow="1755" windowWidth="22440" windowHeight="11295" xr2:uid="{F3C56EAA-AF5E-C94C-95A2-E6B9440A0B64}"/>
  </bookViews>
  <sheets>
    <sheet name="Diabetes" sheetId="1" r:id="rId1"/>
    <sheet name="Patients" sheetId="2" r:id="rId2"/>
  </sheets>
  <definedNames>
    <definedName name="_xlnm._FilterDatabase" localSheetId="0" hidden="1">Diabetes!$E$1:$I$39</definedName>
    <definedName name="solver_adj" localSheetId="0" hidden="1">Diabetes!$J$2:$J$39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Diabetes!$A$12</definedName>
    <definedName name="solver_lhs2" localSheetId="0" hidden="1">Diabetes!$A$13</definedName>
    <definedName name="solver_lhs3" localSheetId="0" hidden="1">Diabetes!$A$16</definedName>
    <definedName name="solver_lhs4" localSheetId="0" hidden="1">Diabetes!$A$19</definedName>
    <definedName name="solver_lhs5" localSheetId="0" hidden="1">Diabetes!$J$2:$J$39</definedName>
    <definedName name="solver_lhs6" localSheetId="0" hidden="1">Diabetes!$J$2:$J$39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Diabetes!$B$2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5</definedName>
    <definedName name="solver_rel6" localSheetId="0" hidden="1">4</definedName>
    <definedName name="solver_rhs1" localSheetId="0" hidden="1">Diabetes!$C$12</definedName>
    <definedName name="solver_rhs2" localSheetId="0" hidden="1">Diabetes!$C$13</definedName>
    <definedName name="solver_rhs3" localSheetId="0" hidden="1">Diabetes!$C$16</definedName>
    <definedName name="solver_rhs4" localSheetId="0" hidden="1">Diabetes!$C$19</definedName>
    <definedName name="solver_rhs5" localSheetId="0" hidden="1">"binary"</definedName>
    <definedName name="solver_rhs6" localSheetId="0" hidden="1">"integer"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2" i="1" a="1"/>
  <c r="C2" i="1" s="1"/>
  <c r="C19" i="1"/>
  <c r="A16" i="1"/>
  <c r="A7" i="1"/>
  <c r="A10" i="1" s="1"/>
  <c r="B2" i="1"/>
  <c r="B7" i="1"/>
  <c r="A19" i="1" s="1"/>
  <c r="A12" i="1" l="1"/>
  <c r="A21" i="1"/>
  <c r="A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<sst xmlns="http://schemas.openxmlformats.org/spreadsheetml/2006/main" count="109" uniqueCount="65">
  <si>
    <t>Drug Generic Product Name</t>
  </si>
  <si>
    <t>EXENATIDE EXTENDED RELEASE SUSP AUTO-INJECTOR 2 MG/0.85ML</t>
  </si>
  <si>
    <t>Copay</t>
  </si>
  <si>
    <t>A1C Reduction</t>
  </si>
  <si>
    <t>Patient</t>
  </si>
  <si>
    <t>Current A1C Level</t>
  </si>
  <si>
    <t>Yes</t>
  </si>
  <si>
    <t xml:space="preserve">No </t>
  </si>
  <si>
    <t xml:space="preserve">Gender </t>
  </si>
  <si>
    <t>M</t>
  </si>
  <si>
    <t>F</t>
  </si>
  <si>
    <t>Pregnant</t>
  </si>
  <si>
    <t>Ok to use in pregnancy</t>
  </si>
  <si>
    <t>use_for_pregnancy</t>
  </si>
  <si>
    <t>Patient ID</t>
  </si>
  <si>
    <t>Total Cost</t>
  </si>
  <si>
    <t>Medication Plan</t>
  </si>
  <si>
    <t>Pregnancy</t>
  </si>
  <si>
    <t>Use or not</t>
  </si>
  <si>
    <t>Post-Treatment A1C Level</t>
  </si>
  <si>
    <t>&lt;=</t>
  </si>
  <si>
    <t xml:space="preserve">&gt;= </t>
  </si>
  <si>
    <t>Constraint 2: Each patient can be treated by at most three medications</t>
  </si>
  <si>
    <t>Constraint 3: Pregnant patient can only be treated with specific medications</t>
  </si>
  <si>
    <t>adjusted for Mac</t>
  </si>
  <si>
    <t xml:space="preserve">ACARBOSE TAB </t>
  </si>
  <si>
    <t xml:space="preserve">BROMOCRIPTINE MESYLATE TAB </t>
  </si>
  <si>
    <t xml:space="preserve">DAPAGLIFLOZIN PROP-METFORMIN HCL TAB ER 24HR </t>
  </si>
  <si>
    <t xml:space="preserve">DAPAGLIFLOZIN PROPANEDIOL TAB </t>
  </si>
  <si>
    <t xml:space="preserve">DULAGLUTIDE SOLN PEN-INJECTOR </t>
  </si>
  <si>
    <t xml:space="preserve">EMPAGLIFLOZIN TAB </t>
  </si>
  <si>
    <t xml:space="preserve">EMPAGLIFLOZIN-LINAGLIP-METFORMIN TAB ER </t>
  </si>
  <si>
    <t xml:space="preserve">EMPAGLIFLOZIN-LINAGLIPTIN TAB </t>
  </si>
  <si>
    <t xml:space="preserve">EMPAGLIFLOZIN-LINAGLIPTIN-METFORMIN TAB ER </t>
  </si>
  <si>
    <t xml:space="preserve">EMPAGLIFLOZIN-METFORMIN HCL TAB </t>
  </si>
  <si>
    <t xml:space="preserve">EMPAGLIFLOZIN-METFORMIN HCL TAB ER </t>
  </si>
  <si>
    <t xml:space="preserve">EXENATIDE SOLN PEN-INJECTOR </t>
  </si>
  <si>
    <t xml:space="preserve">GLIMEPIRIDE TAB </t>
  </si>
  <si>
    <t xml:space="preserve">GLIPIZIDE TAB </t>
  </si>
  <si>
    <t xml:space="preserve">GLIPIZIDE-METFORMIN HCL TAB </t>
  </si>
  <si>
    <t xml:space="preserve">GLYBURIDE MICRONIZED TAB </t>
  </si>
  <si>
    <t xml:space="preserve">GLYBURIDE TAB </t>
  </si>
  <si>
    <t xml:space="preserve">GLYBURIDE-METFORMIN TAB </t>
  </si>
  <si>
    <t xml:space="preserve">INSULIN DEGLUDEC-LIRAGLUTIDE SOL PEN-INJ </t>
  </si>
  <si>
    <t xml:space="preserve">INSULIN GLARGINE-LIXISENATIDE SOL PEN-INJ </t>
  </si>
  <si>
    <t xml:space="preserve">LINAGLIPTIN TAB </t>
  </si>
  <si>
    <t xml:space="preserve">LINAGLIPTIN-METFORMIN HCL TAB </t>
  </si>
  <si>
    <t xml:space="preserve">LINAGLIPTIN-METFORMIN HCL TAB ER </t>
  </si>
  <si>
    <t xml:space="preserve">LIRAGLUTIDE SOLN PEN-INJECTOR </t>
  </si>
  <si>
    <t xml:space="preserve">METFORMIN HCL ORAL SOLN </t>
  </si>
  <si>
    <t xml:space="preserve">METFORMIN HCL TAB </t>
  </si>
  <si>
    <t xml:space="preserve">METFORMIN HCL TAB ER 24HR </t>
  </si>
  <si>
    <t xml:space="preserve">MIGLITOL TAB </t>
  </si>
  <si>
    <t xml:space="preserve">NATEGLINIDE TAB </t>
  </si>
  <si>
    <t xml:space="preserve">PIOGLITAZONE HCL TAB </t>
  </si>
  <si>
    <t xml:space="preserve">REPAGLINIDE TAB </t>
  </si>
  <si>
    <t xml:space="preserve">SEMAGLUTIDE SOLN PEN-INJ </t>
  </si>
  <si>
    <t xml:space="preserve">SEMAGLUTIDE TAB </t>
  </si>
  <si>
    <t>SITAGLIPTIN PHOSPHATE TAB</t>
  </si>
  <si>
    <t xml:space="preserve">SITAGLIPTIN-METFORMIN HCL TAB </t>
  </si>
  <si>
    <t xml:space="preserve">SITAGLIPTIN-METFORMIN HCL TAB ER </t>
  </si>
  <si>
    <t xml:space="preserve">TIRZEPATIDE SOLN PEN-INJECTOR </t>
  </si>
  <si>
    <t>Constraint 1: Post-Treatment A1C level lower than 7% and higher than 4%</t>
  </si>
  <si>
    <t>Target A1C level</t>
  </si>
  <si>
    <t>Minimal A1C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</si>
</sst>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B6E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0" fontId="0" fillId="0" borderId="0" xfId="0" applyNumberFormat="1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5" borderId="0" xfId="0" applyFont="1" applyFill="1"/>
    <xf numFmtId="0" fontId="4" fillId="6" borderId="0" xfId="0" applyFont="1" applyFill="1"/>
    <xf numFmtId="0" fontId="1" fillId="0" borderId="0" xfId="0" applyFont="1"/>
    <xf numFmtId="164" fontId="1" fillId="0" borderId="0" xfId="0" applyNumberFormat="1" applyFont="1"/>
    <xf numFmtId="0" fontId="1" fillId="7" borderId="0" xfId="0" applyFont="1" applyFill="1"/>
    <xf numFmtId="9" fontId="1" fillId="7" borderId="0" xfId="0" applyNumberFormat="1" applyFont="1" applyFill="1"/>
    <xf numFmtId="164" fontId="1" fillId="7" borderId="0" xfId="0" applyNumberFormat="1" applyFont="1" applyFill="1"/>
    <xf numFmtId="10" fontId="1" fillId="5" borderId="0" xfId="0" applyNumberFormat="1" applyFont="1" applyFill="1"/>
    <xf numFmtId="0" fontId="0" fillId="0" borderId="0" xfId="0"/>
    <xf numFmtId="10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6" fontId="0" fillId="0" borderId="0" xfId="0" applyNumberFormat="1"/>
    <xf numFmtId="0" fontId="3" fillId="4" borderId="1" xfId="0" applyFont="1" applyFill="1" applyBorder="1" applyAlignment="1">
      <alignment horizontal="left" vertical="center"/>
    </xf>
    <xf numFmtId="10" fontId="0" fillId="0" borderId="0" xfId="0" applyNumberFormat="1" applyAlignment="1">
      <alignment horizontal="right" wrapText="1"/>
    </xf>
    <xf numFmtId="0" fontId="4" fillId="6" borderId="0" xfId="0" applyFont="1" applyFill="1" applyAlignment="1">
      <alignment horizontal="center" vertical="top" wrapText="1"/>
    </xf>
    <xf numFmtId="0" fontId="0" fillId="7" borderId="0" xfId="0" applyFill="1"/>
    <xf numFmtId="0" fontId="0" fillId="5" borderId="0" xfId="0" applyFill="1"/>
    <xf numFmtId="9" fontId="1" fillId="5" borderId="0" xfId="0" applyNumberFormat="1" applyFont="1" applyFill="1"/>
    <xf numFmtId="9" fontId="0" fillId="5" borderId="0" xfId="0" applyNumberForma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86C6-4EFC-7648-B4A8-A05F82C7BDB3}">
  <dimension ref="A1:J286"/>
  <sheetViews>
    <sheetView tabSelected="1" zoomScale="87" zoomScaleNormal="110" workbookViewId="0">
      <selection activeCell="E8" sqref="E8"/>
    </sheetView>
  </sheetViews>
  <sheetFormatPr defaultColWidth="8.85546875" defaultRowHeight="15" x14ac:dyDescent="0.25"/>
  <cols>
    <col min="1" max="1" width="14.7109375" customWidth="1"/>
    <col min="2" max="2" width="15.42578125" customWidth="1"/>
    <col min="3" max="3" width="30.140625" customWidth="1"/>
    <col min="4" max="4" width="29.28515625" customWidth="1"/>
    <col min="5" max="5" width="65.140625" bestFit="1" customWidth="1"/>
    <col min="6" max="6" width="29.28515625" bestFit="1" customWidth="1"/>
    <col min="8" max="8" width="12" style="20" customWidth="1"/>
    <col min="9" max="9" width="12.42578125" style="3" customWidth="1"/>
  </cols>
  <sheetData>
    <row r="1" spans="1:10" ht="32.85" customHeight="1" x14ac:dyDescent="0.25">
      <c r="A1" s="26" t="s">
        <v>14</v>
      </c>
      <c r="B1" s="5" t="s">
        <v>15</v>
      </c>
      <c r="C1" s="5" t="s">
        <v>16</v>
      </c>
      <c r="E1" s="14" t="s">
        <v>0</v>
      </c>
      <c r="F1" s="15" t="s">
        <v>2</v>
      </c>
      <c r="G1" s="16" t="s">
        <v>3</v>
      </c>
      <c r="H1" s="15" t="s">
        <v>12</v>
      </c>
      <c r="I1" s="15" t="s">
        <v>13</v>
      </c>
      <c r="J1" s="2" t="s">
        <v>18</v>
      </c>
    </row>
    <row r="2" spans="1:10" ht="15.75" customHeight="1" x14ac:dyDescent="0.25">
      <c r="A2" s="26">
        <v>2</v>
      </c>
      <c r="B2" s="5">
        <f>SUMPRODUCT(J2:J39,F2:F39)</f>
        <v>5</v>
      </c>
      <c r="C2" s="21" t="str" cm="1">
        <f t="array" ref="C2">_xlfn.TEXTJOIN(", ",TRUE,IF(J2:J39=1,E2:E39,""))</f>
        <v xml:space="preserve">GLYBURIDE-METFORMIN TAB </v>
      </c>
      <c r="E2" s="17" t="s">
        <v>25</v>
      </c>
      <c r="F2" s="18">
        <v>5</v>
      </c>
      <c r="G2" s="13">
        <v>5.0000000000000001E-3</v>
      </c>
      <c r="H2" s="3" t="s">
        <v>7</v>
      </c>
      <c r="I2" s="12">
        <v>0</v>
      </c>
      <c r="J2">
        <v>0</v>
      </c>
    </row>
    <row r="3" spans="1:10" ht="16.350000000000001" customHeight="1" x14ac:dyDescent="0.25">
      <c r="A3" s="6"/>
      <c r="B3" s="6"/>
      <c r="C3" s="21"/>
      <c r="E3" s="19" t="s">
        <v>26</v>
      </c>
      <c r="F3" s="18">
        <v>50</v>
      </c>
      <c r="G3" s="13">
        <v>5.0000000000000001E-3</v>
      </c>
      <c r="H3" s="3" t="s">
        <v>7</v>
      </c>
      <c r="I3" s="12">
        <v>0</v>
      </c>
      <c r="J3">
        <v>0</v>
      </c>
    </row>
    <row r="4" spans="1:10" ht="16.350000000000001" customHeight="1" x14ac:dyDescent="0.25">
      <c r="A4" s="6"/>
      <c r="B4" s="6"/>
      <c r="C4" s="21"/>
      <c r="E4" s="17" t="s">
        <v>27</v>
      </c>
      <c r="F4" s="18">
        <v>35</v>
      </c>
      <c r="G4" s="13">
        <v>0.02</v>
      </c>
      <c r="H4" s="3" t="s">
        <v>7</v>
      </c>
      <c r="I4" s="12">
        <v>0</v>
      </c>
      <c r="J4">
        <v>0</v>
      </c>
    </row>
    <row r="5" spans="1:10" ht="16.350000000000001" customHeight="1" x14ac:dyDescent="0.25">
      <c r="A5" s="6"/>
      <c r="B5" s="6"/>
      <c r="C5" s="21"/>
      <c r="E5" s="19" t="s">
        <v>28</v>
      </c>
      <c r="F5" s="18">
        <v>35</v>
      </c>
      <c r="G5" s="13">
        <v>0.02</v>
      </c>
      <c r="H5" s="3" t="s">
        <v>7</v>
      </c>
      <c r="I5" s="12">
        <v>0</v>
      </c>
      <c r="J5">
        <v>0</v>
      </c>
    </row>
    <row r="6" spans="1:10" ht="16.350000000000001" customHeight="1" x14ac:dyDescent="0.25">
      <c r="A6" s="4" t="s">
        <v>5</v>
      </c>
      <c r="B6" s="4" t="s">
        <v>17</v>
      </c>
      <c r="C6" s="4" t="s">
        <v>63</v>
      </c>
      <c r="D6" s="23" t="s">
        <v>64</v>
      </c>
      <c r="E6" s="17" t="s">
        <v>29</v>
      </c>
      <c r="F6" s="18">
        <v>35</v>
      </c>
      <c r="G6" s="13">
        <v>1.4999999999999999E-2</v>
      </c>
      <c r="H6" s="3" t="s">
        <v>7</v>
      </c>
      <c r="I6" s="12">
        <v>0</v>
      </c>
      <c r="J6">
        <v>0</v>
      </c>
    </row>
    <row r="7" spans="1:10" ht="16.350000000000001" customHeight="1" x14ac:dyDescent="0.25">
      <c r="A7" s="11">
        <f>VLOOKUP(A2,Patients!A1:B7,2,FALSE)</f>
        <v>8.5000000000000006E-2</v>
      </c>
      <c r="B7" s="4">
        <f>VLOOKUP(A2,Patients!A1:D7,4,FALSE)</f>
        <v>1</v>
      </c>
      <c r="C7" s="24">
        <v>7.0000000000000007E-2</v>
      </c>
      <c r="D7" s="25">
        <v>0.04</v>
      </c>
      <c r="E7" s="17" t="s">
        <v>30</v>
      </c>
      <c r="F7" s="18">
        <v>35</v>
      </c>
      <c r="G7" s="13">
        <v>0.02</v>
      </c>
      <c r="H7" s="3" t="s">
        <v>7</v>
      </c>
      <c r="I7" s="12">
        <v>0</v>
      </c>
      <c r="J7">
        <v>0</v>
      </c>
    </row>
    <row r="8" spans="1:10" ht="16.350000000000001" customHeight="1" x14ac:dyDescent="0.25">
      <c r="A8" s="6"/>
      <c r="B8" s="6"/>
      <c r="C8" s="6"/>
      <c r="E8" s="17" t="s">
        <v>31</v>
      </c>
      <c r="F8" s="18">
        <v>35</v>
      </c>
      <c r="G8" s="13">
        <v>0.02</v>
      </c>
      <c r="H8" s="3" t="s">
        <v>7</v>
      </c>
      <c r="I8" s="12">
        <v>0</v>
      </c>
      <c r="J8">
        <v>0</v>
      </c>
    </row>
    <row r="9" spans="1:10" ht="16.350000000000001" customHeight="1" x14ac:dyDescent="0.25">
      <c r="A9" s="6" t="s">
        <v>19</v>
      </c>
      <c r="B9" s="6"/>
      <c r="C9" s="6"/>
      <c r="E9" s="17" t="s">
        <v>32</v>
      </c>
      <c r="F9" s="18">
        <v>35</v>
      </c>
      <c r="G9" s="13">
        <v>1.4999999999999999E-2</v>
      </c>
      <c r="H9" s="3" t="s">
        <v>7</v>
      </c>
      <c r="I9" s="12">
        <v>0</v>
      </c>
      <c r="J9">
        <v>0</v>
      </c>
    </row>
    <row r="10" spans="1:10" ht="16.350000000000001" customHeight="1" x14ac:dyDescent="0.25">
      <c r="A10" s="7">
        <f>A7-SUMPRODUCT(G2:G39,J2:J39)</f>
        <v>6.5000000000000002E-2</v>
      </c>
      <c r="B10" s="6"/>
      <c r="C10" s="6"/>
      <c r="E10" s="19" t="s">
        <v>33</v>
      </c>
      <c r="F10" s="18">
        <v>35</v>
      </c>
      <c r="G10" s="13">
        <v>0.02</v>
      </c>
      <c r="H10" s="3" t="s">
        <v>7</v>
      </c>
      <c r="I10" s="12">
        <v>0</v>
      </c>
      <c r="J10">
        <v>0</v>
      </c>
    </row>
    <row r="11" spans="1:10" ht="16.350000000000001" customHeight="1" x14ac:dyDescent="0.25">
      <c r="A11" s="8" t="s">
        <v>62</v>
      </c>
      <c r="B11" s="8"/>
      <c r="C11" s="8"/>
      <c r="D11" s="22"/>
      <c r="E11" s="17" t="s">
        <v>34</v>
      </c>
      <c r="F11" s="18">
        <v>35</v>
      </c>
      <c r="G11" s="13">
        <v>0.02</v>
      </c>
      <c r="H11" s="3" t="s">
        <v>7</v>
      </c>
      <c r="I11" s="12">
        <v>0</v>
      </c>
      <c r="J11">
        <v>0</v>
      </c>
    </row>
    <row r="12" spans="1:10" ht="16.350000000000001" customHeight="1" x14ac:dyDescent="0.25">
      <c r="A12" s="10">
        <f>A10</f>
        <v>6.5000000000000002E-2</v>
      </c>
      <c r="B12" s="8" t="s">
        <v>20</v>
      </c>
      <c r="C12" s="9">
        <f>C7</f>
        <v>7.0000000000000007E-2</v>
      </c>
      <c r="D12" s="22"/>
      <c r="E12" s="19" t="s">
        <v>35</v>
      </c>
      <c r="F12" s="18">
        <v>35</v>
      </c>
      <c r="G12" s="13">
        <v>0.02</v>
      </c>
      <c r="H12" s="3" t="s">
        <v>7</v>
      </c>
      <c r="I12" s="12">
        <v>0</v>
      </c>
      <c r="J12">
        <v>0</v>
      </c>
    </row>
    <row r="13" spans="1:10" ht="16.350000000000001" customHeight="1" x14ac:dyDescent="0.25">
      <c r="A13" s="10">
        <f>A10</f>
        <v>6.5000000000000002E-2</v>
      </c>
      <c r="B13" s="8" t="s">
        <v>21</v>
      </c>
      <c r="C13" s="9">
        <f>D7</f>
        <v>0.04</v>
      </c>
      <c r="D13" s="22"/>
      <c r="E13" s="17" t="s">
        <v>1</v>
      </c>
      <c r="F13" s="18">
        <v>35</v>
      </c>
      <c r="G13" s="13">
        <v>0.02</v>
      </c>
      <c r="H13" s="3" t="s">
        <v>7</v>
      </c>
      <c r="I13" s="12">
        <v>0</v>
      </c>
      <c r="J13">
        <v>0</v>
      </c>
    </row>
    <row r="14" spans="1:10" ht="16.350000000000001" customHeight="1" x14ac:dyDescent="0.25">
      <c r="A14" s="6"/>
      <c r="B14" s="6"/>
      <c r="C14" s="6"/>
      <c r="E14" s="19" t="s">
        <v>36</v>
      </c>
      <c r="F14" s="18">
        <v>50</v>
      </c>
      <c r="G14" s="13">
        <v>1.4999999999999999E-2</v>
      </c>
      <c r="H14" s="3" t="s">
        <v>7</v>
      </c>
      <c r="I14" s="12">
        <v>0</v>
      </c>
      <c r="J14">
        <v>0</v>
      </c>
    </row>
    <row r="15" spans="1:10" ht="16.350000000000001" customHeight="1" x14ac:dyDescent="0.25">
      <c r="A15" s="8" t="s">
        <v>22</v>
      </c>
      <c r="B15" s="8"/>
      <c r="C15" s="8"/>
      <c r="D15" s="22"/>
      <c r="E15" s="17" t="s">
        <v>37</v>
      </c>
      <c r="F15" s="18">
        <v>5</v>
      </c>
      <c r="G15" s="13">
        <v>5.0000000000000001E-3</v>
      </c>
      <c r="H15" s="3" t="s">
        <v>7</v>
      </c>
      <c r="I15" s="12">
        <v>0</v>
      </c>
      <c r="J15">
        <v>0</v>
      </c>
    </row>
    <row r="16" spans="1:10" ht="16.350000000000001" customHeight="1" x14ac:dyDescent="0.25">
      <c r="A16" s="8">
        <f>SUM(J2:J39)</f>
        <v>1</v>
      </c>
      <c r="B16" s="8" t="s">
        <v>20</v>
      </c>
      <c r="C16" s="8">
        <v>3</v>
      </c>
      <c r="D16" s="22"/>
      <c r="E16" s="19" t="s">
        <v>38</v>
      </c>
      <c r="F16" s="18">
        <v>5</v>
      </c>
      <c r="G16" s="13">
        <v>5.0000000000000001E-3</v>
      </c>
      <c r="H16" s="3" t="s">
        <v>7</v>
      </c>
      <c r="I16" s="12">
        <v>0</v>
      </c>
      <c r="J16">
        <v>0</v>
      </c>
    </row>
    <row r="17" spans="1:10" ht="16.350000000000001" customHeight="1" x14ac:dyDescent="0.25">
      <c r="A17" s="6"/>
      <c r="B17" s="6"/>
      <c r="C17" s="6"/>
      <c r="E17" s="17" t="s">
        <v>39</v>
      </c>
      <c r="F17" s="18">
        <v>5</v>
      </c>
      <c r="G17" s="13">
        <v>0.02</v>
      </c>
      <c r="H17" s="3" t="s">
        <v>7</v>
      </c>
      <c r="I17" s="12">
        <v>0</v>
      </c>
      <c r="J17">
        <v>0</v>
      </c>
    </row>
    <row r="18" spans="1:10" ht="16.350000000000001" customHeight="1" x14ac:dyDescent="0.25">
      <c r="A18" s="8" t="s">
        <v>23</v>
      </c>
      <c r="B18" s="8"/>
      <c r="C18" s="8"/>
      <c r="D18" s="22"/>
      <c r="E18" s="19" t="s">
        <v>40</v>
      </c>
      <c r="F18" s="18">
        <v>5</v>
      </c>
      <c r="G18" s="13">
        <v>5.0000000000000001E-3</v>
      </c>
      <c r="H18" s="3" t="s">
        <v>6</v>
      </c>
      <c r="I18" s="12">
        <v>1</v>
      </c>
      <c r="J18">
        <v>0</v>
      </c>
    </row>
    <row r="19" spans="1:10" ht="16.350000000000001" customHeight="1" x14ac:dyDescent="0.25">
      <c r="A19" s="8">
        <f>B7*SUM(J2:J39)</f>
        <v>1</v>
      </c>
      <c r="B19" s="8" t="s">
        <v>20</v>
      </c>
      <c r="C19" s="8">
        <f>SUMPRODUCT(I2:I39,J2:J39)</f>
        <v>1</v>
      </c>
      <c r="D19" s="22"/>
      <c r="E19" s="19" t="s">
        <v>41</v>
      </c>
      <c r="F19" s="18">
        <v>5</v>
      </c>
      <c r="G19" s="13">
        <v>5.0000000000000001E-3</v>
      </c>
      <c r="H19" s="3" t="s">
        <v>6</v>
      </c>
      <c r="I19" s="12">
        <v>1</v>
      </c>
      <c r="J19">
        <v>0</v>
      </c>
    </row>
    <row r="20" spans="1:10" ht="16.350000000000001" customHeight="1" x14ac:dyDescent="0.25">
      <c r="A20" s="6" t="s">
        <v>24</v>
      </c>
      <c r="B20" s="6"/>
      <c r="C20" s="6"/>
      <c r="E20" s="17" t="s">
        <v>42</v>
      </c>
      <c r="F20" s="18">
        <v>5</v>
      </c>
      <c r="G20" s="13">
        <v>0.02</v>
      </c>
      <c r="H20" s="3" t="s">
        <v>6</v>
      </c>
      <c r="I20" s="12">
        <v>1</v>
      </c>
      <c r="J20">
        <v>1</v>
      </c>
    </row>
    <row r="21" spans="1:10" ht="16.350000000000001" customHeight="1" x14ac:dyDescent="0.25">
      <c r="A21" s="8">
        <f>B7*SUM(J2:J39)-SUMPRODUCT(I2:I39,J2:J39)</f>
        <v>0</v>
      </c>
      <c r="B21" s="8" t="s">
        <v>20</v>
      </c>
      <c r="C21" s="8">
        <v>0</v>
      </c>
      <c r="D21" s="22"/>
      <c r="E21" s="17" t="s">
        <v>43</v>
      </c>
      <c r="F21" s="18">
        <v>35</v>
      </c>
      <c r="G21" s="13">
        <v>0.08</v>
      </c>
      <c r="H21" s="3" t="s">
        <v>6</v>
      </c>
      <c r="I21" s="12">
        <v>1</v>
      </c>
      <c r="J21">
        <v>0</v>
      </c>
    </row>
    <row r="22" spans="1:10" ht="16.350000000000001" customHeight="1" x14ac:dyDescent="0.25">
      <c r="E22" s="19" t="s">
        <v>44</v>
      </c>
      <c r="F22" s="18">
        <v>35</v>
      </c>
      <c r="G22" s="13">
        <v>0.08</v>
      </c>
      <c r="H22" s="3" t="s">
        <v>6</v>
      </c>
      <c r="I22" s="12">
        <v>1</v>
      </c>
      <c r="J22">
        <v>0</v>
      </c>
    </row>
    <row r="23" spans="1:10" ht="16.350000000000001" customHeight="1" x14ac:dyDescent="0.25">
      <c r="E23" s="19" t="s">
        <v>45</v>
      </c>
      <c r="F23" s="18">
        <v>35</v>
      </c>
      <c r="G23" s="13">
        <v>0.01</v>
      </c>
      <c r="H23" s="3" t="s">
        <v>7</v>
      </c>
      <c r="I23" s="12">
        <v>0</v>
      </c>
      <c r="J23">
        <v>0</v>
      </c>
    </row>
    <row r="24" spans="1:10" ht="16.350000000000001" customHeight="1" x14ac:dyDescent="0.25">
      <c r="E24" s="17" t="s">
        <v>46</v>
      </c>
      <c r="F24" s="18">
        <v>35</v>
      </c>
      <c r="G24" s="13">
        <v>0.02</v>
      </c>
      <c r="H24" s="3" t="s">
        <v>7</v>
      </c>
      <c r="I24" s="12">
        <v>0</v>
      </c>
      <c r="J24">
        <v>0</v>
      </c>
    </row>
    <row r="25" spans="1:10" ht="16.350000000000001" customHeight="1" x14ac:dyDescent="0.25">
      <c r="E25" s="17" t="s">
        <v>47</v>
      </c>
      <c r="F25" s="18">
        <v>35</v>
      </c>
      <c r="G25" s="13">
        <v>0.02</v>
      </c>
      <c r="H25" s="3" t="s">
        <v>7</v>
      </c>
      <c r="I25" s="12">
        <v>0</v>
      </c>
      <c r="J25">
        <v>0</v>
      </c>
    </row>
    <row r="26" spans="1:10" ht="16.350000000000001" customHeight="1" x14ac:dyDescent="0.25">
      <c r="E26" s="17" t="s">
        <v>48</v>
      </c>
      <c r="F26" s="18">
        <v>35</v>
      </c>
      <c r="G26" s="13">
        <v>1.4999999999999999E-2</v>
      </c>
      <c r="H26" s="3" t="s">
        <v>7</v>
      </c>
      <c r="I26" s="12">
        <v>0</v>
      </c>
      <c r="J26">
        <v>0</v>
      </c>
    </row>
    <row r="27" spans="1:10" ht="16.350000000000001" customHeight="1" x14ac:dyDescent="0.25">
      <c r="E27" s="19" t="s">
        <v>49</v>
      </c>
      <c r="F27" s="18">
        <v>5</v>
      </c>
      <c r="G27" s="13">
        <v>0.01</v>
      </c>
      <c r="H27" s="3" t="s">
        <v>6</v>
      </c>
      <c r="I27" s="12">
        <v>1</v>
      </c>
      <c r="J27">
        <v>0</v>
      </c>
    </row>
    <row r="28" spans="1:10" ht="16.350000000000001" customHeight="1" x14ac:dyDescent="0.25">
      <c r="E28" s="17" t="s">
        <v>50</v>
      </c>
      <c r="F28" s="18">
        <v>5</v>
      </c>
      <c r="G28" s="13">
        <v>0.01</v>
      </c>
      <c r="H28" s="3" t="s">
        <v>6</v>
      </c>
      <c r="I28" s="12">
        <v>1</v>
      </c>
      <c r="J28">
        <v>0</v>
      </c>
    </row>
    <row r="29" spans="1:10" ht="16.350000000000001" customHeight="1" x14ac:dyDescent="0.25">
      <c r="E29" s="19" t="s">
        <v>51</v>
      </c>
      <c r="F29" s="18">
        <v>5</v>
      </c>
      <c r="G29" s="13">
        <v>0.01</v>
      </c>
      <c r="H29" s="3" t="s">
        <v>6</v>
      </c>
      <c r="I29" s="12">
        <v>1</v>
      </c>
      <c r="J29">
        <v>0</v>
      </c>
    </row>
    <row r="30" spans="1:10" ht="16.350000000000001" customHeight="1" x14ac:dyDescent="0.25">
      <c r="E30" s="19" t="s">
        <v>52</v>
      </c>
      <c r="F30" s="18">
        <v>5</v>
      </c>
      <c r="G30" s="13">
        <v>5.0000000000000001E-3</v>
      </c>
      <c r="H30" s="3" t="s">
        <v>7</v>
      </c>
      <c r="I30" s="12">
        <v>0</v>
      </c>
      <c r="J30">
        <v>0</v>
      </c>
    </row>
    <row r="31" spans="1:10" ht="16.350000000000001" customHeight="1" x14ac:dyDescent="0.25">
      <c r="E31" s="19" t="s">
        <v>53</v>
      </c>
      <c r="F31" s="18">
        <v>5</v>
      </c>
      <c r="G31" s="13">
        <v>5.0000000000000001E-3</v>
      </c>
      <c r="H31" s="3" t="s">
        <v>7</v>
      </c>
      <c r="I31" s="12">
        <v>0</v>
      </c>
      <c r="J31">
        <v>0</v>
      </c>
    </row>
    <row r="32" spans="1:10" ht="16.350000000000001" customHeight="1" x14ac:dyDescent="0.25">
      <c r="E32" s="17" t="s">
        <v>54</v>
      </c>
      <c r="F32" s="18">
        <v>5</v>
      </c>
      <c r="G32" s="13">
        <v>5.0000000000000001E-3</v>
      </c>
      <c r="H32" s="3" t="s">
        <v>7</v>
      </c>
      <c r="I32" s="12">
        <v>0</v>
      </c>
      <c r="J32">
        <v>0</v>
      </c>
    </row>
    <row r="33" spans="5:10" ht="16.350000000000001" customHeight="1" x14ac:dyDescent="0.25">
      <c r="E33" s="17" t="s">
        <v>55</v>
      </c>
      <c r="F33" s="18">
        <v>5</v>
      </c>
      <c r="G33" s="13">
        <v>5.0000000000000001E-3</v>
      </c>
      <c r="H33" s="3" t="s">
        <v>7</v>
      </c>
      <c r="I33" s="12">
        <v>0</v>
      </c>
      <c r="J33">
        <v>0</v>
      </c>
    </row>
    <row r="34" spans="5:10" ht="16.350000000000001" customHeight="1" x14ac:dyDescent="0.25">
      <c r="E34" s="17" t="s">
        <v>56</v>
      </c>
      <c r="F34" s="18">
        <v>35</v>
      </c>
      <c r="G34" s="13">
        <v>1.4999999999999999E-2</v>
      </c>
      <c r="H34" s="3" t="s">
        <v>7</v>
      </c>
      <c r="I34" s="12">
        <v>0</v>
      </c>
      <c r="J34">
        <v>0</v>
      </c>
    </row>
    <row r="35" spans="5:10" ht="16.350000000000001" customHeight="1" x14ac:dyDescent="0.25">
      <c r="E35" s="19" t="s">
        <v>57</v>
      </c>
      <c r="F35" s="18">
        <v>35</v>
      </c>
      <c r="G35" s="13">
        <v>1.4999999999999999E-2</v>
      </c>
      <c r="H35" s="3" t="s">
        <v>7</v>
      </c>
      <c r="I35" s="12">
        <v>0</v>
      </c>
      <c r="J35">
        <v>0</v>
      </c>
    </row>
    <row r="36" spans="5:10" ht="16.350000000000001" customHeight="1" x14ac:dyDescent="0.25">
      <c r="E36" s="19" t="s">
        <v>58</v>
      </c>
      <c r="F36" s="18">
        <v>35</v>
      </c>
      <c r="G36" s="13">
        <v>0.01</v>
      </c>
      <c r="H36" s="3" t="s">
        <v>7</v>
      </c>
      <c r="I36" s="12">
        <v>0</v>
      </c>
      <c r="J36">
        <v>0</v>
      </c>
    </row>
    <row r="37" spans="5:10" ht="16.350000000000001" customHeight="1" x14ac:dyDescent="0.25">
      <c r="E37" s="17" t="s">
        <v>59</v>
      </c>
      <c r="F37" s="18">
        <v>35</v>
      </c>
      <c r="G37" s="13">
        <v>0.02</v>
      </c>
      <c r="H37" s="3" t="s">
        <v>7</v>
      </c>
      <c r="I37" s="12">
        <v>0</v>
      </c>
      <c r="J37">
        <v>0</v>
      </c>
    </row>
    <row r="38" spans="5:10" ht="16.350000000000001" customHeight="1" x14ac:dyDescent="0.25">
      <c r="E38" s="17" t="s">
        <v>60</v>
      </c>
      <c r="F38" s="18">
        <v>35</v>
      </c>
      <c r="G38" s="13">
        <v>0.02</v>
      </c>
      <c r="H38" s="3" t="s">
        <v>7</v>
      </c>
      <c r="I38" s="12">
        <v>0</v>
      </c>
      <c r="J38">
        <v>0</v>
      </c>
    </row>
    <row r="39" spans="5:10" ht="16.350000000000001" customHeight="1" x14ac:dyDescent="0.25">
      <c r="E39" s="19" t="s">
        <v>61</v>
      </c>
      <c r="F39" s="18">
        <v>65</v>
      </c>
      <c r="G39" s="13">
        <v>2.5000000000000001E-2</v>
      </c>
      <c r="H39" s="3" t="s">
        <v>7</v>
      </c>
      <c r="I39" s="12">
        <v>0</v>
      </c>
      <c r="J39">
        <v>0</v>
      </c>
    </row>
    <row r="40" spans="5:10" ht="16.350000000000001" customHeight="1" x14ac:dyDescent="0.25">
      <c r="H40"/>
      <c r="I40"/>
    </row>
    <row r="41" spans="5:10" ht="16.350000000000001" customHeight="1" x14ac:dyDescent="0.25">
      <c r="H41"/>
      <c r="I41"/>
    </row>
    <row r="42" spans="5:10" ht="16.350000000000001" customHeight="1" x14ac:dyDescent="0.25">
      <c r="H42"/>
      <c r="I42"/>
    </row>
    <row r="43" spans="5:10" ht="16.350000000000001" customHeight="1" x14ac:dyDescent="0.25">
      <c r="H43"/>
      <c r="I43"/>
    </row>
    <row r="44" spans="5:10" ht="16.350000000000001" customHeight="1" x14ac:dyDescent="0.25">
      <c r="H44"/>
      <c r="I44"/>
    </row>
    <row r="45" spans="5:10" ht="16.350000000000001" customHeight="1" x14ac:dyDescent="0.25">
      <c r="H45"/>
      <c r="I45"/>
    </row>
    <row r="46" spans="5:10" ht="16.350000000000001" customHeight="1" x14ac:dyDescent="0.25">
      <c r="H46"/>
      <c r="I46"/>
    </row>
    <row r="47" spans="5:10" ht="16.350000000000001" customHeight="1" x14ac:dyDescent="0.25">
      <c r="H47"/>
      <c r="I47"/>
    </row>
    <row r="48" spans="5:10" ht="16.350000000000001" customHeight="1" x14ac:dyDescent="0.25">
      <c r="H48"/>
      <c r="I48"/>
    </row>
    <row r="49" spans="8:9" ht="16.350000000000001" customHeight="1" x14ac:dyDescent="0.25">
      <c r="H49"/>
      <c r="I49"/>
    </row>
    <row r="50" spans="8:9" ht="16.350000000000001" customHeight="1" x14ac:dyDescent="0.25">
      <c r="H50"/>
      <c r="I50"/>
    </row>
    <row r="51" spans="8:9" ht="16.350000000000001" customHeight="1" x14ac:dyDescent="0.25">
      <c r="H51"/>
      <c r="I51"/>
    </row>
    <row r="52" spans="8:9" ht="16.350000000000001" customHeight="1" x14ac:dyDescent="0.25">
      <c r="H52"/>
      <c r="I52"/>
    </row>
    <row r="53" spans="8:9" ht="16.350000000000001" customHeight="1" x14ac:dyDescent="0.25">
      <c r="H53"/>
      <c r="I53"/>
    </row>
    <row r="54" spans="8:9" ht="16.350000000000001" customHeight="1" x14ac:dyDescent="0.25">
      <c r="H54"/>
      <c r="I54"/>
    </row>
    <row r="55" spans="8:9" ht="16.350000000000001" customHeight="1" x14ac:dyDescent="0.25">
      <c r="H55"/>
      <c r="I55"/>
    </row>
    <row r="56" spans="8:9" ht="16.350000000000001" customHeight="1" x14ac:dyDescent="0.25">
      <c r="H56"/>
      <c r="I56"/>
    </row>
    <row r="57" spans="8:9" ht="16.350000000000001" customHeight="1" x14ac:dyDescent="0.25">
      <c r="H57"/>
      <c r="I57"/>
    </row>
    <row r="58" spans="8:9" ht="16.350000000000001" customHeight="1" x14ac:dyDescent="0.25">
      <c r="H58"/>
      <c r="I58"/>
    </row>
    <row r="59" spans="8:9" ht="16.350000000000001" customHeight="1" x14ac:dyDescent="0.25">
      <c r="H59"/>
      <c r="I59"/>
    </row>
    <row r="60" spans="8:9" ht="16.350000000000001" customHeight="1" x14ac:dyDescent="0.25">
      <c r="H60"/>
      <c r="I60"/>
    </row>
    <row r="61" spans="8:9" ht="16.350000000000001" customHeight="1" x14ac:dyDescent="0.25">
      <c r="H61"/>
      <c r="I61"/>
    </row>
    <row r="62" spans="8:9" ht="16.350000000000001" customHeight="1" x14ac:dyDescent="0.25">
      <c r="H62"/>
      <c r="I62"/>
    </row>
    <row r="63" spans="8:9" ht="16.350000000000001" customHeight="1" x14ac:dyDescent="0.25">
      <c r="H63"/>
      <c r="I63"/>
    </row>
    <row r="64" spans="8:9" ht="16.350000000000001" customHeight="1" x14ac:dyDescent="0.25">
      <c r="H64"/>
      <c r="I64"/>
    </row>
    <row r="65" spans="8:9" ht="16.350000000000001" customHeight="1" x14ac:dyDescent="0.25">
      <c r="H65"/>
      <c r="I65"/>
    </row>
    <row r="66" spans="8:9" ht="16.350000000000001" customHeight="1" x14ac:dyDescent="0.25">
      <c r="H66"/>
      <c r="I66"/>
    </row>
    <row r="67" spans="8:9" ht="16.350000000000001" customHeight="1" x14ac:dyDescent="0.25">
      <c r="H67"/>
      <c r="I67"/>
    </row>
    <row r="68" spans="8:9" ht="16.350000000000001" customHeight="1" x14ac:dyDescent="0.25">
      <c r="H68"/>
      <c r="I68"/>
    </row>
    <row r="69" spans="8:9" ht="16.350000000000001" customHeight="1" x14ac:dyDescent="0.25">
      <c r="H69"/>
      <c r="I69"/>
    </row>
    <row r="70" spans="8:9" ht="16.350000000000001" customHeight="1" x14ac:dyDescent="0.25">
      <c r="H70"/>
      <c r="I70"/>
    </row>
    <row r="71" spans="8:9" ht="16.350000000000001" customHeight="1" x14ac:dyDescent="0.25">
      <c r="H71"/>
      <c r="I71"/>
    </row>
    <row r="72" spans="8:9" ht="16.350000000000001" customHeight="1" x14ac:dyDescent="0.25">
      <c r="H72"/>
      <c r="I72"/>
    </row>
    <row r="73" spans="8:9" ht="16.350000000000001" customHeight="1" x14ac:dyDescent="0.25">
      <c r="H73"/>
      <c r="I73"/>
    </row>
    <row r="74" spans="8:9" ht="16.350000000000001" customHeight="1" x14ac:dyDescent="0.25">
      <c r="H74"/>
      <c r="I74"/>
    </row>
    <row r="75" spans="8:9" ht="16.350000000000001" customHeight="1" x14ac:dyDescent="0.25">
      <c r="H75"/>
      <c r="I75"/>
    </row>
    <row r="76" spans="8:9" ht="16.350000000000001" customHeight="1" x14ac:dyDescent="0.25">
      <c r="H76"/>
      <c r="I76"/>
    </row>
    <row r="77" spans="8:9" ht="16.350000000000001" customHeight="1" x14ac:dyDescent="0.25">
      <c r="H77"/>
      <c r="I77"/>
    </row>
    <row r="78" spans="8:9" ht="16.350000000000001" customHeight="1" x14ac:dyDescent="0.25">
      <c r="H78"/>
      <c r="I78"/>
    </row>
    <row r="79" spans="8:9" ht="16.350000000000001" customHeight="1" x14ac:dyDescent="0.25">
      <c r="H79"/>
      <c r="I79"/>
    </row>
    <row r="80" spans="8:9" ht="16.350000000000001" customHeight="1" x14ac:dyDescent="0.25">
      <c r="H80"/>
      <c r="I80"/>
    </row>
    <row r="81" spans="8:9" ht="16.350000000000001" customHeight="1" x14ac:dyDescent="0.25">
      <c r="H81"/>
      <c r="I81"/>
    </row>
    <row r="82" spans="8:9" ht="16.350000000000001" customHeight="1" x14ac:dyDescent="0.25">
      <c r="H82"/>
      <c r="I82"/>
    </row>
    <row r="83" spans="8:9" ht="16.350000000000001" customHeight="1" x14ac:dyDescent="0.25">
      <c r="H83"/>
      <c r="I83"/>
    </row>
    <row r="84" spans="8:9" ht="16.350000000000001" customHeight="1" x14ac:dyDescent="0.25">
      <c r="H84"/>
      <c r="I84"/>
    </row>
    <row r="85" spans="8:9" ht="16.350000000000001" customHeight="1" x14ac:dyDescent="0.25">
      <c r="H85"/>
      <c r="I85"/>
    </row>
    <row r="86" spans="8:9" ht="16.350000000000001" customHeight="1" x14ac:dyDescent="0.25">
      <c r="H86"/>
      <c r="I86"/>
    </row>
    <row r="87" spans="8:9" ht="16.350000000000001" customHeight="1" x14ac:dyDescent="0.25">
      <c r="H87"/>
      <c r="I87"/>
    </row>
    <row r="88" spans="8:9" ht="16.350000000000001" customHeight="1" x14ac:dyDescent="0.25">
      <c r="H88"/>
      <c r="I88"/>
    </row>
    <row r="89" spans="8:9" ht="16.350000000000001" customHeight="1" x14ac:dyDescent="0.25">
      <c r="H89"/>
      <c r="I89"/>
    </row>
    <row r="90" spans="8:9" ht="16.350000000000001" customHeight="1" x14ac:dyDescent="0.25">
      <c r="H90"/>
      <c r="I90"/>
    </row>
    <row r="91" spans="8:9" ht="16.350000000000001" customHeight="1" x14ac:dyDescent="0.25">
      <c r="H91"/>
      <c r="I91"/>
    </row>
    <row r="92" spans="8:9" ht="16.350000000000001" customHeight="1" x14ac:dyDescent="0.25">
      <c r="H92"/>
      <c r="I92"/>
    </row>
    <row r="93" spans="8:9" ht="16.350000000000001" customHeight="1" x14ac:dyDescent="0.25">
      <c r="H93"/>
      <c r="I93"/>
    </row>
    <row r="94" spans="8:9" ht="16.350000000000001" customHeight="1" x14ac:dyDescent="0.25">
      <c r="H94"/>
      <c r="I94"/>
    </row>
    <row r="95" spans="8:9" ht="16.350000000000001" customHeight="1" x14ac:dyDescent="0.25">
      <c r="H95"/>
      <c r="I95"/>
    </row>
    <row r="96" spans="8:9" ht="16.350000000000001" customHeight="1" x14ac:dyDescent="0.25">
      <c r="H96"/>
      <c r="I96"/>
    </row>
    <row r="97" spans="8:9" ht="16.350000000000001" customHeight="1" x14ac:dyDescent="0.25">
      <c r="H97"/>
      <c r="I97"/>
    </row>
    <row r="98" spans="8:9" ht="16.350000000000001" customHeight="1" x14ac:dyDescent="0.25">
      <c r="H98"/>
      <c r="I98"/>
    </row>
    <row r="99" spans="8:9" ht="16.350000000000001" customHeight="1" x14ac:dyDescent="0.25">
      <c r="H99"/>
      <c r="I99"/>
    </row>
    <row r="100" spans="8:9" ht="16.350000000000001" customHeight="1" x14ac:dyDescent="0.25">
      <c r="H100"/>
      <c r="I100"/>
    </row>
    <row r="101" spans="8:9" ht="16.350000000000001" customHeight="1" x14ac:dyDescent="0.25">
      <c r="H101"/>
      <c r="I101"/>
    </row>
    <row r="102" spans="8:9" x14ac:dyDescent="0.25">
      <c r="H102"/>
      <c r="I102"/>
    </row>
    <row r="103" spans="8:9" x14ac:dyDescent="0.25">
      <c r="H103"/>
      <c r="I103"/>
    </row>
    <row r="104" spans="8:9" x14ac:dyDescent="0.25">
      <c r="H104"/>
      <c r="I104"/>
    </row>
    <row r="105" spans="8:9" x14ac:dyDescent="0.25">
      <c r="H105"/>
      <c r="I105"/>
    </row>
    <row r="106" spans="8:9" x14ac:dyDescent="0.25">
      <c r="H106"/>
      <c r="I106"/>
    </row>
    <row r="107" spans="8:9" x14ac:dyDescent="0.25">
      <c r="H107"/>
      <c r="I107"/>
    </row>
    <row r="108" spans="8:9" x14ac:dyDescent="0.25">
      <c r="H108"/>
      <c r="I108"/>
    </row>
    <row r="109" spans="8:9" x14ac:dyDescent="0.25">
      <c r="H109"/>
      <c r="I109"/>
    </row>
    <row r="110" spans="8:9" x14ac:dyDescent="0.25">
      <c r="H110"/>
      <c r="I110"/>
    </row>
    <row r="111" spans="8:9" x14ac:dyDescent="0.25">
      <c r="H111"/>
      <c r="I111"/>
    </row>
    <row r="112" spans="8:9" x14ac:dyDescent="0.25">
      <c r="H112"/>
      <c r="I112"/>
    </row>
    <row r="113" spans="8:9" x14ac:dyDescent="0.25">
      <c r="H113"/>
      <c r="I113"/>
    </row>
    <row r="114" spans="8:9" x14ac:dyDescent="0.25">
      <c r="H114"/>
      <c r="I114"/>
    </row>
    <row r="115" spans="8:9" x14ac:dyDescent="0.25">
      <c r="H115"/>
      <c r="I115"/>
    </row>
    <row r="116" spans="8:9" x14ac:dyDescent="0.25">
      <c r="H116"/>
      <c r="I116"/>
    </row>
    <row r="117" spans="8:9" x14ac:dyDescent="0.25">
      <c r="H117"/>
      <c r="I117"/>
    </row>
    <row r="118" spans="8:9" x14ac:dyDescent="0.25">
      <c r="H118"/>
      <c r="I118"/>
    </row>
    <row r="119" spans="8:9" x14ac:dyDescent="0.25">
      <c r="H119"/>
      <c r="I119"/>
    </row>
    <row r="120" spans="8:9" x14ac:dyDescent="0.25">
      <c r="H120"/>
      <c r="I120"/>
    </row>
    <row r="121" spans="8:9" x14ac:dyDescent="0.25">
      <c r="H121"/>
      <c r="I121"/>
    </row>
    <row r="122" spans="8:9" x14ac:dyDescent="0.25">
      <c r="H122"/>
      <c r="I122"/>
    </row>
    <row r="123" spans="8:9" x14ac:dyDescent="0.25">
      <c r="H123"/>
      <c r="I123"/>
    </row>
    <row r="124" spans="8:9" x14ac:dyDescent="0.25">
      <c r="H124"/>
      <c r="I124"/>
    </row>
    <row r="125" spans="8:9" x14ac:dyDescent="0.25">
      <c r="H125"/>
      <c r="I125"/>
    </row>
    <row r="126" spans="8:9" x14ac:dyDescent="0.25">
      <c r="H126"/>
      <c r="I126"/>
    </row>
    <row r="127" spans="8:9" x14ac:dyDescent="0.25">
      <c r="H127"/>
      <c r="I127"/>
    </row>
    <row r="128" spans="8:9" x14ac:dyDescent="0.25">
      <c r="H128"/>
      <c r="I128"/>
    </row>
    <row r="129" spans="8:9" x14ac:dyDescent="0.25">
      <c r="H129"/>
      <c r="I129"/>
    </row>
    <row r="130" spans="8:9" x14ac:dyDescent="0.25">
      <c r="H130"/>
      <c r="I130"/>
    </row>
    <row r="131" spans="8:9" x14ac:dyDescent="0.25">
      <c r="H131"/>
      <c r="I131"/>
    </row>
    <row r="132" spans="8:9" x14ac:dyDescent="0.25">
      <c r="H132"/>
      <c r="I132"/>
    </row>
    <row r="133" spans="8:9" x14ac:dyDescent="0.25">
      <c r="H133"/>
      <c r="I133"/>
    </row>
    <row r="134" spans="8:9" x14ac:dyDescent="0.25">
      <c r="H134"/>
      <c r="I134"/>
    </row>
    <row r="135" spans="8:9" x14ac:dyDescent="0.25">
      <c r="H135"/>
      <c r="I135"/>
    </row>
    <row r="136" spans="8:9" x14ac:dyDescent="0.25">
      <c r="H136"/>
      <c r="I136"/>
    </row>
    <row r="137" spans="8:9" x14ac:dyDescent="0.25">
      <c r="H137"/>
      <c r="I137"/>
    </row>
    <row r="138" spans="8:9" x14ac:dyDescent="0.25">
      <c r="H138"/>
      <c r="I138"/>
    </row>
    <row r="139" spans="8:9" x14ac:dyDescent="0.25">
      <c r="H139"/>
      <c r="I139"/>
    </row>
    <row r="140" spans="8:9" x14ac:dyDescent="0.25">
      <c r="H140"/>
      <c r="I140"/>
    </row>
    <row r="141" spans="8:9" x14ac:dyDescent="0.25">
      <c r="H141"/>
      <c r="I141"/>
    </row>
    <row r="142" spans="8:9" x14ac:dyDescent="0.25">
      <c r="H142"/>
      <c r="I142"/>
    </row>
    <row r="143" spans="8:9" x14ac:dyDescent="0.25">
      <c r="H143"/>
      <c r="I143"/>
    </row>
    <row r="144" spans="8:9" x14ac:dyDescent="0.25">
      <c r="H144"/>
      <c r="I144"/>
    </row>
    <row r="145" spans="8:9" x14ac:dyDescent="0.25">
      <c r="H145"/>
      <c r="I145"/>
    </row>
    <row r="146" spans="8:9" x14ac:dyDescent="0.25">
      <c r="H146"/>
      <c r="I146"/>
    </row>
    <row r="147" spans="8:9" x14ac:dyDescent="0.25">
      <c r="H147"/>
      <c r="I147"/>
    </row>
    <row r="148" spans="8:9" x14ac:dyDescent="0.25">
      <c r="H148"/>
      <c r="I148"/>
    </row>
    <row r="149" spans="8:9" x14ac:dyDescent="0.25">
      <c r="H149"/>
      <c r="I149"/>
    </row>
    <row r="150" spans="8:9" x14ac:dyDescent="0.25">
      <c r="H150"/>
      <c r="I150"/>
    </row>
    <row r="151" spans="8:9" x14ac:dyDescent="0.25">
      <c r="H151"/>
      <c r="I151"/>
    </row>
    <row r="152" spans="8:9" x14ac:dyDescent="0.25">
      <c r="H152"/>
      <c r="I152"/>
    </row>
    <row r="153" spans="8:9" x14ac:dyDescent="0.25">
      <c r="H153"/>
      <c r="I153"/>
    </row>
    <row r="154" spans="8:9" x14ac:dyDescent="0.25">
      <c r="H154"/>
      <c r="I154"/>
    </row>
    <row r="155" spans="8:9" x14ac:dyDescent="0.25">
      <c r="H155"/>
      <c r="I155"/>
    </row>
    <row r="156" spans="8:9" x14ac:dyDescent="0.25">
      <c r="H156"/>
      <c r="I156"/>
    </row>
    <row r="157" spans="8:9" x14ac:dyDescent="0.25">
      <c r="H157"/>
      <c r="I157"/>
    </row>
    <row r="158" spans="8:9" x14ac:dyDescent="0.25">
      <c r="H158"/>
      <c r="I158"/>
    </row>
    <row r="159" spans="8:9" x14ac:dyDescent="0.25">
      <c r="H159"/>
      <c r="I159"/>
    </row>
    <row r="160" spans="8:9" x14ac:dyDescent="0.25">
      <c r="H160"/>
      <c r="I160"/>
    </row>
    <row r="161" spans="8:9" x14ac:dyDescent="0.25">
      <c r="H161"/>
      <c r="I161"/>
    </row>
    <row r="162" spans="8:9" x14ac:dyDescent="0.25">
      <c r="H162"/>
      <c r="I162"/>
    </row>
    <row r="163" spans="8:9" x14ac:dyDescent="0.25">
      <c r="H163"/>
      <c r="I163"/>
    </row>
    <row r="164" spans="8:9" x14ac:dyDescent="0.25">
      <c r="H164"/>
      <c r="I164"/>
    </row>
    <row r="165" spans="8:9" x14ac:dyDescent="0.25">
      <c r="H165"/>
      <c r="I165"/>
    </row>
    <row r="166" spans="8:9" x14ac:dyDescent="0.25">
      <c r="H166"/>
      <c r="I166"/>
    </row>
    <row r="167" spans="8:9" x14ac:dyDescent="0.25">
      <c r="H167"/>
      <c r="I167"/>
    </row>
    <row r="168" spans="8:9" x14ac:dyDescent="0.25">
      <c r="H168"/>
      <c r="I168"/>
    </row>
    <row r="169" spans="8:9" x14ac:dyDescent="0.25">
      <c r="H169"/>
      <c r="I169"/>
    </row>
    <row r="170" spans="8:9" x14ac:dyDescent="0.25">
      <c r="H170"/>
      <c r="I170"/>
    </row>
    <row r="171" spans="8:9" x14ac:dyDescent="0.25">
      <c r="H171"/>
      <c r="I171"/>
    </row>
    <row r="172" spans="8:9" x14ac:dyDescent="0.25">
      <c r="H172"/>
      <c r="I172"/>
    </row>
    <row r="173" spans="8:9" x14ac:dyDescent="0.25">
      <c r="H173"/>
      <c r="I173"/>
    </row>
    <row r="174" spans="8:9" x14ac:dyDescent="0.25">
      <c r="H174"/>
      <c r="I174"/>
    </row>
    <row r="175" spans="8:9" x14ac:dyDescent="0.25">
      <c r="H175"/>
      <c r="I175"/>
    </row>
    <row r="176" spans="8:9" x14ac:dyDescent="0.25">
      <c r="H176"/>
      <c r="I176"/>
    </row>
    <row r="177" spans="8:9" x14ac:dyDescent="0.25">
      <c r="H177"/>
      <c r="I177"/>
    </row>
    <row r="178" spans="8:9" x14ac:dyDescent="0.25">
      <c r="H178"/>
      <c r="I178"/>
    </row>
    <row r="179" spans="8:9" x14ac:dyDescent="0.25">
      <c r="H179"/>
      <c r="I179"/>
    </row>
    <row r="180" spans="8:9" x14ac:dyDescent="0.25">
      <c r="H180"/>
      <c r="I180"/>
    </row>
    <row r="181" spans="8:9" x14ac:dyDescent="0.25">
      <c r="H181"/>
      <c r="I181"/>
    </row>
    <row r="182" spans="8:9" x14ac:dyDescent="0.25">
      <c r="H182"/>
      <c r="I182"/>
    </row>
    <row r="183" spans="8:9" x14ac:dyDescent="0.25">
      <c r="H183"/>
      <c r="I183"/>
    </row>
    <row r="184" spans="8:9" x14ac:dyDescent="0.25">
      <c r="H184"/>
      <c r="I184"/>
    </row>
    <row r="185" spans="8:9" x14ac:dyDescent="0.25">
      <c r="H185"/>
      <c r="I185"/>
    </row>
    <row r="186" spans="8:9" x14ac:dyDescent="0.25">
      <c r="H186"/>
      <c r="I186"/>
    </row>
    <row r="187" spans="8:9" x14ac:dyDescent="0.25">
      <c r="H187"/>
      <c r="I187"/>
    </row>
    <row r="188" spans="8:9" x14ac:dyDescent="0.25">
      <c r="H188"/>
      <c r="I188"/>
    </row>
    <row r="189" spans="8:9" x14ac:dyDescent="0.25">
      <c r="H189"/>
      <c r="I189"/>
    </row>
    <row r="190" spans="8:9" x14ac:dyDescent="0.25">
      <c r="H190"/>
      <c r="I190"/>
    </row>
    <row r="191" spans="8:9" x14ac:dyDescent="0.25">
      <c r="H191"/>
      <c r="I191"/>
    </row>
    <row r="192" spans="8:9" x14ac:dyDescent="0.25">
      <c r="H192"/>
      <c r="I192"/>
    </row>
    <row r="193" spans="8:9" x14ac:dyDescent="0.25">
      <c r="H193"/>
      <c r="I193"/>
    </row>
    <row r="194" spans="8:9" x14ac:dyDescent="0.25">
      <c r="H194"/>
      <c r="I194"/>
    </row>
    <row r="195" spans="8:9" x14ac:dyDescent="0.25">
      <c r="H195"/>
      <c r="I195"/>
    </row>
    <row r="196" spans="8:9" x14ac:dyDescent="0.25">
      <c r="H196"/>
      <c r="I196"/>
    </row>
    <row r="197" spans="8:9" x14ac:dyDescent="0.25">
      <c r="H197"/>
      <c r="I197"/>
    </row>
    <row r="198" spans="8:9" x14ac:dyDescent="0.25">
      <c r="H198"/>
      <c r="I198"/>
    </row>
    <row r="199" spans="8:9" x14ac:dyDescent="0.25">
      <c r="H199"/>
      <c r="I199"/>
    </row>
    <row r="200" spans="8:9" x14ac:dyDescent="0.25">
      <c r="H200"/>
      <c r="I200"/>
    </row>
    <row r="201" spans="8:9" x14ac:dyDescent="0.25">
      <c r="H201"/>
      <c r="I201"/>
    </row>
    <row r="202" spans="8:9" x14ac:dyDescent="0.25">
      <c r="H202"/>
      <c r="I202"/>
    </row>
    <row r="203" spans="8:9" x14ac:dyDescent="0.25">
      <c r="H203"/>
      <c r="I203"/>
    </row>
    <row r="204" spans="8:9" x14ac:dyDescent="0.25">
      <c r="H204"/>
      <c r="I204"/>
    </row>
    <row r="205" spans="8:9" x14ac:dyDescent="0.25">
      <c r="H205"/>
      <c r="I205"/>
    </row>
    <row r="206" spans="8:9" x14ac:dyDescent="0.25">
      <c r="H206"/>
      <c r="I206"/>
    </row>
    <row r="207" spans="8:9" x14ac:dyDescent="0.25">
      <c r="H207"/>
      <c r="I207"/>
    </row>
    <row r="208" spans="8:9" x14ac:dyDescent="0.25">
      <c r="H208"/>
      <c r="I208"/>
    </row>
    <row r="209" spans="8:9" x14ac:dyDescent="0.25">
      <c r="H209"/>
      <c r="I209"/>
    </row>
    <row r="210" spans="8:9" x14ac:dyDescent="0.25">
      <c r="H210"/>
      <c r="I210"/>
    </row>
    <row r="211" spans="8:9" x14ac:dyDescent="0.25">
      <c r="H211"/>
      <c r="I211"/>
    </row>
    <row r="212" spans="8:9" x14ac:dyDescent="0.25">
      <c r="H212"/>
      <c r="I212"/>
    </row>
    <row r="213" spans="8:9" x14ac:dyDescent="0.25">
      <c r="H213"/>
      <c r="I213"/>
    </row>
    <row r="214" spans="8:9" x14ac:dyDescent="0.25">
      <c r="H214"/>
      <c r="I214"/>
    </row>
    <row r="215" spans="8:9" x14ac:dyDescent="0.25">
      <c r="H215"/>
      <c r="I215"/>
    </row>
    <row r="216" spans="8:9" x14ac:dyDescent="0.25">
      <c r="H216"/>
      <c r="I216"/>
    </row>
    <row r="217" spans="8:9" x14ac:dyDescent="0.25">
      <c r="H217"/>
      <c r="I217"/>
    </row>
    <row r="218" spans="8:9" x14ac:dyDescent="0.25">
      <c r="H218"/>
      <c r="I218"/>
    </row>
    <row r="219" spans="8:9" x14ac:dyDescent="0.25">
      <c r="H219"/>
      <c r="I219"/>
    </row>
    <row r="220" spans="8:9" x14ac:dyDescent="0.25">
      <c r="H220"/>
      <c r="I220"/>
    </row>
    <row r="221" spans="8:9" x14ac:dyDescent="0.25">
      <c r="H221"/>
      <c r="I221"/>
    </row>
    <row r="222" spans="8:9" x14ac:dyDescent="0.25">
      <c r="H222"/>
      <c r="I222"/>
    </row>
    <row r="223" spans="8:9" x14ac:dyDescent="0.25">
      <c r="H223"/>
      <c r="I223"/>
    </row>
    <row r="224" spans="8:9" x14ac:dyDescent="0.25">
      <c r="H224"/>
      <c r="I224"/>
    </row>
    <row r="225" spans="8:9" x14ac:dyDescent="0.25">
      <c r="H225"/>
      <c r="I225"/>
    </row>
    <row r="226" spans="8:9" x14ac:dyDescent="0.25">
      <c r="H226"/>
      <c r="I226"/>
    </row>
    <row r="227" spans="8:9" x14ac:dyDescent="0.25">
      <c r="H227"/>
      <c r="I227"/>
    </row>
    <row r="228" spans="8:9" x14ac:dyDescent="0.25">
      <c r="H228"/>
      <c r="I228"/>
    </row>
    <row r="229" spans="8:9" x14ac:dyDescent="0.25">
      <c r="H229"/>
      <c r="I229"/>
    </row>
    <row r="230" spans="8:9" x14ac:dyDescent="0.25">
      <c r="H230"/>
      <c r="I230"/>
    </row>
    <row r="231" spans="8:9" x14ac:dyDescent="0.25">
      <c r="H231"/>
      <c r="I231"/>
    </row>
    <row r="232" spans="8:9" x14ac:dyDescent="0.25">
      <c r="H232"/>
      <c r="I232"/>
    </row>
    <row r="233" spans="8:9" x14ac:dyDescent="0.25">
      <c r="H233"/>
      <c r="I233"/>
    </row>
    <row r="234" spans="8:9" x14ac:dyDescent="0.25">
      <c r="H234"/>
      <c r="I234"/>
    </row>
    <row r="235" spans="8:9" x14ac:dyDescent="0.25">
      <c r="H235"/>
      <c r="I235"/>
    </row>
    <row r="236" spans="8:9" x14ac:dyDescent="0.25">
      <c r="H236"/>
      <c r="I236"/>
    </row>
    <row r="237" spans="8:9" x14ac:dyDescent="0.25">
      <c r="H237"/>
      <c r="I237"/>
    </row>
    <row r="238" spans="8:9" x14ac:dyDescent="0.25">
      <c r="H238"/>
      <c r="I238"/>
    </row>
    <row r="239" spans="8:9" x14ac:dyDescent="0.25">
      <c r="H239"/>
      <c r="I239"/>
    </row>
    <row r="240" spans="8:9" x14ac:dyDescent="0.25">
      <c r="H240"/>
      <c r="I240"/>
    </row>
    <row r="241" spans="8:9" x14ac:dyDescent="0.25">
      <c r="H241"/>
      <c r="I241"/>
    </row>
    <row r="242" spans="8:9" x14ac:dyDescent="0.25">
      <c r="H242"/>
      <c r="I242"/>
    </row>
    <row r="243" spans="8:9" x14ac:dyDescent="0.25">
      <c r="H243"/>
      <c r="I243"/>
    </row>
    <row r="244" spans="8:9" x14ac:dyDescent="0.25">
      <c r="H244"/>
      <c r="I244"/>
    </row>
    <row r="245" spans="8:9" x14ac:dyDescent="0.25">
      <c r="H245"/>
      <c r="I245"/>
    </row>
    <row r="246" spans="8:9" x14ac:dyDescent="0.25">
      <c r="H246"/>
      <c r="I246"/>
    </row>
    <row r="247" spans="8:9" x14ac:dyDescent="0.25">
      <c r="H247"/>
      <c r="I247"/>
    </row>
    <row r="248" spans="8:9" x14ac:dyDescent="0.25">
      <c r="H248"/>
      <c r="I248"/>
    </row>
    <row r="249" spans="8:9" x14ac:dyDescent="0.25">
      <c r="H249"/>
      <c r="I249"/>
    </row>
    <row r="250" spans="8:9" x14ac:dyDescent="0.25">
      <c r="H250"/>
      <c r="I250"/>
    </row>
    <row r="251" spans="8:9" x14ac:dyDescent="0.25">
      <c r="H251"/>
      <c r="I251"/>
    </row>
    <row r="252" spans="8:9" x14ac:dyDescent="0.25">
      <c r="H252"/>
      <c r="I252"/>
    </row>
    <row r="253" spans="8:9" x14ac:dyDescent="0.25">
      <c r="H253"/>
      <c r="I253"/>
    </row>
    <row r="254" spans="8:9" x14ac:dyDescent="0.25">
      <c r="H254"/>
      <c r="I254"/>
    </row>
    <row r="255" spans="8:9" x14ac:dyDescent="0.25">
      <c r="H255"/>
      <c r="I255"/>
    </row>
    <row r="256" spans="8:9" x14ac:dyDescent="0.25">
      <c r="H256"/>
      <c r="I256"/>
    </row>
    <row r="257" spans="8:9" x14ac:dyDescent="0.25">
      <c r="H257"/>
      <c r="I257"/>
    </row>
    <row r="258" spans="8:9" x14ac:dyDescent="0.25">
      <c r="H258"/>
      <c r="I258"/>
    </row>
    <row r="259" spans="8:9" x14ac:dyDescent="0.25">
      <c r="H259"/>
      <c r="I259"/>
    </row>
    <row r="260" spans="8:9" x14ac:dyDescent="0.25">
      <c r="H260"/>
      <c r="I260"/>
    </row>
    <row r="261" spans="8:9" x14ac:dyDescent="0.25">
      <c r="H261"/>
      <c r="I261"/>
    </row>
    <row r="262" spans="8:9" x14ac:dyDescent="0.25">
      <c r="H262"/>
      <c r="I262"/>
    </row>
    <row r="263" spans="8:9" x14ac:dyDescent="0.25">
      <c r="H263"/>
      <c r="I263"/>
    </row>
    <row r="264" spans="8:9" x14ac:dyDescent="0.25">
      <c r="H264"/>
      <c r="I264"/>
    </row>
    <row r="265" spans="8:9" x14ac:dyDescent="0.25">
      <c r="H265"/>
      <c r="I265"/>
    </row>
    <row r="266" spans="8:9" x14ac:dyDescent="0.25">
      <c r="H266"/>
      <c r="I266"/>
    </row>
    <row r="267" spans="8:9" x14ac:dyDescent="0.25">
      <c r="H267"/>
      <c r="I267"/>
    </row>
    <row r="268" spans="8:9" x14ac:dyDescent="0.25">
      <c r="H268"/>
      <c r="I268"/>
    </row>
    <row r="269" spans="8:9" x14ac:dyDescent="0.25">
      <c r="H269"/>
      <c r="I269"/>
    </row>
    <row r="270" spans="8:9" x14ac:dyDescent="0.25">
      <c r="H270"/>
      <c r="I270"/>
    </row>
    <row r="271" spans="8:9" x14ac:dyDescent="0.25">
      <c r="H271"/>
      <c r="I271"/>
    </row>
    <row r="272" spans="8:9" x14ac:dyDescent="0.25">
      <c r="H272"/>
      <c r="I272"/>
    </row>
    <row r="273" spans="8:9" x14ac:dyDescent="0.25">
      <c r="H273"/>
      <c r="I273"/>
    </row>
    <row r="274" spans="8:9" x14ac:dyDescent="0.25">
      <c r="H274"/>
      <c r="I274"/>
    </row>
    <row r="275" spans="8:9" x14ac:dyDescent="0.25">
      <c r="H275"/>
      <c r="I275"/>
    </row>
    <row r="276" spans="8:9" x14ac:dyDescent="0.25">
      <c r="H276"/>
      <c r="I276"/>
    </row>
    <row r="277" spans="8:9" x14ac:dyDescent="0.25">
      <c r="H277"/>
      <c r="I277"/>
    </row>
    <row r="278" spans="8:9" x14ac:dyDescent="0.25">
      <c r="H278"/>
      <c r="I278"/>
    </row>
    <row r="279" spans="8:9" x14ac:dyDescent="0.25">
      <c r="H279"/>
      <c r="I279"/>
    </row>
    <row r="280" spans="8:9" x14ac:dyDescent="0.25">
      <c r="H280"/>
      <c r="I280"/>
    </row>
    <row r="281" spans="8:9" x14ac:dyDescent="0.25">
      <c r="H281"/>
      <c r="I281"/>
    </row>
    <row r="282" spans="8:9" x14ac:dyDescent="0.25">
      <c r="H282"/>
      <c r="I282"/>
    </row>
    <row r="283" spans="8:9" x14ac:dyDescent="0.25">
      <c r="H283"/>
      <c r="I283"/>
    </row>
    <row r="284" spans="8:9" x14ac:dyDescent="0.25">
      <c r="H284"/>
      <c r="I284"/>
    </row>
    <row r="285" spans="8:9" x14ac:dyDescent="0.25">
      <c r="H285"/>
      <c r="I285"/>
    </row>
    <row r="286" spans="8:9" x14ac:dyDescent="0.25">
      <c r="H286"/>
      <c r="I286"/>
    </row>
  </sheetData>
  <sortState xmlns:xlrd2="http://schemas.microsoft.com/office/spreadsheetml/2017/richdata2" ref="E2:I101">
    <sortCondition ref="E101"/>
  </sortState>
  <mergeCells count="1">
    <mergeCell ref="C2:C5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0141EF-1D48-CC4A-8CB2-980DF0931A94}">
          <x14:formula1>
            <xm:f>Patients!$A$2:$A$7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8A3E-F01D-604A-B96C-923E43B53913}">
  <dimension ref="A1:D7"/>
  <sheetViews>
    <sheetView zoomScale="142" workbookViewId="0">
      <selection activeCell="E12" sqref="E12"/>
    </sheetView>
  </sheetViews>
  <sheetFormatPr defaultColWidth="10.7109375" defaultRowHeight="15" x14ac:dyDescent="0.25"/>
  <cols>
    <col min="2" max="2" width="16.85546875" customWidth="1"/>
  </cols>
  <sheetData>
    <row r="1" spans="1:4" x14ac:dyDescent="0.25">
      <c r="A1" t="s">
        <v>4</v>
      </c>
      <c r="B1" t="s">
        <v>5</v>
      </c>
      <c r="C1" t="s">
        <v>8</v>
      </c>
      <c r="D1" t="s">
        <v>11</v>
      </c>
    </row>
    <row r="2" spans="1:4" x14ac:dyDescent="0.25">
      <c r="A2">
        <v>1</v>
      </c>
      <c r="B2" s="1">
        <v>0.13500000000000001</v>
      </c>
      <c r="C2" t="s">
        <v>9</v>
      </c>
      <c r="D2">
        <v>0</v>
      </c>
    </row>
    <row r="3" spans="1:4" x14ac:dyDescent="0.25">
      <c r="A3">
        <v>2</v>
      </c>
      <c r="B3" s="1">
        <v>8.5000000000000006E-2</v>
      </c>
      <c r="C3" t="s">
        <v>10</v>
      </c>
      <c r="D3">
        <v>1</v>
      </c>
    </row>
    <row r="4" spans="1:4" x14ac:dyDescent="0.25">
      <c r="A4">
        <v>3</v>
      </c>
      <c r="B4" s="1">
        <v>0.09</v>
      </c>
      <c r="C4" t="s">
        <v>10</v>
      </c>
      <c r="D4">
        <v>0</v>
      </c>
    </row>
    <row r="5" spans="1:4" x14ac:dyDescent="0.25">
      <c r="A5">
        <v>4</v>
      </c>
      <c r="B5" s="1">
        <v>0.10199999999999999</v>
      </c>
      <c r="C5" t="s">
        <v>9</v>
      </c>
      <c r="D5">
        <v>0</v>
      </c>
    </row>
    <row r="6" spans="1:4" x14ac:dyDescent="0.25">
      <c r="A6">
        <v>5</v>
      </c>
      <c r="B6" s="1">
        <v>0.112</v>
      </c>
      <c r="C6" t="s">
        <v>9</v>
      </c>
      <c r="D6">
        <v>0</v>
      </c>
    </row>
    <row r="7" spans="1:4" x14ac:dyDescent="0.25">
      <c r="A7">
        <v>6</v>
      </c>
      <c r="B7" s="1">
        <v>0.129</v>
      </c>
      <c r="C7" t="s">
        <v>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Xu</dc:creator>
  <cp:lastModifiedBy>Joyce XU</cp:lastModifiedBy>
  <dcterms:created xsi:type="dcterms:W3CDTF">2023-12-05T20:27:31Z</dcterms:created>
  <dcterms:modified xsi:type="dcterms:W3CDTF">2023-12-17T22:59:37Z</dcterms:modified>
</cp:coreProperties>
</file>