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-105" yWindow="-105" windowWidth="23250" windowHeight="12570"/>
  </bookViews>
  <sheets>
    <sheet name="Meso in kožica (2)" sheetId="4" r:id="rId1"/>
    <sheet name="Listi (2)" sheetId="3" r:id="rId2"/>
    <sheet name="Meso in kožica" sheetId="2" r:id="rId3"/>
    <sheet name="Foglio1" sheetId="1" r:id="rId4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" i="4" l="1"/>
  <c r="D4" i="4"/>
  <c r="D5" i="4"/>
  <c r="D6" i="4"/>
  <c r="D42" i="4"/>
  <c r="D43" i="4"/>
  <c r="D44" i="4"/>
  <c r="D45" i="4"/>
  <c r="D46" i="4"/>
  <c r="D22" i="4"/>
  <c r="D23" i="4"/>
  <c r="D24" i="4"/>
  <c r="D25" i="4"/>
  <c r="D26" i="4"/>
  <c r="D62" i="4"/>
  <c r="D63" i="4"/>
  <c r="D64" i="4"/>
  <c r="D65" i="4"/>
  <c r="D66" i="4"/>
  <c r="D7" i="4"/>
  <c r="D8" i="4"/>
  <c r="D9" i="4"/>
  <c r="D10" i="4"/>
  <c r="D11" i="4"/>
  <c r="D47" i="4"/>
  <c r="D48" i="4"/>
  <c r="D49" i="4"/>
  <c r="D50" i="4"/>
  <c r="D51" i="4"/>
  <c r="D27" i="4"/>
  <c r="D28" i="4"/>
  <c r="D29" i="4"/>
  <c r="D30" i="4"/>
  <c r="D31" i="4"/>
  <c r="D67" i="4"/>
  <c r="D68" i="4"/>
  <c r="D69" i="4"/>
  <c r="D70" i="4"/>
  <c r="D71" i="4"/>
  <c r="D12" i="4"/>
  <c r="D13" i="4"/>
  <c r="D14" i="4"/>
  <c r="D15" i="4"/>
  <c r="D52" i="4"/>
  <c r="D53" i="4"/>
  <c r="D54" i="4"/>
  <c r="D55" i="4"/>
  <c r="D16" i="4"/>
  <c r="D17" i="4"/>
  <c r="D18" i="4"/>
  <c r="D19" i="4"/>
  <c r="D20" i="4"/>
  <c r="D21" i="4"/>
  <c r="D56" i="4"/>
  <c r="D57" i="4"/>
  <c r="D58" i="4"/>
  <c r="D59" i="4"/>
  <c r="D60" i="4"/>
  <c r="D61" i="4"/>
  <c r="D32" i="4"/>
  <c r="D33" i="4"/>
  <c r="D34" i="4"/>
  <c r="D35" i="4"/>
  <c r="D72" i="4"/>
  <c r="D73" i="4"/>
  <c r="D74" i="4"/>
  <c r="D75" i="4"/>
  <c r="D36" i="4"/>
  <c r="D37" i="4"/>
  <c r="D38" i="4"/>
  <c r="D39" i="4"/>
  <c r="D40" i="4"/>
  <c r="D41" i="4"/>
  <c r="D76" i="4"/>
  <c r="D77" i="4"/>
  <c r="D78" i="4"/>
  <c r="D79" i="4"/>
  <c r="D80" i="4"/>
  <c r="D81" i="4"/>
  <c r="D2" i="4"/>
  <c r="AD81" i="4" l="1"/>
  <c r="AC81" i="4"/>
  <c r="AB81" i="4"/>
  <c r="AA81" i="4"/>
  <c r="Z81" i="4"/>
  <c r="AD80" i="4"/>
  <c r="AC80" i="4"/>
  <c r="AB80" i="4"/>
  <c r="AA80" i="4"/>
  <c r="Z80" i="4"/>
  <c r="AD79" i="4"/>
  <c r="AC79" i="4"/>
  <c r="AB79" i="4"/>
  <c r="AA79" i="4"/>
  <c r="Z79" i="4"/>
  <c r="AD78" i="4"/>
  <c r="AC78" i="4"/>
  <c r="AB78" i="4"/>
  <c r="AA78" i="4"/>
  <c r="Z78" i="4"/>
  <c r="AD77" i="4"/>
  <c r="AC77" i="4"/>
  <c r="AB77" i="4"/>
  <c r="AA77" i="4"/>
  <c r="Z77" i="4"/>
  <c r="AD76" i="4"/>
  <c r="AC76" i="4"/>
  <c r="AB76" i="4"/>
  <c r="AA76" i="4"/>
  <c r="Z76" i="4"/>
  <c r="AD41" i="4"/>
  <c r="AC41" i="4"/>
  <c r="AB41" i="4"/>
  <c r="AA41" i="4"/>
  <c r="Z41" i="4"/>
  <c r="AD40" i="4"/>
  <c r="AC40" i="4"/>
  <c r="AB40" i="4"/>
  <c r="AA40" i="4"/>
  <c r="Z40" i="4"/>
  <c r="AD39" i="4"/>
  <c r="AC39" i="4"/>
  <c r="AB39" i="4"/>
  <c r="AA39" i="4"/>
  <c r="Z39" i="4"/>
  <c r="AD38" i="4"/>
  <c r="AC38" i="4"/>
  <c r="AB38" i="4"/>
  <c r="AA38" i="4"/>
  <c r="Z38" i="4"/>
  <c r="AD37" i="4"/>
  <c r="AC37" i="4"/>
  <c r="AB37" i="4"/>
  <c r="AA37" i="4"/>
  <c r="Z37" i="4"/>
  <c r="AD36" i="4"/>
  <c r="AC36" i="4"/>
  <c r="AB36" i="4"/>
  <c r="AA36" i="4"/>
  <c r="Z36" i="4"/>
  <c r="AC75" i="4"/>
  <c r="AB75" i="4"/>
  <c r="AA75" i="4"/>
  <c r="Z75" i="4"/>
  <c r="AC74" i="4"/>
  <c r="AB74" i="4"/>
  <c r="AA74" i="4"/>
  <c r="Z74" i="4"/>
  <c r="AC73" i="4"/>
  <c r="AB73" i="4"/>
  <c r="AA73" i="4"/>
  <c r="Z73" i="4"/>
  <c r="AC72" i="4"/>
  <c r="AB72" i="4"/>
  <c r="AA72" i="4"/>
  <c r="Z72" i="4"/>
  <c r="AC35" i="4"/>
  <c r="AB35" i="4"/>
  <c r="AA35" i="4"/>
  <c r="Z35" i="4"/>
  <c r="AC34" i="4"/>
  <c r="AB34" i="4"/>
  <c r="AA34" i="4"/>
  <c r="Z34" i="4"/>
  <c r="AC33" i="4"/>
  <c r="AB33" i="4"/>
  <c r="AA33" i="4"/>
  <c r="Z33" i="4"/>
  <c r="AC32" i="4"/>
  <c r="AB32" i="4"/>
  <c r="AA32" i="4"/>
  <c r="Z32" i="4"/>
  <c r="AD61" i="4"/>
  <c r="AC61" i="4"/>
  <c r="AB61" i="4"/>
  <c r="AA61" i="4"/>
  <c r="Z61" i="4"/>
  <c r="AD60" i="4"/>
  <c r="AC60" i="4"/>
  <c r="AB60" i="4"/>
  <c r="AA60" i="4"/>
  <c r="Z60" i="4"/>
  <c r="AD59" i="4"/>
  <c r="AC59" i="4"/>
  <c r="AB59" i="4"/>
  <c r="AA59" i="4"/>
  <c r="Z59" i="4"/>
  <c r="AD58" i="4"/>
  <c r="AC58" i="4"/>
  <c r="AB58" i="4"/>
  <c r="AA58" i="4"/>
  <c r="Z58" i="4"/>
  <c r="AD57" i="4"/>
  <c r="AC57" i="4"/>
  <c r="AB57" i="4"/>
  <c r="AA57" i="4"/>
  <c r="Z57" i="4"/>
  <c r="AD56" i="4"/>
  <c r="AC56" i="4"/>
  <c r="AB56" i="4"/>
  <c r="AA56" i="4"/>
  <c r="Z56" i="4"/>
  <c r="AD21" i="4"/>
  <c r="AC21" i="4"/>
  <c r="AB21" i="4"/>
  <c r="AA21" i="4"/>
  <c r="Z21" i="4"/>
  <c r="AD20" i="4"/>
  <c r="AC20" i="4"/>
  <c r="AB20" i="4"/>
  <c r="AA20" i="4"/>
  <c r="Z20" i="4"/>
  <c r="AD19" i="4"/>
  <c r="AC19" i="4"/>
  <c r="AB19" i="4"/>
  <c r="AA19" i="4"/>
  <c r="Z19" i="4"/>
  <c r="AD18" i="4"/>
  <c r="AC18" i="4"/>
  <c r="AB18" i="4"/>
  <c r="AA18" i="4"/>
  <c r="Z18" i="4"/>
  <c r="AD17" i="4"/>
  <c r="AC17" i="4"/>
  <c r="AB17" i="4"/>
  <c r="AA17" i="4"/>
  <c r="Z17" i="4"/>
  <c r="AD16" i="4"/>
  <c r="AC16" i="4"/>
  <c r="AB16" i="4"/>
  <c r="AA16" i="4"/>
  <c r="Z16" i="4"/>
  <c r="AC55" i="4"/>
  <c r="AB55" i="4"/>
  <c r="AA55" i="4"/>
  <c r="Z55" i="4"/>
  <c r="AC54" i="4"/>
  <c r="AB54" i="4"/>
  <c r="AA54" i="4"/>
  <c r="Z54" i="4"/>
  <c r="AC53" i="4"/>
  <c r="AB53" i="4"/>
  <c r="AA53" i="4"/>
  <c r="Z53" i="4"/>
  <c r="AC52" i="4"/>
  <c r="AB52" i="4"/>
  <c r="AA52" i="4"/>
  <c r="Z52" i="4"/>
  <c r="AC15" i="4"/>
  <c r="AB15" i="4"/>
  <c r="AA15" i="4"/>
  <c r="Z15" i="4"/>
  <c r="AC14" i="4"/>
  <c r="AB14" i="4"/>
  <c r="AA14" i="4"/>
  <c r="Z14" i="4"/>
  <c r="AC13" i="4"/>
  <c r="AB13" i="4"/>
  <c r="AA13" i="4"/>
  <c r="Z13" i="4"/>
  <c r="AC12" i="4"/>
  <c r="AB12" i="4"/>
  <c r="AA12" i="4"/>
  <c r="Z12" i="4"/>
  <c r="AC71" i="4"/>
  <c r="AB71" i="4"/>
  <c r="AA71" i="4"/>
  <c r="Z71" i="4"/>
  <c r="F71" i="4"/>
  <c r="AC70" i="4"/>
  <c r="AB70" i="4"/>
  <c r="AA70" i="4"/>
  <c r="Z70" i="4"/>
  <c r="F70" i="4"/>
  <c r="AC69" i="4"/>
  <c r="AB69" i="4"/>
  <c r="AA69" i="4"/>
  <c r="Z69" i="4"/>
  <c r="F69" i="4"/>
  <c r="AC68" i="4"/>
  <c r="AB68" i="4"/>
  <c r="AA68" i="4"/>
  <c r="Z68" i="4"/>
  <c r="F68" i="4"/>
  <c r="AC67" i="4"/>
  <c r="AB67" i="4"/>
  <c r="AA67" i="4"/>
  <c r="Z67" i="4"/>
  <c r="F67" i="4"/>
  <c r="AC31" i="4"/>
  <c r="AB31" i="4"/>
  <c r="AA31" i="4"/>
  <c r="Z31" i="4"/>
  <c r="F31" i="4"/>
  <c r="AC30" i="4"/>
  <c r="AB30" i="4"/>
  <c r="AA30" i="4"/>
  <c r="Z30" i="4"/>
  <c r="F30" i="4"/>
  <c r="AC29" i="4"/>
  <c r="AB29" i="4"/>
  <c r="AA29" i="4"/>
  <c r="Z29" i="4"/>
  <c r="F29" i="4"/>
  <c r="AC28" i="4"/>
  <c r="AB28" i="4"/>
  <c r="AA28" i="4"/>
  <c r="Z28" i="4"/>
  <c r="F28" i="4"/>
  <c r="AC27" i="4"/>
  <c r="AB27" i="4"/>
  <c r="AA27" i="4"/>
  <c r="Z27" i="4"/>
  <c r="F27" i="4"/>
  <c r="AC51" i="4"/>
  <c r="AB51" i="4"/>
  <c r="AA51" i="4"/>
  <c r="Z51" i="4"/>
  <c r="F51" i="4"/>
  <c r="AC50" i="4"/>
  <c r="AB50" i="4"/>
  <c r="AA50" i="4"/>
  <c r="Z50" i="4"/>
  <c r="F50" i="4"/>
  <c r="AC49" i="4"/>
  <c r="AB49" i="4"/>
  <c r="AA49" i="4"/>
  <c r="Z49" i="4"/>
  <c r="F49" i="4"/>
  <c r="AC48" i="4"/>
  <c r="AB48" i="4"/>
  <c r="AA48" i="4"/>
  <c r="Z48" i="4"/>
  <c r="F48" i="4"/>
  <c r="AC47" i="4"/>
  <c r="AB47" i="4"/>
  <c r="AA47" i="4"/>
  <c r="Z47" i="4"/>
  <c r="F47" i="4"/>
  <c r="AC11" i="4"/>
  <c r="AB11" i="4"/>
  <c r="AA11" i="4"/>
  <c r="Z11" i="4"/>
  <c r="F11" i="4"/>
  <c r="AC10" i="4"/>
  <c r="AB10" i="4"/>
  <c r="AA10" i="4"/>
  <c r="Z10" i="4"/>
  <c r="F10" i="4"/>
  <c r="AC9" i="4"/>
  <c r="AB9" i="4"/>
  <c r="AA9" i="4"/>
  <c r="Z9" i="4"/>
  <c r="F9" i="4"/>
  <c r="AC8" i="4"/>
  <c r="AB8" i="4"/>
  <c r="AA8" i="4"/>
  <c r="Z8" i="4"/>
  <c r="F8" i="4"/>
  <c r="AC7" i="4"/>
  <c r="AB7" i="4"/>
  <c r="AA7" i="4"/>
  <c r="Z7" i="4"/>
  <c r="F7" i="4"/>
  <c r="AC66" i="4"/>
  <c r="AB66" i="4"/>
  <c r="AA66" i="4"/>
  <c r="Z66" i="4"/>
  <c r="F66" i="4"/>
  <c r="AC65" i="4"/>
  <c r="AB65" i="4"/>
  <c r="AA65" i="4"/>
  <c r="Z65" i="4"/>
  <c r="F65" i="4"/>
  <c r="AC64" i="4"/>
  <c r="AB64" i="4"/>
  <c r="AA64" i="4"/>
  <c r="Z64" i="4"/>
  <c r="F64" i="4"/>
  <c r="AC63" i="4"/>
  <c r="AB63" i="4"/>
  <c r="AA63" i="4"/>
  <c r="Z63" i="4"/>
  <c r="F63" i="4"/>
  <c r="AC62" i="4"/>
  <c r="AB62" i="4"/>
  <c r="AA62" i="4"/>
  <c r="Z62" i="4"/>
  <c r="F62" i="4"/>
  <c r="AC26" i="4"/>
  <c r="AB26" i="4"/>
  <c r="AA26" i="4"/>
  <c r="Z26" i="4"/>
  <c r="F26" i="4"/>
  <c r="AC25" i="4"/>
  <c r="AB25" i="4"/>
  <c r="AA25" i="4"/>
  <c r="Z25" i="4"/>
  <c r="F25" i="4"/>
  <c r="AC24" i="4"/>
  <c r="AB24" i="4"/>
  <c r="AA24" i="4"/>
  <c r="Z24" i="4"/>
  <c r="F24" i="4"/>
  <c r="AC23" i="4"/>
  <c r="AB23" i="4"/>
  <c r="AA23" i="4"/>
  <c r="Z23" i="4"/>
  <c r="F23" i="4"/>
  <c r="AC22" i="4"/>
  <c r="AB22" i="4"/>
  <c r="AA22" i="4"/>
  <c r="Z22" i="4"/>
  <c r="F22" i="4"/>
  <c r="AC46" i="4"/>
  <c r="AB46" i="4"/>
  <c r="AA46" i="4"/>
  <c r="Z46" i="4"/>
  <c r="F46" i="4"/>
  <c r="AC45" i="4"/>
  <c r="AB45" i="4"/>
  <c r="AA45" i="4"/>
  <c r="Z45" i="4"/>
  <c r="F45" i="4"/>
  <c r="AC44" i="4"/>
  <c r="AB44" i="4"/>
  <c r="AA44" i="4"/>
  <c r="Z44" i="4"/>
  <c r="F44" i="4"/>
  <c r="AC43" i="4"/>
  <c r="AB43" i="4"/>
  <c r="AA43" i="4"/>
  <c r="Z43" i="4"/>
  <c r="F43" i="4"/>
  <c r="AC42" i="4"/>
  <c r="AB42" i="4"/>
  <c r="AA42" i="4"/>
  <c r="Z42" i="4"/>
  <c r="F42" i="4"/>
  <c r="AC6" i="4"/>
  <c r="AB6" i="4"/>
  <c r="AA6" i="4"/>
  <c r="Z6" i="4"/>
  <c r="F6" i="4"/>
  <c r="AC5" i="4"/>
  <c r="AB5" i="4"/>
  <c r="AA5" i="4"/>
  <c r="Z5" i="4"/>
  <c r="F5" i="4"/>
  <c r="AC4" i="4"/>
  <c r="AB4" i="4"/>
  <c r="AA4" i="4"/>
  <c r="Z4" i="4"/>
  <c r="F4" i="4"/>
  <c r="AC3" i="4"/>
  <c r="AB3" i="4"/>
  <c r="AA3" i="4"/>
  <c r="Z3" i="4"/>
  <c r="F3" i="4"/>
  <c r="AC2" i="4"/>
  <c r="AB2" i="4"/>
  <c r="AA2" i="4"/>
  <c r="Z2" i="4"/>
  <c r="F2" i="4"/>
  <c r="X3" i="3" l="1"/>
  <c r="X4" i="3"/>
  <c r="X5" i="3"/>
  <c r="X6" i="3"/>
  <c r="X7" i="3"/>
  <c r="X8" i="3"/>
  <c r="X9" i="3"/>
  <c r="X10" i="3"/>
  <c r="X11" i="3"/>
  <c r="X12" i="3"/>
  <c r="X13" i="3"/>
  <c r="X14" i="3"/>
  <c r="X15" i="3"/>
  <c r="X16" i="3"/>
  <c r="X17" i="3"/>
  <c r="X18" i="3"/>
  <c r="X19" i="3"/>
  <c r="X20" i="3"/>
  <c r="X21" i="3"/>
  <c r="X22" i="3"/>
  <c r="X23" i="3"/>
  <c r="X24" i="3"/>
  <c r="X25" i="3"/>
  <c r="X2" i="3"/>
  <c r="W3" i="3"/>
  <c r="W4" i="3"/>
  <c r="W5" i="3"/>
  <c r="W6" i="3"/>
  <c r="W7" i="3"/>
  <c r="W8" i="3"/>
  <c r="W9" i="3"/>
  <c r="W10" i="3"/>
  <c r="W11" i="3"/>
  <c r="W12" i="3"/>
  <c r="W13" i="3"/>
  <c r="W14" i="3"/>
  <c r="W15" i="3"/>
  <c r="W16" i="3"/>
  <c r="W17" i="3"/>
  <c r="W18" i="3"/>
  <c r="W19" i="3"/>
  <c r="W20" i="3"/>
  <c r="W21" i="3"/>
  <c r="W22" i="3"/>
  <c r="W23" i="3"/>
  <c r="W24" i="3"/>
  <c r="W25" i="3"/>
  <c r="W2" i="3"/>
  <c r="V3" i="3"/>
  <c r="V4" i="3"/>
  <c r="V5" i="3"/>
  <c r="V6" i="3"/>
  <c r="V7" i="3"/>
  <c r="V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" i="3"/>
  <c r="U3" i="3"/>
  <c r="U4" i="3"/>
  <c r="U5" i="3"/>
  <c r="U6" i="3"/>
  <c r="U7" i="3"/>
  <c r="U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" i="3"/>
  <c r="AD5" i="2" l="1"/>
  <c r="AB4" i="2"/>
  <c r="AC3" i="2"/>
  <c r="AB3" i="2"/>
  <c r="AM56" i="2" l="1"/>
  <c r="AN56" i="2"/>
  <c r="AO56" i="2"/>
  <c r="AL56" i="2"/>
  <c r="AV14" i="3" l="1"/>
  <c r="AW14" i="3"/>
  <c r="AX14" i="3"/>
  <c r="AU14" i="3"/>
  <c r="AV28" i="3"/>
  <c r="AW28" i="3"/>
  <c r="AX28" i="3"/>
  <c r="AU28" i="3"/>
  <c r="AV23" i="3"/>
  <c r="AW23" i="3"/>
  <c r="AX23" i="3"/>
  <c r="AU23" i="3"/>
  <c r="AV19" i="3"/>
  <c r="AW19" i="3"/>
  <c r="AX19" i="3"/>
  <c r="AU19" i="3"/>
  <c r="AC5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B5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B4" i="3"/>
  <c r="AC3" i="3"/>
  <c r="AD3" i="3"/>
  <c r="AE3" i="3"/>
  <c r="AF3" i="3"/>
  <c r="AG3" i="3"/>
  <c r="AH3" i="3"/>
  <c r="AI3" i="3"/>
  <c r="AJ3" i="3"/>
  <c r="AK3" i="3"/>
  <c r="AL3" i="3"/>
  <c r="AM3" i="3"/>
  <c r="AN3" i="3"/>
  <c r="AO3" i="3"/>
  <c r="AP3" i="3"/>
  <c r="AQ3" i="3"/>
  <c r="AB3" i="3"/>
  <c r="AQ2" i="3"/>
  <c r="AO2" i="3"/>
  <c r="AP2" i="3"/>
  <c r="AN2" i="3"/>
  <c r="AC2" i="3"/>
  <c r="AD2" i="3"/>
  <c r="AE2" i="3"/>
  <c r="AF2" i="3"/>
  <c r="AG2" i="3"/>
  <c r="AH2" i="3"/>
  <c r="AI2" i="3"/>
  <c r="AJ2" i="3"/>
  <c r="AK2" i="3"/>
  <c r="AL2" i="3"/>
  <c r="AM2" i="3"/>
  <c r="AB2" i="3"/>
  <c r="AE55" i="2"/>
  <c r="AD55" i="2"/>
  <c r="AE53" i="2"/>
  <c r="AD53" i="2"/>
  <c r="AC53" i="2"/>
  <c r="AB53" i="2"/>
  <c r="AE52" i="2"/>
  <c r="AD52" i="2"/>
  <c r="AC52" i="2"/>
  <c r="AB52" i="2"/>
  <c r="AE51" i="2"/>
  <c r="AD51" i="2"/>
  <c r="AC51" i="2"/>
  <c r="AB51" i="2"/>
  <c r="AE50" i="2"/>
  <c r="AE54" i="2" s="1"/>
  <c r="AD50" i="2"/>
  <c r="AD54" i="2" s="1"/>
  <c r="AC50" i="2"/>
  <c r="AC54" i="2" s="1"/>
  <c r="AB50" i="2"/>
  <c r="AE48" i="2"/>
  <c r="AD48" i="2"/>
  <c r="AC48" i="2"/>
  <c r="AB48" i="2"/>
  <c r="AC47" i="2"/>
  <c r="AB47" i="2"/>
  <c r="AE46" i="2"/>
  <c r="AE49" i="2" s="1"/>
  <c r="AD46" i="2"/>
  <c r="AC46" i="2"/>
  <c r="AB46" i="2"/>
  <c r="AE44" i="2"/>
  <c r="AD44" i="2"/>
  <c r="AC44" i="2"/>
  <c r="AB44" i="2"/>
  <c r="AE43" i="2"/>
  <c r="AD43" i="2"/>
  <c r="AC43" i="2"/>
  <c r="AB43" i="2"/>
  <c r="AE42" i="2"/>
  <c r="AE45" i="2" s="1"/>
  <c r="AD42" i="2"/>
  <c r="AD45" i="2" s="1"/>
  <c r="AC42" i="2"/>
  <c r="AC45" i="2" s="1"/>
  <c r="AB42" i="2"/>
  <c r="AE40" i="2"/>
  <c r="AD40" i="2"/>
  <c r="AC40" i="2"/>
  <c r="AB40" i="2"/>
  <c r="AC39" i="2"/>
  <c r="AB39" i="2"/>
  <c r="AC38" i="2"/>
  <c r="AB38" i="2"/>
  <c r="AE37" i="2"/>
  <c r="AE41" i="2" s="1"/>
  <c r="AD37" i="2"/>
  <c r="AD41" i="2" s="1"/>
  <c r="AC37" i="2"/>
  <c r="AB37" i="2"/>
  <c r="AC33" i="2"/>
  <c r="AD33" i="2"/>
  <c r="AE33" i="2"/>
  <c r="AF33" i="2"/>
  <c r="AG33" i="2"/>
  <c r="AH33" i="2"/>
  <c r="AI33" i="2"/>
  <c r="AB33" i="2"/>
  <c r="AC28" i="2"/>
  <c r="AD28" i="2"/>
  <c r="AE28" i="2"/>
  <c r="AF28" i="2"/>
  <c r="AG28" i="2"/>
  <c r="AH28" i="2"/>
  <c r="AI28" i="2"/>
  <c r="AB28" i="2"/>
  <c r="AC25" i="2"/>
  <c r="AD25" i="2"/>
  <c r="AE25" i="2"/>
  <c r="AF25" i="2"/>
  <c r="AG25" i="2"/>
  <c r="AH25" i="2"/>
  <c r="AI25" i="2"/>
  <c r="AB25" i="2"/>
  <c r="AC22" i="2"/>
  <c r="AC34" i="2" s="1"/>
  <c r="AD22" i="2"/>
  <c r="AD34" i="2" s="1"/>
  <c r="AE22" i="2"/>
  <c r="AE34" i="2" s="1"/>
  <c r="AF22" i="2"/>
  <c r="AF34" i="2" s="1"/>
  <c r="AG22" i="2"/>
  <c r="AG34" i="2" s="1"/>
  <c r="AH22" i="2"/>
  <c r="AH34" i="2" s="1"/>
  <c r="AI22" i="2"/>
  <c r="AI34" i="2" s="1"/>
  <c r="AB22" i="2"/>
  <c r="AB34" i="2" s="1"/>
  <c r="AY5" i="2"/>
  <c r="AX5" i="2"/>
  <c r="AY6" i="2"/>
  <c r="AX6" i="2"/>
  <c r="AY3" i="2"/>
  <c r="AX3" i="2"/>
  <c r="AY4" i="2"/>
  <c r="AX4" i="2"/>
  <c r="AW3" i="2"/>
  <c r="AV3" i="2"/>
  <c r="AW4" i="2"/>
  <c r="AV4" i="2"/>
  <c r="AU5" i="2"/>
  <c r="AT5" i="2"/>
  <c r="AU6" i="2"/>
  <c r="AT6" i="2"/>
  <c r="AS5" i="2"/>
  <c r="AR5" i="2"/>
  <c r="AS6" i="2"/>
  <c r="AR6" i="2"/>
  <c r="AS3" i="2"/>
  <c r="AR3" i="2"/>
  <c r="AS4" i="2"/>
  <c r="AR4" i="2"/>
  <c r="AQ6" i="2"/>
  <c r="AP6" i="2"/>
  <c r="AQ3" i="2"/>
  <c r="AP3" i="2"/>
  <c r="AQ4" i="2"/>
  <c r="AP4" i="2"/>
  <c r="AO3" i="2"/>
  <c r="AN3" i="2"/>
  <c r="AO4" i="2"/>
  <c r="AN4" i="2"/>
  <c r="AM5" i="2"/>
  <c r="AL5" i="2"/>
  <c r="AM6" i="2"/>
  <c r="AL6" i="2"/>
  <c r="AK4" i="2"/>
  <c r="AJ4" i="2"/>
  <c r="AM4" i="2"/>
  <c r="AM3" i="2"/>
  <c r="AL3" i="2"/>
  <c r="AL4" i="2"/>
  <c r="AK6" i="2"/>
  <c r="AK3" i="2"/>
  <c r="AJ3" i="2"/>
  <c r="AH5" i="2"/>
  <c r="AH6" i="2"/>
  <c r="AI3" i="2"/>
  <c r="AH3" i="2"/>
  <c r="AI4" i="2"/>
  <c r="AH4" i="2"/>
  <c r="AG5" i="2"/>
  <c r="AG6" i="2"/>
  <c r="AF6" i="2"/>
  <c r="AG3" i="2"/>
  <c r="AF3" i="2"/>
  <c r="AG4" i="2"/>
  <c r="AF4" i="2"/>
  <c r="AB41" i="2" l="1"/>
  <c r="AC41" i="2"/>
  <c r="AC49" i="2"/>
  <c r="AB49" i="2"/>
  <c r="AD56" i="2"/>
  <c r="AD49" i="2"/>
  <c r="AB54" i="2"/>
  <c r="AB56" i="2" s="1"/>
  <c r="AE56" i="2"/>
  <c r="AB45" i="2"/>
  <c r="AC56" i="2"/>
  <c r="AE6" i="2"/>
  <c r="AD6" i="2"/>
  <c r="AE5" i="2"/>
  <c r="AE4" i="2"/>
  <c r="AD4" i="2"/>
  <c r="AE3" i="2"/>
  <c r="AD3" i="2"/>
  <c r="AC4" i="2"/>
</calcChain>
</file>

<file path=xl/sharedStrings.xml><?xml version="1.0" encoding="utf-8"?>
<sst xmlns="http://schemas.openxmlformats.org/spreadsheetml/2006/main" count="2280" uniqueCount="203">
  <si>
    <t>LOQ=0.05mg/Kg</t>
  </si>
  <si>
    <t>cryptochlorogenic acid</t>
  </si>
  <si>
    <t>chlorogenic acid</t>
  </si>
  <si>
    <t>catechin</t>
  </si>
  <si>
    <t>epicatechin</t>
  </si>
  <si>
    <t>arbutin</t>
  </si>
  <si>
    <t>neochlorogenic acid</t>
  </si>
  <si>
    <t>Phlorizin</t>
  </si>
  <si>
    <t>Procyanidin B1</t>
  </si>
  <si>
    <t>procyanidin B2 + B4</t>
  </si>
  <si>
    <t>Quercetin-3-Rha</t>
  </si>
  <si>
    <t>quercetin-3-Glc + Gal</t>
  </si>
  <si>
    <t>rutin</t>
  </si>
  <si>
    <t>p-coumaric acid</t>
  </si>
  <si>
    <t>Phloretin Xylo Glc</t>
  </si>
  <si>
    <t>3-Hydroxyphloretin</t>
  </si>
  <si>
    <t>3-hydroxy-Phlorizin</t>
  </si>
  <si>
    <t>cy3-gal</t>
  </si>
  <si>
    <t>Leaf 1</t>
  </si>
  <si>
    <t>-</t>
  </si>
  <si>
    <t>Leaf 2</t>
  </si>
  <si>
    <t>Leaf 3</t>
  </si>
  <si>
    <t>Leaf 4</t>
  </si>
  <si>
    <t>Leaf 5</t>
  </si>
  <si>
    <t>Leaf 6</t>
  </si>
  <si>
    <t>Leaf 7</t>
  </si>
  <si>
    <t>Leaf 8</t>
  </si>
  <si>
    <t>Leaf 9</t>
  </si>
  <si>
    <t>Leaf 10</t>
  </si>
  <si>
    <t>Leaf 11</t>
  </si>
  <si>
    <t>Leaf 12</t>
  </si>
  <si>
    <t>Leaf 13</t>
  </si>
  <si>
    <t>Leaf 14</t>
  </si>
  <si>
    <t>Leaf 15</t>
  </si>
  <si>
    <t>Leaf 16</t>
  </si>
  <si>
    <t>Leaf 17</t>
  </si>
  <si>
    <t>Leaf 18</t>
  </si>
  <si>
    <t>Leaf 19</t>
  </si>
  <si>
    <t>Leaf 20</t>
  </si>
  <si>
    <t>Leaf 21</t>
  </si>
  <si>
    <t>Leaf 22</t>
  </si>
  <si>
    <t>Leaf 23</t>
  </si>
  <si>
    <t>Leaf 24</t>
  </si>
  <si>
    <t>Apple  1</t>
  </si>
  <si>
    <t>Apple  2</t>
  </si>
  <si>
    <t>Apple  3</t>
  </si>
  <si>
    <t>&lt;LOQ</t>
  </si>
  <si>
    <t>Apple  4</t>
  </si>
  <si>
    <t>Apple  5</t>
  </si>
  <si>
    <t>Apple  6</t>
  </si>
  <si>
    <t>Apple  7</t>
  </si>
  <si>
    <t>Apple  8</t>
  </si>
  <si>
    <t>Apple  9</t>
  </si>
  <si>
    <t>Apple  10</t>
  </si>
  <si>
    <t>Apple  11</t>
  </si>
  <si>
    <t>Apple  12</t>
  </si>
  <si>
    <t>Apple  13</t>
  </si>
  <si>
    <t>Apple  14</t>
  </si>
  <si>
    <t>Apple  15</t>
  </si>
  <si>
    <t>Apple  16</t>
  </si>
  <si>
    <t>Apple  17</t>
  </si>
  <si>
    <t>Apple  18</t>
  </si>
  <si>
    <t>Apple  19</t>
  </si>
  <si>
    <t>Apple  20</t>
  </si>
  <si>
    <t>Apple  21</t>
  </si>
  <si>
    <t>Apple  22</t>
  </si>
  <si>
    <t>Apple  23</t>
  </si>
  <si>
    <t>Apple  24</t>
  </si>
  <si>
    <t>Apple  25</t>
  </si>
  <si>
    <t>Apple  26</t>
  </si>
  <si>
    <t>Apple  27</t>
  </si>
  <si>
    <t>Apple  28</t>
  </si>
  <si>
    <t>Apple  29</t>
  </si>
  <si>
    <t>Apple  30</t>
  </si>
  <si>
    <t>Apple  31</t>
  </si>
  <si>
    <t>Apple  32</t>
  </si>
  <si>
    <t>Apple  33</t>
  </si>
  <si>
    <t>Apple  34</t>
  </si>
  <si>
    <t>Apple  35</t>
  </si>
  <si>
    <t>Apple  36</t>
  </si>
  <si>
    <t>Apple  37</t>
  </si>
  <si>
    <t>Apple  38</t>
  </si>
  <si>
    <t>Apple  39</t>
  </si>
  <si>
    <t>Apple  40</t>
  </si>
  <si>
    <t>Apple  41</t>
  </si>
  <si>
    <t>Apple  42</t>
  </si>
  <si>
    <t>Apple  43</t>
  </si>
  <si>
    <t>Apple  44</t>
  </si>
  <si>
    <t>Apple  45</t>
  </si>
  <si>
    <t>Apple  46</t>
  </si>
  <si>
    <t>Apple  47</t>
  </si>
  <si>
    <t>Apple  48</t>
  </si>
  <si>
    <t>Apple  49</t>
  </si>
  <si>
    <t>Apple  50</t>
  </si>
  <si>
    <t>Apple  51</t>
  </si>
  <si>
    <t>Apple  52</t>
  </si>
  <si>
    <t>Apple  53</t>
  </si>
  <si>
    <t>Apple  54</t>
  </si>
  <si>
    <t>Apple  55</t>
  </si>
  <si>
    <t>Apple  56</t>
  </si>
  <si>
    <t>ZL</t>
  </si>
  <si>
    <t>MA</t>
  </si>
  <si>
    <t>obiranje</t>
  </si>
  <si>
    <t>skladiščenje</t>
  </si>
  <si>
    <t>Skladiščenje</t>
  </si>
  <si>
    <t>Cryprochlorogenic ac</t>
  </si>
  <si>
    <t>BRDO</t>
  </si>
  <si>
    <t>RESJE</t>
  </si>
  <si>
    <t>Chlorogenic ac</t>
  </si>
  <si>
    <t>Catechin</t>
  </si>
  <si>
    <t>LOQ</t>
  </si>
  <si>
    <t>Epicatechin</t>
  </si>
  <si>
    <t>neochlorogenic ac</t>
  </si>
  <si>
    <t>phloridzin</t>
  </si>
  <si>
    <t>procyanidin B1</t>
  </si>
  <si>
    <t>Q-3-rham</t>
  </si>
  <si>
    <t>Q-glc + gal</t>
  </si>
  <si>
    <t>phloretin xyl glu</t>
  </si>
  <si>
    <t>Golden Delicious</t>
  </si>
  <si>
    <t>Majda</t>
  </si>
  <si>
    <t>Harvest</t>
  </si>
  <si>
    <t>Storage</t>
  </si>
  <si>
    <t>BR</t>
  </si>
  <si>
    <t>RE</t>
  </si>
  <si>
    <t>cryptochlorogenic ac</t>
  </si>
  <si>
    <t>chlorogenic ac</t>
  </si>
  <si>
    <t>p-coumaric ac</t>
  </si>
  <si>
    <t>sum of hydroxycinnamic</t>
  </si>
  <si>
    <t>sum of dihydrochalcones</t>
  </si>
  <si>
    <t>Q-3-glc + Q-3-gal</t>
  </si>
  <si>
    <t>sum of flavanols</t>
  </si>
  <si>
    <t>sum of flavan-3-ols</t>
  </si>
  <si>
    <t>Vsebnost mg/kg FW</t>
  </si>
  <si>
    <t>Flesh</t>
  </si>
  <si>
    <t>neochlorogenic</t>
  </si>
  <si>
    <t>PEEL</t>
  </si>
  <si>
    <t>3-hydroxyphloretin</t>
  </si>
  <si>
    <t>3-hydroxyphloridzin</t>
  </si>
  <si>
    <t>Q-3-rut</t>
  </si>
  <si>
    <t>cy-3-gal</t>
  </si>
  <si>
    <t>list 1-6</t>
  </si>
  <si>
    <t>list 7-12</t>
  </si>
  <si>
    <t>list 13-18</t>
  </si>
  <si>
    <t>list 19-24</t>
  </si>
  <si>
    <t>ZL RES</t>
  </si>
  <si>
    <t>MA RES</t>
  </si>
  <si>
    <t>ZL BR</t>
  </si>
  <si>
    <t>MA BR</t>
  </si>
  <si>
    <t>ZL OBR BR</t>
  </si>
  <si>
    <t>ZL OBR RE</t>
  </si>
  <si>
    <t>ZL SKLAD BR</t>
  </si>
  <si>
    <t>ZL SKLAD RE</t>
  </si>
  <si>
    <t>MA OBR BR</t>
  </si>
  <si>
    <t>MA OBR RE</t>
  </si>
  <si>
    <t>MA SKLAD BR</t>
  </si>
  <si>
    <t>MA SKLAD RE</t>
  </si>
  <si>
    <t>meso</t>
  </si>
  <si>
    <t>kožica</t>
  </si>
  <si>
    <t>ZL RE</t>
  </si>
  <si>
    <t>MA RE</t>
  </si>
  <si>
    <t>Leaf</t>
  </si>
  <si>
    <t>List-plod</t>
  </si>
  <si>
    <t>Apple</t>
  </si>
  <si>
    <t>SKLAD</t>
  </si>
  <si>
    <t>OBR</t>
  </si>
  <si>
    <t>nic</t>
  </si>
  <si>
    <t>sorta</t>
  </si>
  <si>
    <t>skla</t>
  </si>
  <si>
    <t>br</t>
  </si>
  <si>
    <t>naziv</t>
  </si>
  <si>
    <t>zaporedje</t>
  </si>
  <si>
    <t>Quercetin&lt;LOQ3&lt;LOQRha</t>
  </si>
  <si>
    <t>quercetin&lt;LOQ3&lt;LOQGlc + Gal</t>
  </si>
  <si>
    <t>p&lt;LOQcoumaric acid</t>
  </si>
  <si>
    <t>3&lt;LOQHydroxyphloretin</t>
  </si>
  <si>
    <t>3&lt;LOQhydroxy&lt;LOQPhlorizin</t>
  </si>
  <si>
    <t>cy3&lt;LOQgal</t>
  </si>
  <si>
    <t>Q&lt;LOQ3&lt;LOQrham</t>
  </si>
  <si>
    <t>Q&lt;LOQglc + gal</t>
  </si>
  <si>
    <t>procyanidin B2_B4</t>
  </si>
  <si>
    <t>quercetin-13-1Glc_Gal</t>
  </si>
  <si>
    <t>Quercetin_13_1Rha</t>
  </si>
  <si>
    <t>p_1coumaric acid</t>
  </si>
  <si>
    <t>3_1Hydroxyphloretin</t>
  </si>
  <si>
    <t>3_1hydroxy_1Phlorizin</t>
  </si>
  <si>
    <t>cy3_1gal</t>
  </si>
  <si>
    <t>lokacija</t>
  </si>
  <si>
    <t>Sorta</t>
  </si>
  <si>
    <t>obr</t>
  </si>
  <si>
    <t>Sum of hydroxycinnamic acids</t>
  </si>
  <si>
    <t>Sum of dihydrochalcones</t>
  </si>
  <si>
    <t>Sum of flavonols</t>
  </si>
  <si>
    <t>Sum of flavanols</t>
  </si>
  <si>
    <t>C-L</t>
  </si>
  <si>
    <t>list</t>
  </si>
  <si>
    <t>kaj</t>
  </si>
  <si>
    <t>GD</t>
  </si>
  <si>
    <t>L1</t>
  </si>
  <si>
    <t>L2</t>
  </si>
  <si>
    <t>Location</t>
  </si>
  <si>
    <t xml:space="preserve">Arbutin </t>
  </si>
  <si>
    <t>Sum of flavan-3-ols</t>
  </si>
  <si>
    <t>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</si>
</sst>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30">
    <border>
      <left/>
      <right/>
      <top/>
      <bottom/>
      <diagonal/>
    </border>
    <border diagonalUp="1"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 style="medium">
        <color indexed="64"/>
      </diagonal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8">
    <xf numFmtId="0" fontId="0" fillId="0" borderId="0" xfId="0"/>
    <xf numFmtId="0" fontId="0" fillId="2" borderId="1" xfId="0" applyFill="1" applyBorder="1" applyAlignment="1">
      <alignment horizontal="right"/>
    </xf>
    <xf numFmtId="0" fontId="0" fillId="2" borderId="2" xfId="0" applyFill="1" applyBorder="1" applyAlignment="1">
      <alignment horizontal="center" textRotation="90"/>
    </xf>
    <xf numFmtId="0" fontId="0" fillId="2" borderId="3" xfId="0" applyFill="1" applyBorder="1" applyAlignment="1">
      <alignment horizontal="center" textRotation="90"/>
    </xf>
    <xf numFmtId="0" fontId="0" fillId="2" borderId="4" xfId="0" applyFill="1" applyBorder="1" applyAlignment="1">
      <alignment horizontal="center" textRotation="90"/>
    </xf>
    <xf numFmtId="0" fontId="0" fillId="3" borderId="5" xfId="0" applyFill="1" applyBorder="1"/>
    <xf numFmtId="2" fontId="0" fillId="0" borderId="6" xfId="0" applyNumberFormat="1" applyBorder="1"/>
    <xf numFmtId="2" fontId="0" fillId="0" borderId="7" xfId="0" applyNumberFormat="1" applyBorder="1"/>
    <xf numFmtId="2" fontId="0" fillId="0" borderId="8" xfId="0" applyNumberFormat="1" applyBorder="1"/>
    <xf numFmtId="0" fontId="0" fillId="3" borderId="9" xfId="0" applyFill="1" applyBorder="1"/>
    <xf numFmtId="2" fontId="0" fillId="0" borderId="10" xfId="0" applyNumberFormat="1" applyBorder="1"/>
    <xf numFmtId="2" fontId="0" fillId="0" borderId="11" xfId="0" applyNumberFormat="1" applyBorder="1"/>
    <xf numFmtId="2" fontId="0" fillId="0" borderId="12" xfId="0" applyNumberFormat="1" applyBorder="1"/>
    <xf numFmtId="0" fontId="0" fillId="3" borderId="13" xfId="0" applyFill="1" applyBorder="1"/>
    <xf numFmtId="2" fontId="0" fillId="0" borderId="14" xfId="0" applyNumberFormat="1" applyBorder="1"/>
    <xf numFmtId="2" fontId="0" fillId="0" borderId="15" xfId="0" applyNumberFormat="1" applyBorder="1"/>
    <xf numFmtId="2" fontId="0" fillId="0" borderId="16" xfId="0" applyNumberFormat="1" applyBorder="1"/>
    <xf numFmtId="0" fontId="0" fillId="3" borderId="17" xfId="0" applyFill="1" applyBorder="1"/>
    <xf numFmtId="2" fontId="0" fillId="0" borderId="18" xfId="0" applyNumberFormat="1" applyBorder="1"/>
    <xf numFmtId="2" fontId="0" fillId="0" borderId="19" xfId="0" applyNumberFormat="1" applyBorder="1"/>
    <xf numFmtId="2" fontId="0" fillId="0" borderId="20" xfId="0" applyNumberFormat="1" applyBorder="1"/>
    <xf numFmtId="0" fontId="0" fillId="0" borderId="11" xfId="0" applyBorder="1"/>
    <xf numFmtId="0" fontId="0" fillId="0" borderId="12" xfId="0" applyBorder="1"/>
    <xf numFmtId="0" fontId="0" fillId="3" borderId="21" xfId="0" applyFill="1" applyBorder="1"/>
    <xf numFmtId="2" fontId="0" fillId="0" borderId="22" xfId="0" applyNumberFormat="1" applyBorder="1"/>
    <xf numFmtId="2" fontId="0" fillId="0" borderId="23" xfId="0" applyNumberFormat="1" applyBorder="1"/>
    <xf numFmtId="2" fontId="0" fillId="0" borderId="24" xfId="0" applyNumberFormat="1" applyBorder="1"/>
    <xf numFmtId="2" fontId="0" fillId="0" borderId="0" xfId="0" applyNumberFormat="1" applyFill="1" applyBorder="1"/>
    <xf numFmtId="2" fontId="0" fillId="0" borderId="0" xfId="0" applyNumberFormat="1"/>
    <xf numFmtId="0" fontId="0" fillId="0" borderId="0" xfId="0" applyAlignment="1">
      <alignment horizontal="center"/>
    </xf>
    <xf numFmtId="0" fontId="0" fillId="0" borderId="0" xfId="0" applyBorder="1"/>
    <xf numFmtId="2" fontId="0" fillId="0" borderId="0" xfId="0" applyNumberFormat="1" applyBorder="1"/>
    <xf numFmtId="0" fontId="1" fillId="0" borderId="0" xfId="0" applyFont="1" applyBorder="1"/>
    <xf numFmtId="0" fontId="0" fillId="0" borderId="25" xfId="0" applyBorder="1"/>
    <xf numFmtId="2" fontId="0" fillId="0" borderId="25" xfId="0" applyNumberFormat="1" applyBorder="1"/>
    <xf numFmtId="0" fontId="1" fillId="0" borderId="26" xfId="0" applyFont="1" applyBorder="1"/>
    <xf numFmtId="2" fontId="0" fillId="0" borderId="26" xfId="0" applyNumberFormat="1" applyBorder="1"/>
    <xf numFmtId="2" fontId="1" fillId="0" borderId="0" xfId="0" applyNumberFormat="1" applyFont="1" applyBorder="1"/>
    <xf numFmtId="2" fontId="1" fillId="0" borderId="26" xfId="0" applyNumberFormat="1" applyFont="1" applyBorder="1"/>
    <xf numFmtId="2" fontId="0" fillId="0" borderId="0" xfId="0" applyNumberFormat="1" applyBorder="1" applyAlignment="1">
      <alignment horizontal="center"/>
    </xf>
    <xf numFmtId="0" fontId="2" fillId="0" borderId="0" xfId="0" applyFont="1"/>
    <xf numFmtId="0" fontId="0" fillId="0" borderId="0" xfId="0" applyFill="1" applyBorder="1"/>
    <xf numFmtId="0" fontId="0" fillId="0" borderId="26" xfId="0" applyFill="1" applyBorder="1"/>
    <xf numFmtId="0" fontId="0" fillId="0" borderId="26" xfId="0" applyBorder="1"/>
    <xf numFmtId="2" fontId="0" fillId="0" borderId="26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25" xfId="0" applyNumberFormat="1" applyBorder="1" applyAlignment="1">
      <alignment horizontal="center"/>
    </xf>
    <xf numFmtId="0" fontId="0" fillId="0" borderId="27" xfId="0" applyBorder="1" applyAlignment="1">
      <alignment horizontal="center"/>
    </xf>
    <xf numFmtId="164" fontId="1" fillId="0" borderId="0" xfId="0" applyNumberFormat="1" applyFont="1" applyBorder="1"/>
    <xf numFmtId="164" fontId="0" fillId="0" borderId="0" xfId="0" applyNumberFormat="1" applyBorder="1"/>
    <xf numFmtId="164" fontId="1" fillId="0" borderId="26" xfId="0" applyNumberFormat="1" applyFont="1" applyBorder="1"/>
    <xf numFmtId="0" fontId="0" fillId="2" borderId="28" xfId="0" applyFill="1" applyBorder="1" applyAlignment="1">
      <alignment horizontal="right"/>
    </xf>
    <xf numFmtId="0" fontId="0" fillId="3" borderId="29" xfId="0" applyFill="1" applyBorder="1"/>
    <xf numFmtId="2" fontId="0" fillId="2" borderId="2" xfId="0" applyNumberFormat="1" applyFill="1" applyBorder="1" applyAlignment="1">
      <alignment horizontal="center" textRotation="90"/>
    </xf>
    <xf numFmtId="2" fontId="0" fillId="2" borderId="3" xfId="0" applyNumberFormat="1" applyFill="1" applyBorder="1" applyAlignment="1">
      <alignment horizontal="center" textRotation="90"/>
    </xf>
    <xf numFmtId="2" fontId="0" fillId="2" borderId="4" xfId="0" applyNumberFormat="1" applyFill="1" applyBorder="1" applyAlignment="1">
      <alignment horizontal="center" textRotation="90"/>
    </xf>
    <xf numFmtId="2" fontId="0" fillId="2" borderId="0" xfId="0" applyNumberFormat="1" applyFill="1" applyBorder="1" applyAlignment="1">
      <alignment horizontal="center" textRotation="90"/>
    </xf>
    <xf numFmtId="0" fontId="0" fillId="0" borderId="9" xfId="0" applyBorder="1"/>
    <xf numFmtId="0" fontId="0" fillId="3" borderId="0" xfId="0" applyFill="1" applyBorder="1"/>
    <xf numFmtId="0" fontId="0" fillId="0" borderId="21" xfId="0" applyBorder="1"/>
    <xf numFmtId="0" fontId="0" fillId="0" borderId="10" xfId="0" applyBorder="1"/>
    <xf numFmtId="0" fontId="0" fillId="0" borderId="23" xfId="0" applyBorder="1"/>
    <xf numFmtId="0" fontId="0" fillId="0" borderId="24" xfId="0" applyBorder="1"/>
    <xf numFmtId="0" fontId="0" fillId="0" borderId="27" xfId="0" applyBorder="1" applyAlignment="1">
      <alignment horizontal="center"/>
    </xf>
    <xf numFmtId="0" fontId="0" fillId="0" borderId="26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0" fontId="0" fillId="0" borderId="25" xfId="0" applyBorder="1" applyAlignment="1">
      <alignment horizontal="center"/>
    </xf>
  </cellXfs>
  <cellStyles count="1">
    <cellStyle name="Navadno" xfId="0" builtinId="0"/>
  </cellStyles>
  <dxfs count="19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isarn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1"/>
  <sheetViews>
    <sheetView tabSelected="1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1" sqref="B1"/>
    </sheetView>
  </sheetViews>
  <sheetFormatPr defaultRowHeight="15" x14ac:dyDescent="0.25"/>
  <cols>
    <col min="1" max="1" width="9.28515625" customWidth="1"/>
    <col min="2" max="2" width="5.42578125" bestFit="1" customWidth="1"/>
    <col min="3" max="3" width="6.5703125" bestFit="1" customWidth="1"/>
    <col min="4" max="4" width="6.5703125" customWidth="1"/>
    <col min="5" max="5" width="8.5703125" customWidth="1"/>
    <col min="6" max="6" width="8.85546875" bestFit="1" customWidth="1"/>
    <col min="7" max="7" width="14.5703125" customWidth="1"/>
    <col min="9" max="24" width="9.140625" style="28"/>
  </cols>
  <sheetData>
    <row r="1" spans="1:30" ht="146.25" thickBot="1" x14ac:dyDescent="0.3">
      <c r="A1" t="s">
        <v>195</v>
      </c>
      <c r="B1" t="s">
        <v>166</v>
      </c>
      <c r="C1" t="s">
        <v>167</v>
      </c>
      <c r="D1" t="s">
        <v>202</v>
      </c>
      <c r="E1" t="s">
        <v>199</v>
      </c>
      <c r="F1" t="s">
        <v>193</v>
      </c>
      <c r="G1" t="s">
        <v>169</v>
      </c>
      <c r="H1" t="s">
        <v>170</v>
      </c>
      <c r="I1" s="53" t="s">
        <v>1</v>
      </c>
      <c r="J1" s="54" t="s">
        <v>2</v>
      </c>
      <c r="K1" s="54" t="s">
        <v>3</v>
      </c>
      <c r="L1" s="54" t="s">
        <v>4</v>
      </c>
      <c r="M1" s="3" t="s">
        <v>5</v>
      </c>
      <c r="N1" s="54" t="s">
        <v>6</v>
      </c>
      <c r="O1" s="54" t="s">
        <v>7</v>
      </c>
      <c r="P1" s="54" t="s">
        <v>8</v>
      </c>
      <c r="Q1" s="54" t="s">
        <v>179</v>
      </c>
      <c r="R1" s="54" t="s">
        <v>181</v>
      </c>
      <c r="S1" s="54" t="s">
        <v>180</v>
      </c>
      <c r="T1" s="54" t="s">
        <v>12</v>
      </c>
      <c r="U1" s="54" t="s">
        <v>182</v>
      </c>
      <c r="V1" s="54" t="s">
        <v>14</v>
      </c>
      <c r="W1" s="54" t="s">
        <v>183</v>
      </c>
      <c r="X1" s="54" t="s">
        <v>184</v>
      </c>
      <c r="Y1" s="55" t="s">
        <v>185</v>
      </c>
      <c r="Z1" s="56" t="s">
        <v>189</v>
      </c>
      <c r="AA1" s="56" t="s">
        <v>190</v>
      </c>
      <c r="AB1" s="56" t="s">
        <v>191</v>
      </c>
      <c r="AC1" s="56" t="s">
        <v>201</v>
      </c>
      <c r="AD1" s="56" t="s">
        <v>200</v>
      </c>
    </row>
    <row r="2" spans="1:30" ht="15.75" thickTop="1" x14ac:dyDescent="0.25">
      <c r="A2" t="s">
        <v>156</v>
      </c>
      <c r="B2" t="s">
        <v>196</v>
      </c>
      <c r="C2" t="s">
        <v>120</v>
      </c>
      <c r="D2" t="str">
        <f>B2&amp;"-"&amp;E2</f>
        <v>GD-L1</v>
      </c>
      <c r="E2" t="s">
        <v>197</v>
      </c>
      <c r="F2" t="str">
        <f>CONCATENATE(E2," ",C2)</f>
        <v>L1 Harvest</v>
      </c>
      <c r="G2" t="s">
        <v>148</v>
      </c>
      <c r="H2" s="17" t="s">
        <v>64</v>
      </c>
      <c r="I2" s="18">
        <v>0.55308910891089114</v>
      </c>
      <c r="J2" s="19">
        <v>26.802485148514851</v>
      </c>
      <c r="K2" s="19">
        <v>1.389519801980198</v>
      </c>
      <c r="L2" s="19">
        <v>2.0298267326732673</v>
      </c>
      <c r="M2" s="19"/>
      <c r="N2" s="19">
        <v>6.688613861386139E-2</v>
      </c>
      <c r="O2" s="19">
        <v>1.3682425742574258</v>
      </c>
      <c r="P2" s="19">
        <v>1.1776930693069307</v>
      </c>
      <c r="Q2" s="19">
        <v>3.1284999999999998</v>
      </c>
      <c r="R2" s="19">
        <v>0.11102475247524751</v>
      </c>
      <c r="S2" s="19"/>
      <c r="T2" s="11"/>
      <c r="U2" s="19">
        <v>0.55395591363454877</v>
      </c>
      <c r="V2" s="19">
        <v>0.60470618569117041</v>
      </c>
      <c r="W2" s="19"/>
      <c r="X2" s="19"/>
      <c r="Y2" s="20"/>
      <c r="Z2" s="28">
        <f>SUM(I2,J2,N2,U2)</f>
        <v>27.976416309674153</v>
      </c>
      <c r="AA2" s="28">
        <f>SUM(O2,V2,W2)</f>
        <v>1.9729487599485962</v>
      </c>
      <c r="AB2" s="28">
        <f>SUM(R2,S2,T2)</f>
        <v>0.11102475247524751</v>
      </c>
      <c r="AC2" s="28">
        <f>SUM(K2,L2,P2,Q2)</f>
        <v>7.7255396039603959</v>
      </c>
    </row>
    <row r="3" spans="1:30" x14ac:dyDescent="0.25">
      <c r="A3" t="s">
        <v>156</v>
      </c>
      <c r="B3" t="s">
        <v>196</v>
      </c>
      <c r="C3" t="s">
        <v>120</v>
      </c>
      <c r="D3" t="str">
        <f>B3&amp;"-"&amp;E3</f>
        <v>GD-L1</v>
      </c>
      <c r="E3" t="s">
        <v>197</v>
      </c>
      <c r="F3" t="str">
        <f>CONCATENATE(E3," ",C3)</f>
        <v>L1 Harvest</v>
      </c>
      <c r="G3" t="s">
        <v>148</v>
      </c>
      <c r="H3" s="9" t="s">
        <v>65</v>
      </c>
      <c r="I3" s="10">
        <v>0.53931343283582089</v>
      </c>
      <c r="J3" s="11">
        <v>19.838835820895525</v>
      </c>
      <c r="K3" s="11">
        <v>0.55251243781094528</v>
      </c>
      <c r="L3" s="11">
        <v>3.4930049751243786</v>
      </c>
      <c r="M3" s="11"/>
      <c r="N3" s="11">
        <v>0</v>
      </c>
      <c r="O3" s="11">
        <v>1.1849154228855723</v>
      </c>
      <c r="P3" s="11">
        <v>0.66084079601990053</v>
      </c>
      <c r="Q3" s="11">
        <v>2.2090447761194034</v>
      </c>
      <c r="R3" s="11">
        <v>0.1191044776119403</v>
      </c>
      <c r="S3" s="11"/>
      <c r="T3" s="11"/>
      <c r="U3" s="11">
        <v>0.45349610935691936</v>
      </c>
      <c r="V3" s="11">
        <v>0.4706945557415731</v>
      </c>
      <c r="W3" s="11"/>
      <c r="X3" s="11"/>
      <c r="Y3" s="11"/>
      <c r="Z3" s="28">
        <f>SUM(I3,J3,N3,U3)</f>
        <v>20.831645363088267</v>
      </c>
      <c r="AA3" s="28">
        <f>SUM(O3,V3,W3)</f>
        <v>1.6556099786271454</v>
      </c>
      <c r="AB3" s="28">
        <f>SUM(R3,S3,T3)</f>
        <v>0.1191044776119403</v>
      </c>
      <c r="AC3" s="28">
        <f>SUM(K3,L3,P3,Q3)</f>
        <v>6.9154029850746284</v>
      </c>
    </row>
    <row r="4" spans="1:30" x14ac:dyDescent="0.25">
      <c r="A4" t="s">
        <v>156</v>
      </c>
      <c r="B4" t="s">
        <v>196</v>
      </c>
      <c r="C4" t="s">
        <v>120</v>
      </c>
      <c r="D4" t="str">
        <f>B4&amp;"-"&amp;E4</f>
        <v>GD-L1</v>
      </c>
      <c r="E4" t="s">
        <v>197</v>
      </c>
      <c r="F4" t="str">
        <f>CONCATENATE(E4," ",C4)</f>
        <v>L1 Harvest</v>
      </c>
      <c r="G4" t="s">
        <v>148</v>
      </c>
      <c r="H4" s="9" t="s">
        <v>66</v>
      </c>
      <c r="I4" s="10">
        <v>0.55724000000000007</v>
      </c>
      <c r="J4" s="11">
        <v>35.705269999999999</v>
      </c>
      <c r="K4" s="11">
        <v>0.66108</v>
      </c>
      <c r="L4" s="11">
        <v>1.6784350000000001</v>
      </c>
      <c r="M4" s="11"/>
      <c r="N4" s="11">
        <v>0</v>
      </c>
      <c r="O4" s="11">
        <v>1.3510249999999999</v>
      </c>
      <c r="P4" s="11">
        <v>0.87400500000000003</v>
      </c>
      <c r="Q4" s="11">
        <v>4.2804350000000007</v>
      </c>
      <c r="R4" s="11">
        <v>5.1514999999999998E-2</v>
      </c>
      <c r="S4" s="11"/>
      <c r="T4" s="11"/>
      <c r="U4" s="11">
        <v>0.53073811910474245</v>
      </c>
      <c r="V4" s="11">
        <v>1.1437234471186457</v>
      </c>
      <c r="W4" s="11"/>
      <c r="X4" s="11"/>
      <c r="Y4" s="11"/>
      <c r="Z4" s="28">
        <f>SUM(I4,J4,N4,U4)</f>
        <v>36.793248119104739</v>
      </c>
      <c r="AA4" s="28">
        <f>SUM(O4,V4,W4)</f>
        <v>2.4947484471186456</v>
      </c>
      <c r="AB4" s="28">
        <f>SUM(R4,S4,T4)</f>
        <v>5.1514999999999998E-2</v>
      </c>
      <c r="AC4" s="28">
        <f>SUM(K4,L4,P4,Q4)</f>
        <v>7.4939550000000006</v>
      </c>
    </row>
    <row r="5" spans="1:30" x14ac:dyDescent="0.25">
      <c r="A5" t="s">
        <v>156</v>
      </c>
      <c r="B5" t="s">
        <v>196</v>
      </c>
      <c r="C5" t="s">
        <v>120</v>
      </c>
      <c r="D5" t="str">
        <f>B5&amp;"-"&amp;E5</f>
        <v>GD-L1</v>
      </c>
      <c r="E5" t="s">
        <v>197</v>
      </c>
      <c r="F5" t="str">
        <f>CONCATENATE(E5," ",C5)</f>
        <v>L1 Harvest</v>
      </c>
      <c r="G5" t="s">
        <v>148</v>
      </c>
      <c r="H5" s="9" t="s">
        <v>67</v>
      </c>
      <c r="I5" s="10">
        <v>0.698295</v>
      </c>
      <c r="J5" s="11">
        <v>47.843489999999996</v>
      </c>
      <c r="K5" s="11">
        <v>1.636285</v>
      </c>
      <c r="L5" s="11">
        <v>5.4223049999999997</v>
      </c>
      <c r="M5" s="11"/>
      <c r="N5" s="11">
        <v>0.12683</v>
      </c>
      <c r="O5" s="11">
        <v>1.83751</v>
      </c>
      <c r="P5" s="11">
        <v>0.70094500000000004</v>
      </c>
      <c r="Q5" s="11">
        <v>10.84094</v>
      </c>
      <c r="R5" s="11">
        <v>0.39597500000000002</v>
      </c>
      <c r="S5" s="11"/>
      <c r="T5" s="11"/>
      <c r="U5" s="11">
        <v>0.7659321901600552</v>
      </c>
      <c r="V5" s="11">
        <v>1.408933498579596</v>
      </c>
      <c r="W5" s="11"/>
      <c r="X5" s="11"/>
      <c r="Y5" s="11"/>
      <c r="Z5" s="28">
        <f>SUM(I5,J5,N5,U5)</f>
        <v>49.434547190160053</v>
      </c>
      <c r="AA5" s="28">
        <f>SUM(O5,V5,W5)</f>
        <v>3.246443498579596</v>
      </c>
      <c r="AB5" s="28">
        <f>SUM(R5,S5,T5)</f>
        <v>0.39597500000000002</v>
      </c>
      <c r="AC5" s="28">
        <f>SUM(K5,L5,P5,Q5)</f>
        <v>18.600474999999999</v>
      </c>
    </row>
    <row r="6" spans="1:30" x14ac:dyDescent="0.25">
      <c r="A6" t="s">
        <v>156</v>
      </c>
      <c r="B6" t="s">
        <v>196</v>
      </c>
      <c r="C6" t="s">
        <v>120</v>
      </c>
      <c r="D6" t="str">
        <f>B6&amp;"-"&amp;E6</f>
        <v>GD-L1</v>
      </c>
      <c r="E6" t="s">
        <v>197</v>
      </c>
      <c r="F6" t="str">
        <f>CONCATENATE(E6," ",C6)</f>
        <v>L1 Harvest</v>
      </c>
      <c r="G6" t="s">
        <v>148</v>
      </c>
      <c r="H6" s="9" t="s">
        <v>68</v>
      </c>
      <c r="I6" s="10">
        <v>0.59038500000000005</v>
      </c>
      <c r="J6" s="11">
        <v>45.918365000000001</v>
      </c>
      <c r="K6" s="11">
        <v>2.9489100000000001</v>
      </c>
      <c r="L6" s="11">
        <v>6.9005450000000002</v>
      </c>
      <c r="M6" s="11"/>
      <c r="N6" s="11">
        <v>9.9780000000000008E-2</v>
      </c>
      <c r="O6" s="11">
        <v>1.3290599999999999</v>
      </c>
      <c r="P6" s="11">
        <v>0.84555500000000006</v>
      </c>
      <c r="Q6" s="11">
        <v>4.4294250000000002</v>
      </c>
      <c r="R6" s="11">
        <v>6.9330000000000003E-2</v>
      </c>
      <c r="S6" s="11"/>
      <c r="T6" s="11"/>
      <c r="U6" s="11">
        <v>0.91218387451934135</v>
      </c>
      <c r="V6" s="11">
        <v>1.0264190012801486</v>
      </c>
      <c r="W6" s="11">
        <v>2.4745633180702447</v>
      </c>
      <c r="X6" s="11"/>
      <c r="Y6" s="11"/>
      <c r="Z6" s="28">
        <f>SUM(I6,J6,N6,U6)</f>
        <v>47.520713874519345</v>
      </c>
      <c r="AA6" s="28">
        <f>SUM(O6,V6,W6)</f>
        <v>4.830042319350393</v>
      </c>
      <c r="AB6" s="28">
        <f>SUM(R6,S6,T6)</f>
        <v>6.9330000000000003E-2</v>
      </c>
      <c r="AC6" s="28">
        <f>SUM(K6,L6,P6,Q6)</f>
        <v>15.124435</v>
      </c>
    </row>
    <row r="7" spans="1:30" x14ac:dyDescent="0.25">
      <c r="A7" t="s">
        <v>156</v>
      </c>
      <c r="B7" t="s">
        <v>196</v>
      </c>
      <c r="C7" t="s">
        <v>121</v>
      </c>
      <c r="D7" t="str">
        <f>B7&amp;"-"&amp;E7</f>
        <v>GD-L1</v>
      </c>
      <c r="E7" t="s">
        <v>197</v>
      </c>
      <c r="F7" t="str">
        <f>CONCATENATE(E7," ",C7)</f>
        <v>L1 Storage</v>
      </c>
      <c r="G7" t="s">
        <v>150</v>
      </c>
      <c r="H7" s="9" t="s">
        <v>43</v>
      </c>
      <c r="I7" s="10">
        <v>0.80733333333333335</v>
      </c>
      <c r="J7" s="11">
        <v>74.035628571428575</v>
      </c>
      <c r="K7" s="11">
        <v>3.2961904761904766</v>
      </c>
      <c r="L7" s="11">
        <v>6.1974714285714283</v>
      </c>
      <c r="M7" s="11"/>
      <c r="N7" s="11">
        <v>0.17532380952380949</v>
      </c>
      <c r="O7" s="11">
        <v>8.2980190476190465</v>
      </c>
      <c r="P7" s="11">
        <v>1.676552380952381</v>
      </c>
      <c r="Q7" s="11">
        <v>11.962880952380951</v>
      </c>
      <c r="R7" s="11">
        <v>0.11963809523809524</v>
      </c>
      <c r="S7" s="11"/>
      <c r="T7" s="11"/>
      <c r="U7" s="11">
        <v>0.9796677684450058</v>
      </c>
      <c r="V7" s="11">
        <v>6.2064543674776704</v>
      </c>
      <c r="W7" s="11">
        <v>2.2333639582009108</v>
      </c>
      <c r="X7" s="11"/>
      <c r="Y7" s="11"/>
      <c r="Z7" s="28">
        <f>SUM(I7,J7,N7,U7)</f>
        <v>75.997953482730722</v>
      </c>
      <c r="AA7" s="28">
        <f>SUM(O7,V7,W7)</f>
        <v>16.737837373297626</v>
      </c>
      <c r="AB7" s="28">
        <f>SUM(R7,S7,T7)</f>
        <v>0.11963809523809524</v>
      </c>
      <c r="AC7" s="28">
        <f>SUM(K7,L7,P7,Q7)</f>
        <v>23.133095238095237</v>
      </c>
    </row>
    <row r="8" spans="1:30" x14ac:dyDescent="0.25">
      <c r="A8" t="s">
        <v>156</v>
      </c>
      <c r="B8" t="s">
        <v>196</v>
      </c>
      <c r="C8" t="s">
        <v>121</v>
      </c>
      <c r="D8" t="str">
        <f>B8&amp;"-"&amp;E8</f>
        <v>GD-L1</v>
      </c>
      <c r="E8" t="s">
        <v>197</v>
      </c>
      <c r="F8" t="str">
        <f>CONCATENATE(E8," ",C8)</f>
        <v>L1 Storage</v>
      </c>
      <c r="G8" t="s">
        <v>150</v>
      </c>
      <c r="H8" s="9" t="s">
        <v>44</v>
      </c>
      <c r="I8" s="10">
        <v>0.60427619047619052</v>
      </c>
      <c r="J8" s="11">
        <v>87.764295238095244</v>
      </c>
      <c r="K8" s="11">
        <v>5.3076380952380946</v>
      </c>
      <c r="L8" s="11">
        <v>6.2350571428571424</v>
      </c>
      <c r="M8" s="11"/>
      <c r="N8" s="11">
        <v>8.544761904761905E-2</v>
      </c>
      <c r="O8" s="11">
        <v>3.4705238095238093</v>
      </c>
      <c r="P8" s="11">
        <v>1.8102333333333334</v>
      </c>
      <c r="Q8" s="11">
        <v>20.460552380952382</v>
      </c>
      <c r="R8" s="11">
        <v>0.23891428571428572</v>
      </c>
      <c r="S8" s="11"/>
      <c r="T8" s="11"/>
      <c r="U8" s="11">
        <v>1.0821769747107441</v>
      </c>
      <c r="V8" s="11">
        <v>4.0206572400522544</v>
      </c>
      <c r="W8" s="11"/>
      <c r="X8" s="11"/>
      <c r="Y8" s="11"/>
      <c r="Z8" s="28">
        <f>SUM(I8,J8,N8,U8)</f>
        <v>89.53619602232979</v>
      </c>
      <c r="AA8" s="28">
        <f>SUM(O8,V8,W8)</f>
        <v>7.4911810495760633</v>
      </c>
      <c r="AB8" s="28">
        <f>SUM(R8,S8,T8)</f>
        <v>0.23891428571428572</v>
      </c>
      <c r="AC8" s="28">
        <f>SUM(K8,L8,P8,Q8)</f>
        <v>33.813480952380957</v>
      </c>
    </row>
    <row r="9" spans="1:30" x14ac:dyDescent="0.25">
      <c r="A9" t="s">
        <v>156</v>
      </c>
      <c r="B9" t="s">
        <v>196</v>
      </c>
      <c r="C9" t="s">
        <v>121</v>
      </c>
      <c r="D9" t="str">
        <f>B9&amp;"-"&amp;E9</f>
        <v>GD-L1</v>
      </c>
      <c r="E9" t="s">
        <v>197</v>
      </c>
      <c r="F9" t="str">
        <f>CONCATENATE(E9," ",C9)</f>
        <v>L1 Storage</v>
      </c>
      <c r="G9" t="s">
        <v>150</v>
      </c>
      <c r="H9" s="9" t="s">
        <v>45</v>
      </c>
      <c r="I9" s="10">
        <v>0.5620857142857143</v>
      </c>
      <c r="J9" s="11">
        <v>54.209804761904763</v>
      </c>
      <c r="K9" s="11">
        <v>3.0161285714285717</v>
      </c>
      <c r="L9" s="11">
        <v>5.2972666666666663</v>
      </c>
      <c r="M9" s="11"/>
      <c r="N9" s="11">
        <v>7.6109523809523807E-2</v>
      </c>
      <c r="O9" s="11">
        <v>2.8470380952380951</v>
      </c>
      <c r="P9" s="11">
        <v>1.0267285714285714</v>
      </c>
      <c r="Q9" s="11">
        <v>14.619747619047619</v>
      </c>
      <c r="R9" s="11">
        <v>0.22656666666666667</v>
      </c>
      <c r="S9" s="11">
        <v>0</v>
      </c>
      <c r="T9" s="11"/>
      <c r="U9" s="11">
        <v>0.83255531975829733</v>
      </c>
      <c r="V9" s="11">
        <v>3.0491918500854038</v>
      </c>
      <c r="W9" s="11"/>
      <c r="X9" s="11"/>
      <c r="Y9" s="11"/>
      <c r="Z9" s="28">
        <f>SUM(I9,J9,N9,U9)</f>
        <v>55.680555319758298</v>
      </c>
      <c r="AA9" s="28">
        <f>SUM(O9,V9,W9)</f>
        <v>5.8962299453234994</v>
      </c>
      <c r="AB9" s="28">
        <f>SUM(R9,S9,T9)</f>
        <v>0.22656666666666667</v>
      </c>
      <c r="AC9" s="28">
        <f>SUM(K9,L9,P9,Q9)</f>
        <v>23.959871428571429</v>
      </c>
    </row>
    <row r="10" spans="1:30" x14ac:dyDescent="0.25">
      <c r="A10" t="s">
        <v>156</v>
      </c>
      <c r="B10" t="s">
        <v>196</v>
      </c>
      <c r="C10" t="s">
        <v>121</v>
      </c>
      <c r="D10" t="str">
        <f>B10&amp;"-"&amp;E10</f>
        <v>GD-L1</v>
      </c>
      <c r="E10" t="s">
        <v>197</v>
      </c>
      <c r="F10" t="str">
        <f>CONCATENATE(E10," ",C10)</f>
        <v>L1 Storage</v>
      </c>
      <c r="G10" t="s">
        <v>150</v>
      </c>
      <c r="H10" s="9" t="s">
        <v>47</v>
      </c>
      <c r="I10" s="10">
        <v>0.67685238095238087</v>
      </c>
      <c r="J10" s="11">
        <v>63.948885714285716</v>
      </c>
      <c r="K10" s="11">
        <v>2.4946523809523811</v>
      </c>
      <c r="L10" s="11">
        <v>2.9166428571428571</v>
      </c>
      <c r="M10" s="11"/>
      <c r="N10" s="11">
        <v>0.10674761904761905</v>
      </c>
      <c r="O10" s="11">
        <v>2.1460523809523808</v>
      </c>
      <c r="P10" s="11">
        <v>1.7473714285714286</v>
      </c>
      <c r="Q10" s="11">
        <v>11.707623809523808</v>
      </c>
      <c r="R10" s="11">
        <v>0.18386666666666668</v>
      </c>
      <c r="S10" s="11"/>
      <c r="T10" s="11"/>
      <c r="U10" s="11">
        <v>0.92841316531213658</v>
      </c>
      <c r="V10" s="11">
        <v>3.0953364561088295</v>
      </c>
      <c r="W10" s="11">
        <v>2.2950454638958098</v>
      </c>
      <c r="X10" s="11"/>
      <c r="Y10" s="11"/>
      <c r="Z10" s="28">
        <f>SUM(I10,J10,N10,U10)</f>
        <v>65.660898879597852</v>
      </c>
      <c r="AA10" s="28">
        <f>SUM(O10,V10,W10)</f>
        <v>7.53643430095702</v>
      </c>
      <c r="AB10" s="28">
        <f>SUM(R10,S10,T10)</f>
        <v>0.18386666666666668</v>
      </c>
      <c r="AC10" s="28">
        <f>SUM(K10,L10,P10,Q10)</f>
        <v>18.866290476190475</v>
      </c>
    </row>
    <row r="11" spans="1:30" x14ac:dyDescent="0.25">
      <c r="A11" t="s">
        <v>156</v>
      </c>
      <c r="B11" t="s">
        <v>196</v>
      </c>
      <c r="C11" t="s">
        <v>121</v>
      </c>
      <c r="D11" t="str">
        <f>B11&amp;"-"&amp;E11</f>
        <v>GD-L1</v>
      </c>
      <c r="E11" t="s">
        <v>197</v>
      </c>
      <c r="F11" t="str">
        <f>CONCATENATE(E11," ",C11)</f>
        <v>L1 Storage</v>
      </c>
      <c r="G11" t="s">
        <v>150</v>
      </c>
      <c r="H11" s="9" t="s">
        <v>48</v>
      </c>
      <c r="I11" s="10">
        <v>0.87100476190476184</v>
      </c>
      <c r="J11" s="11">
        <v>63.586495238095239</v>
      </c>
      <c r="K11" s="11">
        <v>3.7796857142857143</v>
      </c>
      <c r="L11" s="11">
        <v>5.8589238095238096</v>
      </c>
      <c r="M11" s="11"/>
      <c r="N11" s="11"/>
      <c r="O11" s="11">
        <v>3.3198761904761902</v>
      </c>
      <c r="P11" s="11">
        <v>2.1162761904761904</v>
      </c>
      <c r="Q11" s="11">
        <v>11.70592857142857</v>
      </c>
      <c r="R11" s="11">
        <v>0</v>
      </c>
      <c r="S11" s="11">
        <v>7.2990476190476189E-2</v>
      </c>
      <c r="T11" s="11"/>
      <c r="U11" s="11">
        <v>0.94112900196723781</v>
      </c>
      <c r="V11" s="11">
        <v>2.8087541660686082</v>
      </c>
      <c r="W11" s="11"/>
      <c r="X11" s="11"/>
      <c r="Y11" s="11"/>
      <c r="Z11" s="28">
        <f>SUM(I11,J11,N11,U11)</f>
        <v>65.398629001967237</v>
      </c>
      <c r="AA11" s="28">
        <f>SUM(O11,V11,W11)</f>
        <v>6.1286303565447984</v>
      </c>
      <c r="AB11" s="28">
        <f>SUM(R11,S11,T11)</f>
        <v>7.2990476190476189E-2</v>
      </c>
      <c r="AC11" s="28">
        <f>SUM(K11,L11,P11,Q11)</f>
        <v>23.460814285714285</v>
      </c>
    </row>
    <row r="12" spans="1:30" x14ac:dyDescent="0.25">
      <c r="A12" t="s">
        <v>157</v>
      </c>
      <c r="B12" t="s">
        <v>196</v>
      </c>
      <c r="D12" t="str">
        <f>B12&amp;"-"&amp;E12</f>
        <v>GD-L1</v>
      </c>
      <c r="E12" t="s">
        <v>197</v>
      </c>
      <c r="F12" t="s">
        <v>122</v>
      </c>
      <c r="G12" t="s">
        <v>146</v>
      </c>
      <c r="H12" s="9" t="s">
        <v>84</v>
      </c>
      <c r="I12" s="10"/>
      <c r="J12" s="11">
        <v>26.477784999999997</v>
      </c>
      <c r="K12" s="11">
        <v>9.542580000000001</v>
      </c>
      <c r="L12" s="11">
        <v>25.318420000000003</v>
      </c>
      <c r="M12" s="11"/>
      <c r="N12" s="11">
        <v>0.12933999999999998</v>
      </c>
      <c r="O12" s="11">
        <v>14.98429</v>
      </c>
      <c r="P12" s="11">
        <v>2.5536449999999999</v>
      </c>
      <c r="Q12" s="11">
        <v>86.603534999999994</v>
      </c>
      <c r="R12" s="11">
        <v>11.438379999999999</v>
      </c>
      <c r="S12" s="11">
        <v>32.591115000000002</v>
      </c>
      <c r="T12" s="11">
        <v>2.4450050000000001</v>
      </c>
      <c r="U12" s="11">
        <v>3.4452959131692253</v>
      </c>
      <c r="V12" s="11">
        <v>12.509504210209567</v>
      </c>
      <c r="W12" s="11"/>
      <c r="X12" s="11">
        <v>0.92717329794673731</v>
      </c>
      <c r="Y12" s="11"/>
      <c r="Z12" s="28">
        <f>SUM(I12,J12,N12,U12)</f>
        <v>30.052420913169222</v>
      </c>
      <c r="AA12" s="28">
        <f>SUM(O12,V12,W12)</f>
        <v>27.493794210209565</v>
      </c>
      <c r="AB12" s="28">
        <f>SUM(R12,S12,T12)</f>
        <v>46.474499999999999</v>
      </c>
      <c r="AC12" s="28">
        <f>SUM(K12,L12,P12,Q12)</f>
        <v>124.01818</v>
      </c>
    </row>
    <row r="13" spans="1:30" ht="15.75" thickBot="1" x14ac:dyDescent="0.3">
      <c r="A13" t="s">
        <v>157</v>
      </c>
      <c r="B13" t="s">
        <v>196</v>
      </c>
      <c r="D13" t="str">
        <f>B13&amp;"-"&amp;E13</f>
        <v>GD-L1</v>
      </c>
      <c r="E13" t="s">
        <v>197</v>
      </c>
      <c r="F13" t="s">
        <v>122</v>
      </c>
      <c r="G13" t="s">
        <v>146</v>
      </c>
      <c r="H13" s="9" t="s">
        <v>85</v>
      </c>
      <c r="I13" s="10">
        <v>0.60508374384236452</v>
      </c>
      <c r="J13" s="11">
        <v>26.947364532019705</v>
      </c>
      <c r="K13" s="11">
        <v>7.3942807881773405</v>
      </c>
      <c r="L13" s="11">
        <v>25.441556650246305</v>
      </c>
      <c r="M13" s="11"/>
      <c r="N13" s="11">
        <v>0.22757142857142859</v>
      </c>
      <c r="O13" s="11">
        <v>19.607423645320196</v>
      </c>
      <c r="P13" s="11"/>
      <c r="Q13" s="11">
        <v>71.070960591133016</v>
      </c>
      <c r="R13" s="11">
        <v>15.36077339901478</v>
      </c>
      <c r="S13" s="11">
        <v>51.845000000000006</v>
      </c>
      <c r="T13" s="11">
        <v>7.1116502463054188</v>
      </c>
      <c r="U13" s="11">
        <v>2.6986181980257684</v>
      </c>
      <c r="V13" s="11">
        <v>11.379968345135257</v>
      </c>
      <c r="W13" s="11"/>
      <c r="X13" s="11">
        <v>1.4734319514245275</v>
      </c>
      <c r="Y13" s="11"/>
      <c r="Z13" s="28">
        <f>SUM(I13,J13,N13,U13)</f>
        <v>30.478637902459269</v>
      </c>
      <c r="AA13" s="28">
        <f>SUM(O13,V13,W13)</f>
        <v>30.987391990455453</v>
      </c>
      <c r="AB13" s="28">
        <f>SUM(R13,S13,T13)</f>
        <v>74.317423645320204</v>
      </c>
      <c r="AC13" s="28">
        <f>SUM(K13,L13,P13,Q13)</f>
        <v>103.90679802955665</v>
      </c>
    </row>
    <row r="14" spans="1:30" ht="16.5" thickTop="1" thickBot="1" x14ac:dyDescent="0.3">
      <c r="A14" t="s">
        <v>157</v>
      </c>
      <c r="B14" t="s">
        <v>196</v>
      </c>
      <c r="D14" t="str">
        <f>B14&amp;"-"&amp;E14</f>
        <v>GD-L1</v>
      </c>
      <c r="E14" t="s">
        <v>197</v>
      </c>
      <c r="F14" t="s">
        <v>122</v>
      </c>
      <c r="G14" t="s">
        <v>146</v>
      </c>
      <c r="H14" s="9" t="s">
        <v>86</v>
      </c>
      <c r="I14" s="10">
        <v>0.66601990049751247</v>
      </c>
      <c r="J14" s="11">
        <v>17.765651741293532</v>
      </c>
      <c r="K14" s="11">
        <v>4.1986567164179105</v>
      </c>
      <c r="L14" s="11">
        <v>23.823119402985075</v>
      </c>
      <c r="M14" s="11"/>
      <c r="N14" s="11">
        <v>8.5139303482587067E-2</v>
      </c>
      <c r="O14" s="11">
        <v>20.7583184079602</v>
      </c>
      <c r="P14" s="11">
        <v>2.7095572139303488</v>
      </c>
      <c r="Q14" s="11">
        <v>73.992412935323387</v>
      </c>
      <c r="R14" s="11">
        <v>16.468333333333334</v>
      </c>
      <c r="S14" s="11">
        <v>47.173144278606969</v>
      </c>
      <c r="T14" s="11">
        <v>5.8315273631840796</v>
      </c>
      <c r="U14" s="11">
        <v>2.9901522312517996</v>
      </c>
      <c r="V14" s="11">
        <v>10.75735307681594</v>
      </c>
      <c r="W14" s="11"/>
      <c r="X14" s="19">
        <v>1.3036802037805282</v>
      </c>
      <c r="Y14" s="11"/>
      <c r="Z14" s="28">
        <f>SUM(I14,J14,N14,U14)</f>
        <v>21.506963176525431</v>
      </c>
      <c r="AA14" s="28">
        <f>SUM(O14,V14,W14)</f>
        <v>31.515671484776142</v>
      </c>
      <c r="AB14" s="28">
        <f>SUM(R14,S14,T14)</f>
        <v>69.473004975124383</v>
      </c>
      <c r="AC14" s="28">
        <f>SUM(K14,L14,P14,Q14)</f>
        <v>104.72374626865673</v>
      </c>
    </row>
    <row r="15" spans="1:30" ht="15.75" thickTop="1" x14ac:dyDescent="0.25">
      <c r="A15" t="s">
        <v>157</v>
      </c>
      <c r="B15" t="s">
        <v>196</v>
      </c>
      <c r="D15" t="str">
        <f>B15&amp;"-"&amp;E15</f>
        <v>GD-L1</v>
      </c>
      <c r="E15" t="s">
        <v>197</v>
      </c>
      <c r="F15" t="s">
        <v>122</v>
      </c>
      <c r="G15" t="s">
        <v>146</v>
      </c>
      <c r="H15" s="9" t="s">
        <v>87</v>
      </c>
      <c r="I15" s="10">
        <v>0.61325728155339798</v>
      </c>
      <c r="J15" s="11">
        <v>28.939941747572814</v>
      </c>
      <c r="K15" s="11">
        <v>10.088097087378641</v>
      </c>
      <c r="L15" s="11">
        <v>32.576529126213593</v>
      </c>
      <c r="M15" s="11"/>
      <c r="N15" s="11">
        <v>0.11129611650485435</v>
      </c>
      <c r="O15" s="11">
        <v>21.953407766990289</v>
      </c>
      <c r="P15" s="11">
        <v>1.7139320388349513</v>
      </c>
      <c r="Q15" s="11">
        <v>68.709844660194165</v>
      </c>
      <c r="R15" s="11">
        <v>12.448213592233008</v>
      </c>
      <c r="S15" s="11">
        <v>39.235572815533978</v>
      </c>
      <c r="T15" s="11">
        <v>4.9023834951456315</v>
      </c>
      <c r="U15" s="11">
        <v>2.9488857382989879</v>
      </c>
      <c r="V15" s="11">
        <v>14.274356629184208</v>
      </c>
      <c r="W15" s="11"/>
      <c r="X15" s="19">
        <v>0.92415981365656874</v>
      </c>
      <c r="Y15" s="11"/>
      <c r="Z15" s="28">
        <f>SUM(I15,J15,N15,U15)</f>
        <v>32.613380883930056</v>
      </c>
      <c r="AA15" s="28">
        <f>SUM(O15,V15,W15)</f>
        <v>36.227764396174493</v>
      </c>
      <c r="AB15" s="28">
        <f>SUM(R15,S15,T15)</f>
        <v>56.586169902912616</v>
      </c>
      <c r="AC15" s="28">
        <f>SUM(K15,L15,P15,Q15)</f>
        <v>113.08840291262135</v>
      </c>
    </row>
    <row r="16" spans="1:30" x14ac:dyDescent="0.25">
      <c r="A16" t="s">
        <v>194</v>
      </c>
      <c r="B16" t="s">
        <v>196</v>
      </c>
      <c r="D16" t="str">
        <f>B16&amp;"-"&amp;E16</f>
        <v>GD-L1</v>
      </c>
      <c r="E16" t="s">
        <v>197</v>
      </c>
      <c r="F16" t="s">
        <v>122</v>
      </c>
      <c r="G16" t="s">
        <v>146</v>
      </c>
      <c r="H16" s="57" t="s">
        <v>31</v>
      </c>
      <c r="I16" s="60">
        <v>2.1567755102040818</v>
      </c>
      <c r="J16" s="21">
        <v>183.74857142857141</v>
      </c>
      <c r="K16" s="21">
        <v>5.58061224489796</v>
      </c>
      <c r="L16" s="21">
        <v>109.1357857142857</v>
      </c>
      <c r="M16" s="21">
        <v>11.367632653061225</v>
      </c>
      <c r="N16" s="21">
        <v>7.2161122448979587</v>
      </c>
      <c r="O16" s="21">
        <v>5314.5420408163263</v>
      </c>
      <c r="P16" s="21">
        <v>4.4161326530612248</v>
      </c>
      <c r="Q16" s="21">
        <v>74.780367346938775</v>
      </c>
      <c r="R16" s="21">
        <v>419.12756122448974</v>
      </c>
      <c r="S16" s="21">
        <v>748.15356122448986</v>
      </c>
      <c r="T16" s="21">
        <v>191.4482142857143</v>
      </c>
      <c r="U16" s="11"/>
      <c r="V16" s="21">
        <v>43.885092020497787</v>
      </c>
      <c r="W16" s="21">
        <v>388.09227958587559</v>
      </c>
      <c r="X16" s="21">
        <v>116.51655050081504</v>
      </c>
      <c r="Y16" s="21">
        <v>0.15408730569820386</v>
      </c>
      <c r="Z16">
        <f>SUM(I16,J16,K16)</f>
        <v>191.48595918367346</v>
      </c>
      <c r="AA16">
        <f>SUM(O16,V16,W16,X16)</f>
        <v>5863.0359629235154</v>
      </c>
      <c r="AB16">
        <f>SUM(R16,S16,T16)</f>
        <v>1358.729336734694</v>
      </c>
      <c r="AC16">
        <f>SUM(K16,L16,P16,Q16)</f>
        <v>193.91289795918368</v>
      </c>
      <c r="AD16">
        <f>M16</f>
        <v>11.367632653061225</v>
      </c>
    </row>
    <row r="17" spans="1:30" x14ac:dyDescent="0.25">
      <c r="A17" t="s">
        <v>194</v>
      </c>
      <c r="B17" t="s">
        <v>196</v>
      </c>
      <c r="D17" t="str">
        <f>B17&amp;"-"&amp;E17</f>
        <v>GD-L1</v>
      </c>
      <c r="E17" t="s">
        <v>197</v>
      </c>
      <c r="F17" t="s">
        <v>122</v>
      </c>
      <c r="G17" t="s">
        <v>146</v>
      </c>
      <c r="H17" s="57" t="s">
        <v>32</v>
      </c>
      <c r="I17" s="60">
        <v>1.20425</v>
      </c>
      <c r="J17" s="21">
        <v>169.09137000000001</v>
      </c>
      <c r="K17" s="21">
        <v>4.8237000000000005</v>
      </c>
      <c r="L17" s="21">
        <v>106.10362000000001</v>
      </c>
      <c r="M17" s="21">
        <v>11.42085</v>
      </c>
      <c r="N17" s="21">
        <v>7.0132499999999993</v>
      </c>
      <c r="O17" s="21">
        <v>5148.1305999999995</v>
      </c>
      <c r="P17" s="21">
        <v>2.4072499999999999</v>
      </c>
      <c r="Q17" s="21">
        <v>61.479280000000003</v>
      </c>
      <c r="R17" s="21">
        <v>386.13978000000003</v>
      </c>
      <c r="S17" s="21">
        <v>680.3902700000001</v>
      </c>
      <c r="T17" s="21">
        <v>187.29089999999999</v>
      </c>
      <c r="U17" s="11"/>
      <c r="V17" s="21">
        <v>32.511192374190983</v>
      </c>
      <c r="W17" s="21">
        <v>561.99788864206005</v>
      </c>
      <c r="X17" s="21">
        <v>206.35940623664041</v>
      </c>
      <c r="Y17" s="21">
        <v>0</v>
      </c>
      <c r="Z17">
        <f>SUM(I17,J17,K17)</f>
        <v>175.11932000000002</v>
      </c>
      <c r="AA17">
        <f>SUM(O17,V17,W17,X17)</f>
        <v>5948.9990872528906</v>
      </c>
      <c r="AB17">
        <f>SUM(R17,S17,T17)</f>
        <v>1253.82095</v>
      </c>
      <c r="AC17">
        <f>SUM(K17,L17,P17,Q17)</f>
        <v>174.81385</v>
      </c>
      <c r="AD17">
        <f>M17</f>
        <v>11.42085</v>
      </c>
    </row>
    <row r="18" spans="1:30" x14ac:dyDescent="0.25">
      <c r="A18" t="s">
        <v>194</v>
      </c>
      <c r="B18" t="s">
        <v>196</v>
      </c>
      <c r="D18" t="str">
        <f>B18&amp;"-"&amp;E18</f>
        <v>GD-L1</v>
      </c>
      <c r="E18" t="s">
        <v>197</v>
      </c>
      <c r="F18" t="s">
        <v>122</v>
      </c>
      <c r="G18" t="s">
        <v>146</v>
      </c>
      <c r="H18" s="57" t="s">
        <v>33</v>
      </c>
      <c r="I18" s="60">
        <v>1.7845454545454544</v>
      </c>
      <c r="J18" s="21">
        <v>256.06147474747473</v>
      </c>
      <c r="K18" s="21">
        <v>7.2980101010101004</v>
      </c>
      <c r="L18" s="21">
        <v>95.336505050505039</v>
      </c>
      <c r="M18" s="21">
        <v>14.754555555555555</v>
      </c>
      <c r="N18" s="21">
        <v>6.3944949494949492</v>
      </c>
      <c r="O18" s="21">
        <v>5316.0816161616149</v>
      </c>
      <c r="P18" s="21">
        <v>2.9291717171717173</v>
      </c>
      <c r="Q18" s="21">
        <v>79.185424242424233</v>
      </c>
      <c r="R18" s="21">
        <v>403.74064646464643</v>
      </c>
      <c r="S18" s="21">
        <v>729.00352525252526</v>
      </c>
      <c r="T18" s="21">
        <v>198.44939393939393</v>
      </c>
      <c r="U18" s="11"/>
      <c r="V18" s="21">
        <v>35.260892145388063</v>
      </c>
      <c r="W18" s="21">
        <v>446.56081790075297</v>
      </c>
      <c r="X18" s="21">
        <v>184.48136214332624</v>
      </c>
      <c r="Y18" s="21">
        <v>0.141360425624385</v>
      </c>
      <c r="Z18">
        <f>SUM(I18,J18,K18)</f>
        <v>265.14403030303032</v>
      </c>
      <c r="AA18">
        <f>SUM(O18,V18,W18,X18)</f>
        <v>5982.3846883510823</v>
      </c>
      <c r="AB18">
        <f>SUM(R18,S18,T18)</f>
        <v>1331.1935656565656</v>
      </c>
      <c r="AC18">
        <f>SUM(K18,L18,P18,Q18)</f>
        <v>184.74911111111109</v>
      </c>
      <c r="AD18">
        <f>M18</f>
        <v>14.754555555555555</v>
      </c>
    </row>
    <row r="19" spans="1:30" x14ac:dyDescent="0.25">
      <c r="A19" t="s">
        <v>194</v>
      </c>
      <c r="B19" t="s">
        <v>196</v>
      </c>
      <c r="D19" t="str">
        <f>B19&amp;"-"&amp;E19</f>
        <v>GD-L1</v>
      </c>
      <c r="E19" t="s">
        <v>197</v>
      </c>
      <c r="F19" t="s">
        <v>122</v>
      </c>
      <c r="G19" t="s">
        <v>146</v>
      </c>
      <c r="H19" s="57" t="s">
        <v>34</v>
      </c>
      <c r="I19" s="60">
        <v>1.8350808080808079</v>
      </c>
      <c r="J19" s="21">
        <v>175.31970707070704</v>
      </c>
      <c r="K19" s="21">
        <v>7.3121313131313128</v>
      </c>
      <c r="L19" s="21">
        <v>106.63410101010099</v>
      </c>
      <c r="M19" s="21">
        <v>10.450282828282827</v>
      </c>
      <c r="N19" s="21">
        <v>7.4018686868686867</v>
      </c>
      <c r="O19" s="21">
        <v>5356.4369696969688</v>
      </c>
      <c r="P19" s="21">
        <v>4.2750303030303023</v>
      </c>
      <c r="Q19" s="21">
        <v>84.947080808080798</v>
      </c>
      <c r="R19" s="21">
        <v>418.86567676767675</v>
      </c>
      <c r="S19" s="21">
        <v>762.42489898989891</v>
      </c>
      <c r="T19" s="21">
        <v>279.65396969696968</v>
      </c>
      <c r="U19" s="11"/>
      <c r="V19" s="21">
        <v>20.501241845550791</v>
      </c>
      <c r="W19" s="21">
        <v>520.92129976627041</v>
      </c>
      <c r="X19" s="21">
        <v>170.50324732823935</v>
      </c>
      <c r="Y19" s="21">
        <v>0.11749352358489412</v>
      </c>
      <c r="Z19">
        <f>SUM(I19,J19,K19)</f>
        <v>184.46691919191917</v>
      </c>
      <c r="AA19">
        <f>SUM(O19,V19,W19,X19)</f>
        <v>6068.3627586370294</v>
      </c>
      <c r="AB19">
        <f>SUM(R19,S19,T19)</f>
        <v>1460.9445454545453</v>
      </c>
      <c r="AC19">
        <f>SUM(K19,L19,P19,Q19)</f>
        <v>203.1683434343434</v>
      </c>
      <c r="AD19">
        <f>M19</f>
        <v>10.450282828282827</v>
      </c>
    </row>
    <row r="20" spans="1:30" x14ac:dyDescent="0.25">
      <c r="A20" t="s">
        <v>194</v>
      </c>
      <c r="B20" t="s">
        <v>196</v>
      </c>
      <c r="D20" t="str">
        <f>B20&amp;"-"&amp;E20</f>
        <v>GD-L1</v>
      </c>
      <c r="E20" t="s">
        <v>197</v>
      </c>
      <c r="F20" t="s">
        <v>122</v>
      </c>
      <c r="G20" t="s">
        <v>146</v>
      </c>
      <c r="H20" s="57" t="s">
        <v>35</v>
      </c>
      <c r="I20" s="60">
        <v>1.9004299999999998</v>
      </c>
      <c r="J20" s="21">
        <v>303.43371999999999</v>
      </c>
      <c r="K20" s="21">
        <v>7.3028400000000007</v>
      </c>
      <c r="L20" s="21">
        <v>109.38705999999999</v>
      </c>
      <c r="M20" s="21">
        <v>13.90497</v>
      </c>
      <c r="N20" s="21">
        <v>8.1997800000000005</v>
      </c>
      <c r="O20" s="21">
        <v>5124.5691999999999</v>
      </c>
      <c r="P20" s="21">
        <v>7.5294499999999998</v>
      </c>
      <c r="Q20" s="21">
        <v>98.265609999999995</v>
      </c>
      <c r="R20" s="21">
        <v>371.91788000000003</v>
      </c>
      <c r="S20" s="21">
        <v>731.08041000000003</v>
      </c>
      <c r="T20" s="21">
        <v>306.03418999999997</v>
      </c>
      <c r="U20" s="11"/>
      <c r="V20" s="21">
        <v>15.507147920906201</v>
      </c>
      <c r="W20" s="21">
        <v>572.40355865278957</v>
      </c>
      <c r="X20" s="21">
        <v>274.31550906534414</v>
      </c>
      <c r="Y20" s="21">
        <v>0.11468697123519458</v>
      </c>
      <c r="Z20">
        <f>SUM(I20,J20,K20)</f>
        <v>312.63698999999997</v>
      </c>
      <c r="AA20">
        <f>SUM(O20,V20,W20,X20)</f>
        <v>5986.7954156390406</v>
      </c>
      <c r="AB20">
        <f>SUM(R20,S20,T20)</f>
        <v>1409.0324799999999</v>
      </c>
      <c r="AC20">
        <f>SUM(K20,L20,P20,Q20)</f>
        <v>222.48496</v>
      </c>
      <c r="AD20">
        <f>M20</f>
        <v>13.90497</v>
      </c>
    </row>
    <row r="21" spans="1:30" x14ac:dyDescent="0.25">
      <c r="A21" t="s">
        <v>194</v>
      </c>
      <c r="B21" t="s">
        <v>196</v>
      </c>
      <c r="D21" t="str">
        <f>B21&amp;"-"&amp;E21</f>
        <v>GD-L1</v>
      </c>
      <c r="E21" t="s">
        <v>197</v>
      </c>
      <c r="F21" t="s">
        <v>122</v>
      </c>
      <c r="G21" t="s">
        <v>146</v>
      </c>
      <c r="H21" s="57" t="s">
        <v>36</v>
      </c>
      <c r="I21" s="60">
        <v>1.2030101010101009</v>
      </c>
      <c r="J21" s="21">
        <v>202.65673737373734</v>
      </c>
      <c r="K21" s="21">
        <v>4.5685959595959593</v>
      </c>
      <c r="L21" s="21">
        <v>72.537626262626262</v>
      </c>
      <c r="M21" s="21">
        <v>12.581262626262625</v>
      </c>
      <c r="N21" s="21">
        <v>7.1994040404040396</v>
      </c>
      <c r="O21" s="21">
        <v>5117.5022222222224</v>
      </c>
      <c r="P21" s="21">
        <v>5.928868686868686</v>
      </c>
      <c r="Q21" s="21">
        <v>47.342626262626254</v>
      </c>
      <c r="R21" s="21">
        <v>378.5912121212121</v>
      </c>
      <c r="S21" s="21">
        <v>615.90391919191916</v>
      </c>
      <c r="T21" s="21">
        <v>183.7580909090909</v>
      </c>
      <c r="U21" s="11"/>
      <c r="V21" s="21">
        <v>28.409117311606717</v>
      </c>
      <c r="W21" s="21">
        <v>560.3476197700403</v>
      </c>
      <c r="X21" s="21">
        <v>263.35786717131651</v>
      </c>
      <c r="Y21" s="21">
        <v>0.13739278206283281</v>
      </c>
      <c r="Z21">
        <f>SUM(I21,J21,K21)</f>
        <v>208.42834343434342</v>
      </c>
      <c r="AA21">
        <f>SUM(O21,V21,W21,X21)</f>
        <v>5969.6168264751859</v>
      </c>
      <c r="AB21">
        <f>SUM(R21,S21,T21)</f>
        <v>1178.2532222222221</v>
      </c>
      <c r="AC21">
        <f>SUM(K21,L21,P21,Q21)</f>
        <v>130.37771717171717</v>
      </c>
      <c r="AD21">
        <f>M21</f>
        <v>12.581262626262625</v>
      </c>
    </row>
    <row r="22" spans="1:30" x14ac:dyDescent="0.25">
      <c r="A22" t="s">
        <v>156</v>
      </c>
      <c r="B22" t="s">
        <v>196</v>
      </c>
      <c r="C22" t="s">
        <v>120</v>
      </c>
      <c r="D22" t="str">
        <f>B22&amp;"-"&amp;E22</f>
        <v>GD-L2</v>
      </c>
      <c r="E22" t="s">
        <v>198</v>
      </c>
      <c r="F22" t="str">
        <f>CONCATENATE(E22," ",C22)</f>
        <v>L2 Harvest</v>
      </c>
      <c r="G22" t="s">
        <v>149</v>
      </c>
      <c r="H22" s="9" t="s">
        <v>69</v>
      </c>
      <c r="I22" s="10">
        <v>0.580905</v>
      </c>
      <c r="J22" s="11">
        <v>66.194789999999998</v>
      </c>
      <c r="K22" s="11">
        <v>2.2064900000000001</v>
      </c>
      <c r="L22" s="11">
        <v>5.3801399999999999</v>
      </c>
      <c r="M22" s="11"/>
      <c r="N22" s="11">
        <v>0.11849</v>
      </c>
      <c r="O22" s="11">
        <v>0.87928999999999991</v>
      </c>
      <c r="P22" s="11">
        <v>0.70049000000000006</v>
      </c>
      <c r="Q22" s="11">
        <v>5.9534500000000001</v>
      </c>
      <c r="R22" s="11">
        <v>0.27112000000000003</v>
      </c>
      <c r="S22" s="11"/>
      <c r="T22" s="11"/>
      <c r="U22" s="11">
        <v>0.86185850560357569</v>
      </c>
      <c r="V22" s="11">
        <v>1.1794248001999277</v>
      </c>
      <c r="W22" s="11"/>
      <c r="X22" s="11"/>
      <c r="Y22" s="11"/>
      <c r="Z22" s="28">
        <f>SUM(I22,J22,N22,U22)</f>
        <v>67.756043505603571</v>
      </c>
      <c r="AA22" s="28">
        <f>SUM(O22,V22,W22)</f>
        <v>2.0587148001999278</v>
      </c>
      <c r="AB22" s="28">
        <f>SUM(R22,S22,T22)</f>
        <v>0.27112000000000003</v>
      </c>
      <c r="AC22" s="28">
        <f>SUM(K22,L22,P22,Q22)</f>
        <v>14.24057</v>
      </c>
    </row>
    <row r="23" spans="1:30" x14ac:dyDescent="0.25">
      <c r="A23" t="s">
        <v>156</v>
      </c>
      <c r="B23" t="s">
        <v>196</v>
      </c>
      <c r="C23" t="s">
        <v>120</v>
      </c>
      <c r="D23" t="str">
        <f>B23&amp;"-"&amp;E23</f>
        <v>GD-L2</v>
      </c>
      <c r="E23" t="s">
        <v>198</v>
      </c>
      <c r="F23" t="str">
        <f>CONCATENATE(E23," ",C23)</f>
        <v>L2 Harvest</v>
      </c>
      <c r="G23" t="s">
        <v>149</v>
      </c>
      <c r="H23" s="9" t="s">
        <v>70</v>
      </c>
      <c r="I23" s="10">
        <v>0.56400990099009907</v>
      </c>
      <c r="J23" s="11">
        <v>62.699945544554453</v>
      </c>
      <c r="K23" s="11">
        <v>2.798178217821782</v>
      </c>
      <c r="L23" s="11">
        <v>5.9540000000000006</v>
      </c>
      <c r="M23" s="11"/>
      <c r="N23" s="11">
        <v>9.3925742574257426E-2</v>
      </c>
      <c r="O23" s="11">
        <v>1.0325</v>
      </c>
      <c r="P23" s="11">
        <v>1.5036237623762376</v>
      </c>
      <c r="Q23" s="11">
        <v>17.283084158415843</v>
      </c>
      <c r="R23" s="11">
        <v>0.29342574257425741</v>
      </c>
      <c r="S23" s="11"/>
      <c r="T23" s="11"/>
      <c r="U23" s="11">
        <v>0.93284523386114526</v>
      </c>
      <c r="V23" s="11">
        <v>0.16538260463437898</v>
      </c>
      <c r="W23" s="11">
        <v>2.2363148991466311</v>
      </c>
      <c r="X23" s="11"/>
      <c r="Y23" s="11"/>
      <c r="Z23" s="28">
        <f>SUM(I23,J23,N23,U23)</f>
        <v>64.290726421979954</v>
      </c>
      <c r="AA23" s="28">
        <f>SUM(O23,V23,W23)</f>
        <v>3.43419750378101</v>
      </c>
      <c r="AB23" s="28">
        <f>SUM(R23,S23,T23)</f>
        <v>0.29342574257425741</v>
      </c>
      <c r="AC23" s="28">
        <f>SUM(K23,L23,P23,Q23)</f>
        <v>27.538886138613861</v>
      </c>
    </row>
    <row r="24" spans="1:30" x14ac:dyDescent="0.25">
      <c r="A24" t="s">
        <v>156</v>
      </c>
      <c r="B24" t="s">
        <v>196</v>
      </c>
      <c r="C24" t="s">
        <v>120</v>
      </c>
      <c r="D24" t="str">
        <f>B24&amp;"-"&amp;E24</f>
        <v>GD-L2</v>
      </c>
      <c r="E24" t="s">
        <v>198</v>
      </c>
      <c r="F24" t="str">
        <f>CONCATENATE(E24," ",C24)</f>
        <v>L2 Harvest</v>
      </c>
      <c r="G24" t="s">
        <v>149</v>
      </c>
      <c r="H24" s="9" t="s">
        <v>71</v>
      </c>
      <c r="I24" s="10">
        <v>0.55108999999999997</v>
      </c>
      <c r="J24" s="11">
        <v>46.892715000000003</v>
      </c>
      <c r="K24" s="11">
        <v>3.7852100000000002</v>
      </c>
      <c r="L24" s="11">
        <v>6.7496500000000008</v>
      </c>
      <c r="M24" s="11"/>
      <c r="N24" s="11">
        <v>0.11082500000000001</v>
      </c>
      <c r="O24" s="11">
        <v>1.317925</v>
      </c>
      <c r="P24" s="11">
        <v>2.7856449999999997</v>
      </c>
      <c r="Q24" s="11">
        <v>6.6626200000000004</v>
      </c>
      <c r="R24" s="11">
        <v>0.30532999999999999</v>
      </c>
      <c r="S24" s="11"/>
      <c r="T24" s="11"/>
      <c r="U24" s="11">
        <v>1.1816813603049923</v>
      </c>
      <c r="V24" s="11">
        <v>1.7072948064731652</v>
      </c>
      <c r="W24" s="11"/>
      <c r="X24" s="11"/>
      <c r="Y24" s="11"/>
      <c r="Z24" s="28">
        <f>SUM(I24,J24,N24,U24)</f>
        <v>48.736311360304995</v>
      </c>
      <c r="AA24" s="28">
        <f>SUM(O24,V24,W24)</f>
        <v>3.0252198064731655</v>
      </c>
      <c r="AB24" s="28">
        <f>SUM(R24,S24,T24)</f>
        <v>0.30532999999999999</v>
      </c>
      <c r="AC24" s="28">
        <f>SUM(K24,L24,P24,Q24)</f>
        <v>19.983125000000001</v>
      </c>
    </row>
    <row r="25" spans="1:30" x14ac:dyDescent="0.25">
      <c r="A25" t="s">
        <v>156</v>
      </c>
      <c r="B25" t="s">
        <v>196</v>
      </c>
      <c r="C25" t="s">
        <v>120</v>
      </c>
      <c r="D25" t="str">
        <f>B25&amp;"-"&amp;E25</f>
        <v>GD-L2</v>
      </c>
      <c r="E25" t="s">
        <v>198</v>
      </c>
      <c r="F25" t="str">
        <f>CONCATENATE(E25," ",C25)</f>
        <v>L2 Harvest</v>
      </c>
      <c r="G25" t="s">
        <v>149</v>
      </c>
      <c r="H25" s="9" t="s">
        <v>72</v>
      </c>
      <c r="I25" s="10">
        <v>0.61673500000000003</v>
      </c>
      <c r="J25" s="11">
        <v>61.567945000000002</v>
      </c>
      <c r="K25" s="11">
        <v>3.3567849999999999</v>
      </c>
      <c r="L25" s="11">
        <v>5.9603399999999995</v>
      </c>
      <c r="M25" s="11"/>
      <c r="N25" s="11">
        <v>6.664500000000001E-2</v>
      </c>
      <c r="O25" s="11">
        <v>1.73983</v>
      </c>
      <c r="P25" s="11">
        <v>1.38794</v>
      </c>
      <c r="Q25" s="11">
        <v>6.8958149999999998</v>
      </c>
      <c r="R25" s="11">
        <v>0.55017499999999997</v>
      </c>
      <c r="S25" s="11"/>
      <c r="T25" s="11"/>
      <c r="U25" s="11">
        <v>1.0422081950241562</v>
      </c>
      <c r="V25" s="11">
        <v>0.79946039954914294</v>
      </c>
      <c r="W25" s="11"/>
      <c r="X25" s="11"/>
      <c r="Y25" s="11"/>
      <c r="Z25" s="28">
        <f>SUM(I25,J25,N25,U25)</f>
        <v>63.29353319502416</v>
      </c>
      <c r="AA25" s="28">
        <f>SUM(O25,V25,W25)</f>
        <v>2.5392903995491429</v>
      </c>
      <c r="AB25" s="28">
        <f>SUM(R25,S25,T25)</f>
        <v>0.55017499999999997</v>
      </c>
      <c r="AC25" s="28">
        <f>SUM(K25,L25,P25,Q25)</f>
        <v>17.60088</v>
      </c>
    </row>
    <row r="26" spans="1:30" x14ac:dyDescent="0.25">
      <c r="A26" t="s">
        <v>156</v>
      </c>
      <c r="B26" t="s">
        <v>196</v>
      </c>
      <c r="C26" t="s">
        <v>120</v>
      </c>
      <c r="D26" t="str">
        <f>B26&amp;"-"&amp;E26</f>
        <v>GD-L2</v>
      </c>
      <c r="E26" t="s">
        <v>198</v>
      </c>
      <c r="F26" t="str">
        <f>CONCATENATE(E26," ",C26)</f>
        <v>L2 Harvest</v>
      </c>
      <c r="G26" t="s">
        <v>149</v>
      </c>
      <c r="H26" s="9" t="s">
        <v>73</v>
      </c>
      <c r="I26" s="10">
        <v>0.54191999999999996</v>
      </c>
      <c r="J26" s="11">
        <v>43.421475000000001</v>
      </c>
      <c r="K26" s="11">
        <v>2.8917999999999999</v>
      </c>
      <c r="L26" s="11">
        <v>4.2679650000000002</v>
      </c>
      <c r="M26" s="11"/>
      <c r="N26" s="11">
        <v>0</v>
      </c>
      <c r="O26" s="11">
        <v>0.95483499999999999</v>
      </c>
      <c r="P26" s="11">
        <v>1.848735</v>
      </c>
      <c r="Q26" s="11">
        <v>5.6216999999999997</v>
      </c>
      <c r="R26" s="11">
        <v>9.0314999999999993E-2</v>
      </c>
      <c r="S26" s="11"/>
      <c r="T26" s="11"/>
      <c r="U26" s="11">
        <v>0.79633282117855853</v>
      </c>
      <c r="V26" s="11">
        <v>1.0111184213881705</v>
      </c>
      <c r="W26" s="11"/>
      <c r="X26" s="11"/>
      <c r="Y26" s="11"/>
      <c r="Z26" s="28">
        <f>SUM(I26,J26,N26,U26)</f>
        <v>44.759727821178558</v>
      </c>
      <c r="AA26" s="28">
        <f>SUM(O26,V26,W26)</f>
        <v>1.9659534213881704</v>
      </c>
      <c r="AB26" s="28">
        <f>SUM(R26,S26,T26)</f>
        <v>9.0314999999999993E-2</v>
      </c>
      <c r="AC26" s="28">
        <f>SUM(K26,L26,P26,Q26)</f>
        <v>14.630199999999999</v>
      </c>
    </row>
    <row r="27" spans="1:30" x14ac:dyDescent="0.25">
      <c r="A27" t="s">
        <v>156</v>
      </c>
      <c r="B27" t="s">
        <v>196</v>
      </c>
      <c r="C27" t="s">
        <v>121</v>
      </c>
      <c r="D27" t="str">
        <f>B27&amp;"-"&amp;E27</f>
        <v>GD-L2</v>
      </c>
      <c r="E27" t="s">
        <v>198</v>
      </c>
      <c r="F27" t="str">
        <f>CONCATENATE(E27," ",C27)</f>
        <v>L2 Storage</v>
      </c>
      <c r="G27" t="s">
        <v>151</v>
      </c>
      <c r="H27" s="9" t="s">
        <v>49</v>
      </c>
      <c r="I27" s="10">
        <v>0.67887128712871292</v>
      </c>
      <c r="J27" s="11">
        <v>101.85767821782179</v>
      </c>
      <c r="K27" s="11">
        <v>3.8814059405940591</v>
      </c>
      <c r="L27" s="11">
        <v>11.132707920792077</v>
      </c>
      <c r="M27" s="11"/>
      <c r="N27" s="11">
        <v>5.0099009900990102E-2</v>
      </c>
      <c r="O27" s="11">
        <v>2.6577079207920793</v>
      </c>
      <c r="P27" s="11">
        <v>2.4309356435643563</v>
      </c>
      <c r="Q27" s="11">
        <v>33.639257425742578</v>
      </c>
      <c r="R27" s="11">
        <v>0.28241584158415844</v>
      </c>
      <c r="S27" s="11">
        <v>0</v>
      </c>
      <c r="T27" s="11"/>
      <c r="U27" s="11">
        <v>1.916167758442785</v>
      </c>
      <c r="V27" s="11">
        <v>2.1423387193899401</v>
      </c>
      <c r="W27" s="11"/>
      <c r="X27" s="11"/>
      <c r="Y27" s="11"/>
      <c r="Z27" s="28">
        <f>SUM(I27,J27,N27,U27)</f>
        <v>104.50281627329427</v>
      </c>
      <c r="AA27" s="28">
        <f>SUM(O27,V27,W27)</f>
        <v>4.8000466401820194</v>
      </c>
      <c r="AB27" s="28">
        <f>SUM(R27,S27,T27)</f>
        <v>0.28241584158415844</v>
      </c>
      <c r="AC27" s="28">
        <f>SUM(K27,L27,P27,Q27)</f>
        <v>51.084306930693074</v>
      </c>
    </row>
    <row r="28" spans="1:30" x14ac:dyDescent="0.25">
      <c r="A28" t="s">
        <v>156</v>
      </c>
      <c r="B28" t="s">
        <v>196</v>
      </c>
      <c r="C28" t="s">
        <v>121</v>
      </c>
      <c r="D28" t="str">
        <f>B28&amp;"-"&amp;E28</f>
        <v>GD-L2</v>
      </c>
      <c r="E28" t="s">
        <v>198</v>
      </c>
      <c r="F28" t="str">
        <f>CONCATENATE(E28," ",C28)</f>
        <v>L2 Storage</v>
      </c>
      <c r="G28" t="s">
        <v>151</v>
      </c>
      <c r="H28" s="9" t="s">
        <v>50</v>
      </c>
      <c r="I28" s="10">
        <v>0.69160199004975131</v>
      </c>
      <c r="J28" s="11">
        <v>97.02691542288558</v>
      </c>
      <c r="K28" s="11">
        <v>6.4584328358208962</v>
      </c>
      <c r="L28" s="11">
        <v>9.2627960199004988</v>
      </c>
      <c r="M28" s="11"/>
      <c r="N28" s="11">
        <v>7.8666666666666676E-2</v>
      </c>
      <c r="O28" s="11">
        <v>2.1732985074626869</v>
      </c>
      <c r="P28" s="11"/>
      <c r="Q28" s="11">
        <v>31.004129353233836</v>
      </c>
      <c r="R28" s="11">
        <v>0.74254726368159207</v>
      </c>
      <c r="S28" s="11"/>
      <c r="T28" s="11"/>
      <c r="U28" s="11">
        <v>1.5502406706402916</v>
      </c>
      <c r="V28" s="11">
        <v>4.3986046175627669</v>
      </c>
      <c r="W28" s="11"/>
      <c r="X28" s="11"/>
      <c r="Y28" s="11"/>
      <c r="Z28" s="28">
        <f>SUM(I28,J28,N28,U28)</f>
        <v>99.347424750242283</v>
      </c>
      <c r="AA28" s="28">
        <f>SUM(O28,V28,W28)</f>
        <v>6.5719031250254538</v>
      </c>
      <c r="AB28" s="28">
        <f>SUM(R28,S28,T28)</f>
        <v>0.74254726368159207</v>
      </c>
      <c r="AC28" s="28">
        <f>SUM(K28,L28,P28,Q28)</f>
        <v>46.725358208955228</v>
      </c>
    </row>
    <row r="29" spans="1:30" x14ac:dyDescent="0.25">
      <c r="A29" t="s">
        <v>156</v>
      </c>
      <c r="B29" t="s">
        <v>196</v>
      </c>
      <c r="C29" t="s">
        <v>121</v>
      </c>
      <c r="D29" t="str">
        <f>B29&amp;"-"&amp;E29</f>
        <v>GD-L2</v>
      </c>
      <c r="E29" t="s">
        <v>198</v>
      </c>
      <c r="F29" t="str">
        <f>CONCATENATE(E29," ",C29)</f>
        <v>L2 Storage</v>
      </c>
      <c r="G29" t="s">
        <v>151</v>
      </c>
      <c r="H29" s="9" t="s">
        <v>51</v>
      </c>
      <c r="I29" s="10">
        <v>0.66624257425742572</v>
      </c>
      <c r="J29" s="11">
        <v>63.260069306930696</v>
      </c>
      <c r="K29" s="11">
        <v>4.0452524752475245</v>
      </c>
      <c r="L29" s="11">
        <v>9.1051287128712879</v>
      </c>
      <c r="M29" s="11"/>
      <c r="N29" s="11">
        <v>9.0103960396039601E-2</v>
      </c>
      <c r="O29" s="11">
        <v>3.1146633663366337</v>
      </c>
      <c r="P29" s="11">
        <v>2.9744108910891089</v>
      </c>
      <c r="Q29" s="11">
        <v>26.633158415841582</v>
      </c>
      <c r="R29" s="11">
        <v>0.32655940594059402</v>
      </c>
      <c r="S29" s="11"/>
      <c r="T29" s="11"/>
      <c r="U29" s="11">
        <v>1.4742319061333946</v>
      </c>
      <c r="V29" s="11">
        <v>2.7634513684702311</v>
      </c>
      <c r="W29" s="11">
        <v>2.2470022887472325</v>
      </c>
      <c r="X29" s="11"/>
      <c r="Y29" s="11"/>
      <c r="Z29" s="28">
        <f>SUM(I29,J29,N29,U29)</f>
        <v>65.49064774771756</v>
      </c>
      <c r="AA29" s="28">
        <f>SUM(O29,V29,W29)</f>
        <v>8.1251170235540968</v>
      </c>
      <c r="AB29" s="28">
        <f>SUM(R29,S29,T29)</f>
        <v>0.32655940594059402</v>
      </c>
      <c r="AC29" s="28">
        <f>SUM(K29,L29,P29,Q29)</f>
        <v>42.757950495049499</v>
      </c>
    </row>
    <row r="30" spans="1:30" x14ac:dyDescent="0.25">
      <c r="A30" t="s">
        <v>156</v>
      </c>
      <c r="B30" t="s">
        <v>196</v>
      </c>
      <c r="C30" t="s">
        <v>121</v>
      </c>
      <c r="D30" t="str">
        <f>B30&amp;"-"&amp;E30</f>
        <v>GD-L2</v>
      </c>
      <c r="E30" t="s">
        <v>198</v>
      </c>
      <c r="F30" t="str">
        <f>CONCATENATE(E30," ",C30)</f>
        <v>L2 Storage</v>
      </c>
      <c r="G30" t="s">
        <v>151</v>
      </c>
      <c r="H30" s="9" t="s">
        <v>52</v>
      </c>
      <c r="I30" s="10">
        <v>1.0262821782178218</v>
      </c>
      <c r="J30" s="11">
        <v>117.69142574257425</v>
      </c>
      <c r="K30" s="11">
        <v>5.3224306930693075</v>
      </c>
      <c r="L30" s="11">
        <v>11.976004950495049</v>
      </c>
      <c r="M30" s="11"/>
      <c r="N30" s="11">
        <v>0</v>
      </c>
      <c r="O30" s="11">
        <v>3.3804752475247524</v>
      </c>
      <c r="P30" s="11">
        <v>2.9864059405940591</v>
      </c>
      <c r="Q30" s="11">
        <v>26.632940594059406</v>
      </c>
      <c r="R30" s="11">
        <v>0.4992029702970297</v>
      </c>
      <c r="S30" s="11"/>
      <c r="T30" s="11"/>
      <c r="U30" s="11">
        <v>1.6601174878226639</v>
      </c>
      <c r="V30" s="11">
        <v>4.3465311691748756</v>
      </c>
      <c r="W30" s="11"/>
      <c r="X30" s="11"/>
      <c r="Y30" s="11"/>
      <c r="Z30" s="28">
        <f>SUM(I30,J30,N30,U30)</f>
        <v>120.37782540861474</v>
      </c>
      <c r="AA30" s="28">
        <f>SUM(O30,V30,W30)</f>
        <v>7.727006416699628</v>
      </c>
      <c r="AB30" s="28">
        <f>SUM(R30,S30,T30)</f>
        <v>0.4992029702970297</v>
      </c>
      <c r="AC30" s="28">
        <f>SUM(K30,L30,P30,Q30)</f>
        <v>46.91778217821782</v>
      </c>
    </row>
    <row r="31" spans="1:30" x14ac:dyDescent="0.25">
      <c r="A31" t="s">
        <v>156</v>
      </c>
      <c r="B31" t="s">
        <v>196</v>
      </c>
      <c r="C31" t="s">
        <v>121</v>
      </c>
      <c r="D31" t="str">
        <f>B31&amp;"-"&amp;E31</f>
        <v>GD-L2</v>
      </c>
      <c r="E31" t="s">
        <v>198</v>
      </c>
      <c r="F31" t="str">
        <f>CONCATENATE(E31," ",C31)</f>
        <v>L2 Storage</v>
      </c>
      <c r="G31" t="s">
        <v>151</v>
      </c>
      <c r="H31" s="9" t="s">
        <v>53</v>
      </c>
      <c r="I31" s="10">
        <v>0.67008999999999996</v>
      </c>
      <c r="J31" s="11">
        <v>80.877155000000002</v>
      </c>
      <c r="K31" s="11">
        <v>5.9398499999999999</v>
      </c>
      <c r="L31" s="11">
        <v>10.073799999999999</v>
      </c>
      <c r="M31" s="11"/>
      <c r="N31" s="11">
        <v>0.14551500000000001</v>
      </c>
      <c r="O31" s="11">
        <v>2.4137849999999998</v>
      </c>
      <c r="P31" s="11">
        <v>2.921335</v>
      </c>
      <c r="Q31" s="11">
        <v>27.302395000000001</v>
      </c>
      <c r="R31" s="11">
        <v>0.28522500000000001</v>
      </c>
      <c r="S31" s="11"/>
      <c r="T31" s="11"/>
      <c r="U31" s="11">
        <v>1.4571357264929174</v>
      </c>
      <c r="V31" s="11">
        <v>3.4592112041046352</v>
      </c>
      <c r="W31" s="11">
        <v>2.5393288990498886</v>
      </c>
      <c r="X31" s="11"/>
      <c r="Y31" s="11"/>
      <c r="Z31" s="28">
        <f>SUM(I31,J31,N31,U31)</f>
        <v>83.149895726492929</v>
      </c>
      <c r="AA31" s="28">
        <f>SUM(O31,V31,W31)</f>
        <v>8.4123251031545241</v>
      </c>
      <c r="AB31" s="28">
        <f>SUM(R31,S31,T31)</f>
        <v>0.28522500000000001</v>
      </c>
      <c r="AC31" s="28">
        <f>SUM(K31,L31,P31,Q31)</f>
        <v>46.237380000000002</v>
      </c>
    </row>
    <row r="32" spans="1:30" x14ac:dyDescent="0.25">
      <c r="A32" t="s">
        <v>157</v>
      </c>
      <c r="B32" t="s">
        <v>196</v>
      </c>
      <c r="D32" t="str">
        <f>B32&amp;"-"&amp;E32</f>
        <v>GD-L2</v>
      </c>
      <c r="E32" t="s">
        <v>198</v>
      </c>
      <c r="F32" t="s">
        <v>123</v>
      </c>
      <c r="G32" t="s">
        <v>158</v>
      </c>
      <c r="H32" s="9" t="s">
        <v>88</v>
      </c>
      <c r="I32" s="10">
        <v>0.6045373134328359</v>
      </c>
      <c r="J32" s="11">
        <v>37.37909950248757</v>
      </c>
      <c r="K32" s="11">
        <v>14.504736318407963</v>
      </c>
      <c r="L32" s="11">
        <v>42.896860696517415</v>
      </c>
      <c r="M32" s="11"/>
      <c r="N32" s="11">
        <v>0.10236815920398011</v>
      </c>
      <c r="O32" s="11">
        <v>12.930139303482589</v>
      </c>
      <c r="P32" s="11">
        <v>6.2870597014925371</v>
      </c>
      <c r="Q32" s="11">
        <v>131.22842786069651</v>
      </c>
      <c r="R32" s="11">
        <v>15.650462686567165</v>
      </c>
      <c r="S32" s="11">
        <v>36.973298507462687</v>
      </c>
      <c r="T32" s="11">
        <v>2.0248159203980101</v>
      </c>
      <c r="U32" s="11">
        <v>5.0231969854608387</v>
      </c>
      <c r="V32" s="11">
        <v>10.912135062456182</v>
      </c>
      <c r="W32" s="11"/>
      <c r="X32" s="11">
        <v>0.17876235505571833</v>
      </c>
      <c r="Y32" s="11">
        <v>0</v>
      </c>
      <c r="Z32" s="28">
        <f>SUM(I32,J32,N32,U32)</f>
        <v>43.109201960585224</v>
      </c>
      <c r="AA32" s="28">
        <f>SUM(O32,V32,W32)</f>
        <v>23.842274365938771</v>
      </c>
      <c r="AB32" s="28">
        <f>SUM(R32,S32,T32)</f>
        <v>54.648577114427866</v>
      </c>
      <c r="AC32" s="28">
        <f>SUM(K32,L32,P32,Q32)</f>
        <v>194.91708457711442</v>
      </c>
    </row>
    <row r="33" spans="1:30" x14ac:dyDescent="0.25">
      <c r="A33" t="s">
        <v>157</v>
      </c>
      <c r="B33" t="s">
        <v>196</v>
      </c>
      <c r="D33" t="str">
        <f>B33&amp;"-"&amp;E33</f>
        <v>GD-L2</v>
      </c>
      <c r="E33" t="s">
        <v>198</v>
      </c>
      <c r="F33" t="s">
        <v>123</v>
      </c>
      <c r="G33" t="s">
        <v>158</v>
      </c>
      <c r="H33" s="9" t="s">
        <v>89</v>
      </c>
      <c r="I33" s="10">
        <v>0.55396019900497517</v>
      </c>
      <c r="J33" s="11">
        <v>49.762611940298513</v>
      </c>
      <c r="K33" s="11">
        <v>15.219636815920399</v>
      </c>
      <c r="L33" s="11">
        <v>50.260203980099512</v>
      </c>
      <c r="M33" s="11"/>
      <c r="N33" s="11">
        <v>7.3671641791044781E-2</v>
      </c>
      <c r="O33" s="11">
        <v>23.74116417910448</v>
      </c>
      <c r="P33" s="11">
        <v>8.0576218905472654</v>
      </c>
      <c r="Q33" s="11">
        <v>139.64806965174131</v>
      </c>
      <c r="R33" s="11">
        <v>12.535805970149253</v>
      </c>
      <c r="S33" s="11">
        <v>33.939019900497513</v>
      </c>
      <c r="T33" s="11">
        <v>2.5994278606965175</v>
      </c>
      <c r="U33" s="11">
        <v>5.8515804567395389</v>
      </c>
      <c r="V33" s="11">
        <v>14.713174644244392</v>
      </c>
      <c r="W33" s="11"/>
      <c r="X33" s="11">
        <v>0.71355936510521811</v>
      </c>
      <c r="Y33" s="11"/>
      <c r="Z33" s="28">
        <f>SUM(I33,J33,N33,U33)</f>
        <v>56.241824237834074</v>
      </c>
      <c r="AA33" s="28">
        <f>SUM(O33,V33,W33)</f>
        <v>38.45433882334887</v>
      </c>
      <c r="AB33" s="28">
        <f>SUM(R33,S33,T33)</f>
        <v>49.074253731343283</v>
      </c>
      <c r="AC33" s="28">
        <f>SUM(K33,L33,P33,Q33)</f>
        <v>213.18553233830849</v>
      </c>
    </row>
    <row r="34" spans="1:30" x14ac:dyDescent="0.25">
      <c r="A34" t="s">
        <v>157</v>
      </c>
      <c r="B34" t="s">
        <v>196</v>
      </c>
      <c r="D34" t="str">
        <f>B34&amp;"-"&amp;E34</f>
        <v>GD-L2</v>
      </c>
      <c r="E34" t="s">
        <v>198</v>
      </c>
      <c r="F34" t="s">
        <v>123</v>
      </c>
      <c r="G34" t="s">
        <v>158</v>
      </c>
      <c r="H34" s="9" t="s">
        <v>90</v>
      </c>
      <c r="I34" s="10">
        <v>0.55718627450980396</v>
      </c>
      <c r="J34" s="11">
        <v>40.338460784313732</v>
      </c>
      <c r="K34" s="11">
        <v>16.777436274509807</v>
      </c>
      <c r="L34" s="11">
        <v>48.223759803921574</v>
      </c>
      <c r="M34" s="11"/>
      <c r="N34" s="11">
        <v>5.3014705882352943E-2</v>
      </c>
      <c r="O34" s="11">
        <v>15.952186274509806</v>
      </c>
      <c r="P34" s="11">
        <v>4.157210784313726</v>
      </c>
      <c r="Q34" s="11">
        <v>158.31021568627455</v>
      </c>
      <c r="R34" s="11">
        <v>20.037088235294117</v>
      </c>
      <c r="S34" s="11">
        <v>48.803142156862748</v>
      </c>
      <c r="T34" s="11">
        <v>3.5607500000000001</v>
      </c>
      <c r="U34" s="11">
        <v>5.3782701622075866</v>
      </c>
      <c r="V34" s="11">
        <v>13.091751177369625</v>
      </c>
      <c r="W34" s="11"/>
      <c r="X34" s="11">
        <v>0.24275712711735353</v>
      </c>
      <c r="Y34" s="11">
        <v>5.8440804409750365E-2</v>
      </c>
      <c r="Z34" s="28">
        <f>SUM(I34,J34,N34,U34)</f>
        <v>46.326931926913474</v>
      </c>
      <c r="AA34" s="28">
        <f>SUM(O34,V34,W34)</f>
        <v>29.04393745187943</v>
      </c>
      <c r="AB34" s="28">
        <f>SUM(R34,S34,T34)</f>
        <v>72.400980392156868</v>
      </c>
      <c r="AC34" s="28">
        <f>SUM(K34,L34,P34,Q34)</f>
        <v>227.46862254901964</v>
      </c>
    </row>
    <row r="35" spans="1:30" x14ac:dyDescent="0.25">
      <c r="A35" t="s">
        <v>157</v>
      </c>
      <c r="B35" t="s">
        <v>196</v>
      </c>
      <c r="D35" t="str">
        <f>B35&amp;"-"&amp;E35</f>
        <v>GD-L2</v>
      </c>
      <c r="E35" t="s">
        <v>198</v>
      </c>
      <c r="F35" t="s">
        <v>123</v>
      </c>
      <c r="G35" t="s">
        <v>158</v>
      </c>
      <c r="H35" s="9" t="s">
        <v>91</v>
      </c>
      <c r="I35" s="10">
        <v>0.63609223300970874</v>
      </c>
      <c r="J35" s="11">
        <v>37.345208737864077</v>
      </c>
      <c r="K35" s="11">
        <v>13.951111650485435</v>
      </c>
      <c r="L35" s="11">
        <v>48.738597087378636</v>
      </c>
      <c r="M35" s="11"/>
      <c r="N35" s="11">
        <v>0.13602427184466018</v>
      </c>
      <c r="O35" s="11">
        <v>17.700242718446603</v>
      </c>
      <c r="P35" s="11">
        <v>6.0305776699029128</v>
      </c>
      <c r="Q35" s="11">
        <v>121.74144660194175</v>
      </c>
      <c r="R35" s="11">
        <v>9.1051504854368925</v>
      </c>
      <c r="S35" s="11">
        <v>19.484524271844656</v>
      </c>
      <c r="T35" s="11"/>
      <c r="U35" s="11">
        <v>5.6066475434918077</v>
      </c>
      <c r="V35" s="11">
        <v>13.893080042879255</v>
      </c>
      <c r="W35" s="11"/>
      <c r="X35" s="11">
        <v>7.2459319245631371E-2</v>
      </c>
      <c r="Y35" s="11"/>
      <c r="Z35" s="28">
        <f>SUM(I35,J35,N35,U35)</f>
        <v>43.723972786210254</v>
      </c>
      <c r="AA35" s="28">
        <f>SUM(O35,V35,W35)</f>
        <v>31.593322761325858</v>
      </c>
      <c r="AB35" s="28">
        <f>SUM(R35,S35,T35)</f>
        <v>28.58967475728155</v>
      </c>
      <c r="AC35" s="28">
        <f>SUM(K35,L35,P35,Q35)</f>
        <v>190.46173300970872</v>
      </c>
    </row>
    <row r="36" spans="1:30" x14ac:dyDescent="0.25">
      <c r="A36" t="s">
        <v>194</v>
      </c>
      <c r="B36" t="s">
        <v>196</v>
      </c>
      <c r="D36" t="str">
        <f>B36&amp;"-"&amp;E36</f>
        <v>GD-L2</v>
      </c>
      <c r="E36" t="s">
        <v>198</v>
      </c>
      <c r="F36" t="s">
        <v>123</v>
      </c>
      <c r="G36" t="s">
        <v>158</v>
      </c>
      <c r="H36" s="57" t="s">
        <v>18</v>
      </c>
      <c r="I36" s="60">
        <v>3.0188080808080806</v>
      </c>
      <c r="J36" s="21">
        <v>375.9146262626262</v>
      </c>
      <c r="K36" s="21">
        <v>7.2287070707070704</v>
      </c>
      <c r="L36" s="21">
        <v>130.12078787878787</v>
      </c>
      <c r="M36" s="21">
        <v>16.269979797979797</v>
      </c>
      <c r="N36" s="21">
        <v>9.2185757575757563</v>
      </c>
      <c r="O36" s="21">
        <v>5228.004242424242</v>
      </c>
      <c r="P36" s="21">
        <v>11.629616161616161</v>
      </c>
      <c r="Q36" s="21">
        <v>127.75072727272727</v>
      </c>
      <c r="R36" s="21">
        <v>326.93601010101003</v>
      </c>
      <c r="S36" s="21">
        <v>731.25034343434334</v>
      </c>
      <c r="T36" s="21">
        <v>513.47778787878792</v>
      </c>
      <c r="U36" s="11"/>
      <c r="V36" s="21">
        <v>12.665490325113623</v>
      </c>
      <c r="W36" s="21">
        <v>953.76036268376424</v>
      </c>
      <c r="X36" s="21">
        <v>439.33234832553535</v>
      </c>
      <c r="Y36" s="21">
        <v>0.14813594001411259</v>
      </c>
      <c r="Z36">
        <f>SUM(I36,J36,K36)</f>
        <v>386.16214141414133</v>
      </c>
      <c r="AA36">
        <f>SUM(O36,V36,W36,X36)</f>
        <v>6633.7624437586555</v>
      </c>
      <c r="AB36">
        <f>SUM(R36,S36,T36)</f>
        <v>1571.6641414141413</v>
      </c>
      <c r="AC36">
        <f>SUM(K36,L36,P36,Q36)</f>
        <v>276.72983838383834</v>
      </c>
      <c r="AD36">
        <f>M36</f>
        <v>16.269979797979797</v>
      </c>
    </row>
    <row r="37" spans="1:30" x14ac:dyDescent="0.25">
      <c r="A37" t="s">
        <v>194</v>
      </c>
      <c r="B37" t="s">
        <v>196</v>
      </c>
      <c r="D37" t="str">
        <f>B37&amp;"-"&amp;E37</f>
        <v>GD-L2</v>
      </c>
      <c r="E37" t="s">
        <v>198</v>
      </c>
      <c r="F37" t="s">
        <v>123</v>
      </c>
      <c r="G37" t="s">
        <v>158</v>
      </c>
      <c r="H37" s="57" t="s">
        <v>20</v>
      </c>
      <c r="I37" s="60">
        <v>1.7775306122448979</v>
      </c>
      <c r="J37" s="21">
        <v>236.78245918367347</v>
      </c>
      <c r="K37" s="21">
        <v>9.2714387755102035</v>
      </c>
      <c r="L37" s="21">
        <v>176.1669387755102</v>
      </c>
      <c r="M37" s="21">
        <v>15.419571428571428</v>
      </c>
      <c r="N37" s="21">
        <v>8.6515000000000004</v>
      </c>
      <c r="O37" s="21">
        <v>5549.5875510204087</v>
      </c>
      <c r="P37" s="21">
        <v>6.5860204081632645</v>
      </c>
      <c r="Q37" s="21">
        <v>173.06894897959185</v>
      </c>
      <c r="R37" s="21">
        <v>330.71841836734689</v>
      </c>
      <c r="S37" s="21">
        <v>642.40980612244903</v>
      </c>
      <c r="T37" s="21">
        <v>374.53193877551018</v>
      </c>
      <c r="U37" s="11"/>
      <c r="V37" s="21">
        <v>14.970118591984432</v>
      </c>
      <c r="W37" s="21">
        <v>480.37221792728019</v>
      </c>
      <c r="X37" s="21">
        <v>300.08628281731325</v>
      </c>
      <c r="Y37" s="21">
        <v>0.13306004054994008</v>
      </c>
      <c r="Z37">
        <f>SUM(I37,J37,K37)</f>
        <v>247.83142857142857</v>
      </c>
      <c r="AA37">
        <f>SUM(O37,V37,W37,X37)</f>
        <v>6345.0161703569865</v>
      </c>
      <c r="AB37">
        <f>SUM(R37,S37,T37)</f>
        <v>1347.660163265306</v>
      </c>
      <c r="AC37">
        <f>SUM(K37,L37,P37,Q37)</f>
        <v>365.09334693877554</v>
      </c>
      <c r="AD37">
        <f>M37</f>
        <v>15.419571428571428</v>
      </c>
    </row>
    <row r="38" spans="1:30" x14ac:dyDescent="0.25">
      <c r="A38" t="s">
        <v>194</v>
      </c>
      <c r="B38" t="s">
        <v>196</v>
      </c>
      <c r="D38" t="str">
        <f>B38&amp;"-"&amp;E38</f>
        <v>GD-L2</v>
      </c>
      <c r="E38" t="s">
        <v>198</v>
      </c>
      <c r="F38" t="s">
        <v>123</v>
      </c>
      <c r="G38" t="s">
        <v>158</v>
      </c>
      <c r="H38" s="57" t="s">
        <v>21</v>
      </c>
      <c r="I38" s="60">
        <v>1.469704081632653</v>
      </c>
      <c r="J38" s="21">
        <v>354.22640816326532</v>
      </c>
      <c r="K38" s="21">
        <v>12.450244897959184</v>
      </c>
      <c r="L38" s="21">
        <v>171.03387755102042</v>
      </c>
      <c r="M38" s="21">
        <v>16.764306122448978</v>
      </c>
      <c r="N38" s="21">
        <v>7.7281734693877544</v>
      </c>
      <c r="O38" s="21">
        <v>5353.8169387755097</v>
      </c>
      <c r="P38" s="21">
        <v>12.099163265306123</v>
      </c>
      <c r="Q38" s="21">
        <v>175.78652040816326</v>
      </c>
      <c r="R38" s="21">
        <v>353.53756122448982</v>
      </c>
      <c r="S38" s="21">
        <v>722.64317346938765</v>
      </c>
      <c r="T38" s="21">
        <v>429.9578469387755</v>
      </c>
      <c r="U38" s="11"/>
      <c r="V38" s="21">
        <v>13.97610132689335</v>
      </c>
      <c r="W38" s="21">
        <v>484.86615619933713</v>
      </c>
      <c r="X38" s="21">
        <v>352.53477776488415</v>
      </c>
      <c r="Y38" s="21">
        <v>0.10975122463778839</v>
      </c>
      <c r="Z38">
        <f>SUM(I38,J38,K38)</f>
        <v>368.14635714285714</v>
      </c>
      <c r="AA38">
        <f>SUM(O38,V38,W38,X38)</f>
        <v>6205.1939740666239</v>
      </c>
      <c r="AB38">
        <f>SUM(R38,S38,T38)</f>
        <v>1506.1385816326529</v>
      </c>
      <c r="AC38">
        <f>SUM(K38,L38,P38,Q38)</f>
        <v>371.36980612244895</v>
      </c>
      <c r="AD38">
        <f>M38</f>
        <v>16.764306122448978</v>
      </c>
    </row>
    <row r="39" spans="1:30" x14ac:dyDescent="0.25">
      <c r="A39" t="s">
        <v>194</v>
      </c>
      <c r="B39" t="s">
        <v>196</v>
      </c>
      <c r="D39" t="str">
        <f>B39&amp;"-"&amp;E39</f>
        <v>GD-L2</v>
      </c>
      <c r="E39" t="s">
        <v>198</v>
      </c>
      <c r="F39" t="s">
        <v>123</v>
      </c>
      <c r="G39" t="s">
        <v>158</v>
      </c>
      <c r="H39" s="57" t="s">
        <v>22</v>
      </c>
      <c r="I39" s="60">
        <v>1.7557676767676766</v>
      </c>
      <c r="J39" s="21">
        <v>232.13961616161615</v>
      </c>
      <c r="K39" s="21">
        <v>8.3886767676767668</v>
      </c>
      <c r="L39" s="21">
        <v>128.78516161616162</v>
      </c>
      <c r="M39" s="21">
        <v>15.31741414141414</v>
      </c>
      <c r="N39" s="21">
        <v>7.1971515151515142</v>
      </c>
      <c r="O39" s="21">
        <v>5434.0129292929296</v>
      </c>
      <c r="P39" s="21">
        <v>10.604555555555557</v>
      </c>
      <c r="Q39" s="21">
        <v>133.649</v>
      </c>
      <c r="R39" s="21">
        <v>329.62086868686868</v>
      </c>
      <c r="S39" s="21">
        <v>630.05984848484843</v>
      </c>
      <c r="T39" s="21">
        <v>288.29197979797976</v>
      </c>
      <c r="U39" s="11"/>
      <c r="V39" s="21">
        <v>17.956296907289147</v>
      </c>
      <c r="W39" s="21">
        <v>729.80665337031462</v>
      </c>
      <c r="X39" s="21">
        <v>295.80706227776824</v>
      </c>
      <c r="Y39" s="21">
        <v>0.10229439671064036</v>
      </c>
      <c r="Z39">
        <f>SUM(I39,J39,K39)</f>
        <v>242.28406060606059</v>
      </c>
      <c r="AA39">
        <f>SUM(O39,V39,W39,X39)</f>
        <v>6477.5829418483027</v>
      </c>
      <c r="AB39">
        <f>SUM(R39,S39,T39)</f>
        <v>1247.9726969696969</v>
      </c>
      <c r="AC39">
        <f>SUM(K39,L39,P39,Q39)</f>
        <v>281.42739393939394</v>
      </c>
      <c r="AD39">
        <f>M39</f>
        <v>15.31741414141414</v>
      </c>
    </row>
    <row r="40" spans="1:30" x14ac:dyDescent="0.25">
      <c r="A40" t="s">
        <v>194</v>
      </c>
      <c r="B40" t="s">
        <v>196</v>
      </c>
      <c r="D40" t="str">
        <f>B40&amp;"-"&amp;E40</f>
        <v>GD-L2</v>
      </c>
      <c r="E40" t="s">
        <v>198</v>
      </c>
      <c r="F40" t="s">
        <v>123</v>
      </c>
      <c r="G40" t="s">
        <v>158</v>
      </c>
      <c r="H40" s="57" t="s">
        <v>23</v>
      </c>
      <c r="I40" s="60">
        <v>1.4535714285714285</v>
      </c>
      <c r="J40" s="21">
        <v>331.15808163265302</v>
      </c>
      <c r="K40" s="21">
        <v>5.9009795918367347</v>
      </c>
      <c r="L40" s="21">
        <v>143.95064285714287</v>
      </c>
      <c r="M40" s="21">
        <v>13.236061224489795</v>
      </c>
      <c r="N40" s="21">
        <v>9.1502448979591833</v>
      </c>
      <c r="O40" s="21">
        <v>5541.8493877551018</v>
      </c>
      <c r="P40" s="21">
        <v>15.260010204081633</v>
      </c>
      <c r="Q40" s="21">
        <v>133.0817857142857</v>
      </c>
      <c r="R40" s="21">
        <v>339.55906122448982</v>
      </c>
      <c r="S40" s="21">
        <v>711.33862244897955</v>
      </c>
      <c r="T40" s="21">
        <v>447.64981632653058</v>
      </c>
      <c r="U40" s="11"/>
      <c r="V40" s="21">
        <v>19.232422990463991</v>
      </c>
      <c r="W40" s="21">
        <v>558.6196137230952</v>
      </c>
      <c r="X40" s="21">
        <v>299.32981414018479</v>
      </c>
      <c r="Y40" s="21">
        <v>0.12572207998500343</v>
      </c>
      <c r="Z40">
        <f>SUM(I40,J40,K40)</f>
        <v>338.51263265306119</v>
      </c>
      <c r="AA40">
        <f>SUM(O40,V40,W40,X40)</f>
        <v>6419.0312386088463</v>
      </c>
      <c r="AB40">
        <f>SUM(R40,S40,T40)</f>
        <v>1498.5474999999999</v>
      </c>
      <c r="AC40">
        <f>SUM(K40,L40,P40,Q40)</f>
        <v>298.19341836734691</v>
      </c>
      <c r="AD40">
        <f>M40</f>
        <v>13.236061224489795</v>
      </c>
    </row>
    <row r="41" spans="1:30" x14ac:dyDescent="0.25">
      <c r="A41" t="s">
        <v>194</v>
      </c>
      <c r="B41" t="s">
        <v>196</v>
      </c>
      <c r="D41" t="str">
        <f>B41&amp;"-"&amp;E41</f>
        <v>GD-L2</v>
      </c>
      <c r="E41" t="s">
        <v>198</v>
      </c>
      <c r="F41" t="s">
        <v>123</v>
      </c>
      <c r="G41" t="s">
        <v>158</v>
      </c>
      <c r="H41" s="57" t="s">
        <v>24</v>
      </c>
      <c r="I41" s="60">
        <v>1.3605757575757575</v>
      </c>
      <c r="J41" s="21">
        <v>286.73010101010101</v>
      </c>
      <c r="K41" s="21">
        <v>12.931414141414141</v>
      </c>
      <c r="L41" s="21">
        <v>143.62582828282828</v>
      </c>
      <c r="M41" s="21">
        <v>11.484939393939392</v>
      </c>
      <c r="N41" s="21">
        <v>8.4466767676767667</v>
      </c>
      <c r="O41" s="21">
        <v>5336.6420202020208</v>
      </c>
      <c r="P41" s="21">
        <v>17.694737373737372</v>
      </c>
      <c r="Q41" s="21">
        <v>177.15459595959595</v>
      </c>
      <c r="R41" s="21">
        <v>367.45537373737369</v>
      </c>
      <c r="S41" s="21">
        <v>731.4706666666666</v>
      </c>
      <c r="T41" s="21">
        <v>385.78506060606054</v>
      </c>
      <c r="U41" s="11"/>
      <c r="V41" s="21">
        <v>12.547000985882818</v>
      </c>
      <c r="W41" s="21">
        <v>554.91777813235296</v>
      </c>
      <c r="X41" s="21">
        <v>302.047292105932</v>
      </c>
      <c r="Y41" s="21">
        <v>0.11444149007600783</v>
      </c>
      <c r="Z41">
        <f>SUM(I41,J41,K41)</f>
        <v>301.02209090909093</v>
      </c>
      <c r="AA41">
        <f>SUM(O41,V41,W41,X41)</f>
        <v>6206.1540914261886</v>
      </c>
      <c r="AB41">
        <f>SUM(R41,S41,T41)</f>
        <v>1484.7111010101009</v>
      </c>
      <c r="AC41">
        <f>SUM(K41,L41,P41,Q41)</f>
        <v>351.40657575757575</v>
      </c>
      <c r="AD41">
        <f>M41</f>
        <v>11.484939393939392</v>
      </c>
    </row>
    <row r="42" spans="1:30" x14ac:dyDescent="0.25">
      <c r="A42" t="s">
        <v>156</v>
      </c>
      <c r="B42" t="s">
        <v>101</v>
      </c>
      <c r="C42" t="s">
        <v>120</v>
      </c>
      <c r="D42" t="str">
        <f>B42&amp;"-"&amp;E42</f>
        <v>MA-L1</v>
      </c>
      <c r="E42" t="s">
        <v>197</v>
      </c>
      <c r="F42" t="str">
        <f>CONCATENATE(E42," ",C42)</f>
        <v>L1 Harvest</v>
      </c>
      <c r="G42" t="s">
        <v>152</v>
      </c>
      <c r="H42" s="9" t="s">
        <v>74</v>
      </c>
      <c r="I42" s="10"/>
      <c r="J42" s="11">
        <v>3.1858507462686574</v>
      </c>
      <c r="K42" s="11"/>
      <c r="L42" s="11">
        <v>5.7751243781094537E-2</v>
      </c>
      <c r="M42" s="11"/>
      <c r="N42" s="11">
        <v>0</v>
      </c>
      <c r="O42" s="11">
        <v>1.3450298507462688</v>
      </c>
      <c r="P42" s="11"/>
      <c r="Q42" s="11"/>
      <c r="R42" s="11">
        <v>0.11926865671641793</v>
      </c>
      <c r="S42" s="11">
        <v>7.5432835820895536E-2</v>
      </c>
      <c r="T42" s="11"/>
      <c r="U42" s="11"/>
      <c r="V42" s="11">
        <v>0.97056424707153133</v>
      </c>
      <c r="W42" s="11"/>
      <c r="X42" s="11"/>
      <c r="Y42" s="11"/>
      <c r="Z42" s="28">
        <f>SUM(I42,J42,N42,U42)</f>
        <v>3.1858507462686574</v>
      </c>
      <c r="AA42" s="28">
        <f>SUM(O42,V42,W42)</f>
        <v>2.3155940978178</v>
      </c>
      <c r="AB42" s="28">
        <f>SUM(R42,S42,T42)</f>
        <v>0.19470149253731345</v>
      </c>
      <c r="AC42" s="28">
        <f>SUM(K42,L42,P42,Q42)</f>
        <v>5.7751243781094537E-2</v>
      </c>
    </row>
    <row r="43" spans="1:30" x14ac:dyDescent="0.25">
      <c r="A43" t="s">
        <v>156</v>
      </c>
      <c r="B43" t="s">
        <v>101</v>
      </c>
      <c r="C43" t="s">
        <v>120</v>
      </c>
      <c r="D43" t="str">
        <f>B43&amp;"-"&amp;E43</f>
        <v>MA-L1</v>
      </c>
      <c r="E43" t="s">
        <v>197</v>
      </c>
      <c r="F43" t="str">
        <f>CONCATENATE(E43," ",C43)</f>
        <v>L1 Harvest</v>
      </c>
      <c r="G43" t="s">
        <v>152</v>
      </c>
      <c r="H43" s="9" t="s">
        <v>75</v>
      </c>
      <c r="I43" s="10"/>
      <c r="J43" s="11">
        <v>4.1974349999999996</v>
      </c>
      <c r="K43" s="11"/>
      <c r="L43" s="11">
        <v>0</v>
      </c>
      <c r="M43" s="11"/>
      <c r="N43" s="11">
        <v>0</v>
      </c>
      <c r="O43" s="11">
        <v>1.7698349999999998</v>
      </c>
      <c r="P43" s="11"/>
      <c r="Q43" s="11"/>
      <c r="R43" s="11">
        <v>0.371035</v>
      </c>
      <c r="S43" s="11">
        <v>0.198265</v>
      </c>
      <c r="T43" s="11"/>
      <c r="U43" s="11"/>
      <c r="V43" s="11">
        <v>0.57760199111546329</v>
      </c>
      <c r="W43" s="11"/>
      <c r="X43" s="11"/>
      <c r="Y43" s="11"/>
      <c r="Z43" s="28">
        <f>SUM(I43,J43,N43,U43)</f>
        <v>4.1974349999999996</v>
      </c>
      <c r="AA43" s="28">
        <f>SUM(O43,V43,W43)</f>
        <v>2.3474369911154631</v>
      </c>
      <c r="AB43" s="28">
        <f>SUM(R43,S43,T43)</f>
        <v>0.56930000000000003</v>
      </c>
      <c r="AC43" s="28">
        <f>SUM(K43,L43,P43,Q43)</f>
        <v>0</v>
      </c>
    </row>
    <row r="44" spans="1:30" x14ac:dyDescent="0.25">
      <c r="A44" t="s">
        <v>156</v>
      </c>
      <c r="B44" t="s">
        <v>101</v>
      </c>
      <c r="C44" t="s">
        <v>120</v>
      </c>
      <c r="D44" t="str">
        <f>B44&amp;"-"&amp;E44</f>
        <v>MA-L1</v>
      </c>
      <c r="E44" t="s">
        <v>197</v>
      </c>
      <c r="F44" t="str">
        <f>CONCATENATE(E44," ",C44)</f>
        <v>L1 Harvest</v>
      </c>
      <c r="G44" t="s">
        <v>152</v>
      </c>
      <c r="H44" s="9" t="s">
        <v>76</v>
      </c>
      <c r="I44" s="10"/>
      <c r="J44" s="11">
        <v>3.7528855721393035</v>
      </c>
      <c r="K44" s="11"/>
      <c r="L44" s="11">
        <v>0.37095024875621896</v>
      </c>
      <c r="M44" s="11"/>
      <c r="N44" s="11">
        <v>0</v>
      </c>
      <c r="O44" s="11">
        <v>1.9857114427860698</v>
      </c>
      <c r="P44" s="11"/>
      <c r="Q44" s="11"/>
      <c r="R44" s="11">
        <v>0.23861194029850746</v>
      </c>
      <c r="S44" s="11">
        <v>0.28124378109452736</v>
      </c>
      <c r="T44" s="11"/>
      <c r="U44" s="11"/>
      <c r="V44" s="11">
        <v>0.24232769168220133</v>
      </c>
      <c r="W44" s="11"/>
      <c r="X44" s="11"/>
      <c r="Y44" s="11"/>
      <c r="Z44" s="28">
        <f>SUM(I44,J44,N44,U44)</f>
        <v>3.7528855721393035</v>
      </c>
      <c r="AA44" s="28">
        <f>SUM(O44,V44,W44)</f>
        <v>2.2280391344682711</v>
      </c>
      <c r="AB44" s="28">
        <f>SUM(R44,S44,T44)</f>
        <v>0.51985572139303482</v>
      </c>
      <c r="AC44" s="28">
        <f>SUM(K44,L44,P44,Q44)</f>
        <v>0.37095024875621896</v>
      </c>
    </row>
    <row r="45" spans="1:30" x14ac:dyDescent="0.25">
      <c r="A45" t="s">
        <v>156</v>
      </c>
      <c r="B45" t="s">
        <v>101</v>
      </c>
      <c r="C45" t="s">
        <v>120</v>
      </c>
      <c r="D45" t="str">
        <f>B45&amp;"-"&amp;E45</f>
        <v>MA-L1</v>
      </c>
      <c r="E45" t="s">
        <v>197</v>
      </c>
      <c r="F45" t="str">
        <f>CONCATENATE(E45," ",C45)</f>
        <v>L1 Harvest</v>
      </c>
      <c r="G45" t="s">
        <v>152</v>
      </c>
      <c r="H45" s="9" t="s">
        <v>77</v>
      </c>
      <c r="I45" s="10"/>
      <c r="J45" s="11">
        <v>4.7956900000000005</v>
      </c>
      <c r="K45" s="11"/>
      <c r="L45" s="11">
        <v>0.202455</v>
      </c>
      <c r="M45" s="11"/>
      <c r="N45" s="11">
        <v>0</v>
      </c>
      <c r="O45" s="11">
        <v>1.5448550000000001</v>
      </c>
      <c r="P45" s="11"/>
      <c r="Q45" s="11"/>
      <c r="R45" s="11">
        <v>0.48011999999999999</v>
      </c>
      <c r="S45" s="11">
        <v>0.1721</v>
      </c>
      <c r="T45" s="11"/>
      <c r="U45" s="11"/>
      <c r="V45" s="11">
        <v>1.5313381377154192</v>
      </c>
      <c r="W45" s="11"/>
      <c r="X45" s="11"/>
      <c r="Y45" s="11"/>
      <c r="Z45" s="28">
        <f>SUM(I45,J45,N45,U45)</f>
        <v>4.7956900000000005</v>
      </c>
      <c r="AA45" s="28">
        <f>SUM(O45,V45,W45)</f>
        <v>3.0761931377154195</v>
      </c>
      <c r="AB45" s="28">
        <f>SUM(R45,S45,T45)</f>
        <v>0.65222000000000002</v>
      </c>
      <c r="AC45" s="28">
        <f>SUM(K45,L45,P45,Q45)</f>
        <v>0.202455</v>
      </c>
    </row>
    <row r="46" spans="1:30" x14ac:dyDescent="0.25">
      <c r="A46" t="s">
        <v>156</v>
      </c>
      <c r="B46" t="s">
        <v>101</v>
      </c>
      <c r="C46" t="s">
        <v>120</v>
      </c>
      <c r="D46" t="str">
        <f>B46&amp;"-"&amp;E46</f>
        <v>MA-L1</v>
      </c>
      <c r="E46" t="s">
        <v>197</v>
      </c>
      <c r="F46" t="str">
        <f>CONCATENATE(E46," ",C46)</f>
        <v>L1 Harvest</v>
      </c>
      <c r="G46" t="s">
        <v>152</v>
      </c>
      <c r="H46" s="9" t="s">
        <v>78</v>
      </c>
      <c r="I46" s="10"/>
      <c r="J46" s="11">
        <v>8.5439405940594053</v>
      </c>
      <c r="K46" s="11">
        <v>5.553960396039604E-2</v>
      </c>
      <c r="L46" s="11">
        <v>0.5027574257425742</v>
      </c>
      <c r="M46" s="11"/>
      <c r="N46" s="11">
        <v>0</v>
      </c>
      <c r="O46" s="11">
        <v>2.141732673267327</v>
      </c>
      <c r="P46" s="11"/>
      <c r="Q46" s="11"/>
      <c r="R46" s="11">
        <v>0.10260396039603961</v>
      </c>
      <c r="S46" s="11">
        <v>8.2252475247524756E-2</v>
      </c>
      <c r="T46" s="11"/>
      <c r="U46" s="11"/>
      <c r="V46" s="11">
        <v>0.57440800768725375</v>
      </c>
      <c r="W46" s="11"/>
      <c r="X46" s="11"/>
      <c r="Y46" s="12"/>
      <c r="Z46" s="28">
        <f>SUM(I46,J46,N46,U46)</f>
        <v>8.5439405940594053</v>
      </c>
      <c r="AA46" s="28">
        <f>SUM(O46,V46,W46)</f>
        <v>2.7161406809545809</v>
      </c>
      <c r="AB46" s="28">
        <f>SUM(R46,S46,T46)</f>
        <v>0.18485643564356435</v>
      </c>
      <c r="AC46" s="28">
        <f>SUM(K46,L46,P46,Q46)</f>
        <v>0.55829702970297024</v>
      </c>
    </row>
    <row r="47" spans="1:30" x14ac:dyDescent="0.25">
      <c r="A47" t="s">
        <v>156</v>
      </c>
      <c r="B47" t="s">
        <v>101</v>
      </c>
      <c r="C47" t="s">
        <v>121</v>
      </c>
      <c r="D47" t="str">
        <f>B47&amp;"-"&amp;E47</f>
        <v>MA-L1</v>
      </c>
      <c r="E47" t="s">
        <v>197</v>
      </c>
      <c r="F47" t="str">
        <f>CONCATENATE(E47," ",C47)</f>
        <v>L1 Storage</v>
      </c>
      <c r="G47" t="s">
        <v>154</v>
      </c>
      <c r="H47" s="9" t="s">
        <v>54</v>
      </c>
      <c r="I47" s="10">
        <v>0.5395024875621891</v>
      </c>
      <c r="J47" s="11">
        <v>4.6569452736318411</v>
      </c>
      <c r="K47" s="11">
        <v>5.6194029850746272E-2</v>
      </c>
      <c r="L47" s="11">
        <v>5.6537313432835828E-2</v>
      </c>
      <c r="M47" s="11"/>
      <c r="N47" s="11"/>
      <c r="O47" s="11">
        <v>1.031761194029851</v>
      </c>
      <c r="P47" s="11"/>
      <c r="Q47" s="11"/>
      <c r="R47" s="11">
        <v>0.28617412935323389</v>
      </c>
      <c r="S47" s="11">
        <v>0.31445273631840798</v>
      </c>
      <c r="T47" s="11"/>
      <c r="U47" s="11"/>
      <c r="V47" s="11">
        <v>0.78533334622337425</v>
      </c>
      <c r="W47" s="11"/>
      <c r="X47" s="11"/>
      <c r="Y47" s="12"/>
      <c r="Z47" s="28">
        <f>SUM(I47,J47,N47,U47)</f>
        <v>5.1964477611940305</v>
      </c>
      <c r="AA47" s="28">
        <f>SUM(O47,V47,W47)</f>
        <v>1.8170945402532253</v>
      </c>
      <c r="AB47" s="28">
        <f>SUM(R47,S47,T47)</f>
        <v>0.60062686567164181</v>
      </c>
      <c r="AC47" s="28">
        <f>SUM(K47,L47,P47,Q47)</f>
        <v>0.1127313432835821</v>
      </c>
    </row>
    <row r="48" spans="1:30" x14ac:dyDescent="0.25">
      <c r="A48" t="s">
        <v>156</v>
      </c>
      <c r="B48" t="s">
        <v>101</v>
      </c>
      <c r="C48" t="s">
        <v>121</v>
      </c>
      <c r="D48" t="str">
        <f>B48&amp;"-"&amp;E48</f>
        <v>MA-L1</v>
      </c>
      <c r="E48" t="s">
        <v>197</v>
      </c>
      <c r="F48" t="str">
        <f>CONCATENATE(E48," ",C48)</f>
        <v>L1 Storage</v>
      </c>
      <c r="G48" t="s">
        <v>154</v>
      </c>
      <c r="H48" s="9" t="s">
        <v>55</v>
      </c>
      <c r="I48" s="10"/>
      <c r="J48" s="11">
        <v>4.6336550000000001</v>
      </c>
      <c r="K48" s="11">
        <v>0.39434499999999995</v>
      </c>
      <c r="L48" s="11">
        <v>6.0274999999999995E-2</v>
      </c>
      <c r="M48" s="11"/>
      <c r="N48" s="11"/>
      <c r="O48" s="11">
        <v>1.34491</v>
      </c>
      <c r="P48" s="11"/>
      <c r="Q48" s="11">
        <v>0.99847000000000008</v>
      </c>
      <c r="R48" s="11">
        <v>0.21777000000000002</v>
      </c>
      <c r="S48" s="11">
        <v>0.235315</v>
      </c>
      <c r="T48" s="11"/>
      <c r="U48" s="11"/>
      <c r="V48" s="11">
        <v>1.3069296326330768</v>
      </c>
      <c r="W48" s="11"/>
      <c r="X48" s="11"/>
      <c r="Y48" s="12"/>
      <c r="Z48" s="28">
        <f>SUM(I48,J48,N48,U48)</f>
        <v>4.6336550000000001</v>
      </c>
      <c r="AA48" s="28">
        <f>SUM(O48,V48,W48)</f>
        <v>2.6518396326330769</v>
      </c>
      <c r="AB48" s="28">
        <f>SUM(R48,S48,T48)</f>
        <v>0.45308500000000002</v>
      </c>
      <c r="AC48" s="28">
        <f>SUM(K48,L48,P48,Q48)</f>
        <v>1.45309</v>
      </c>
    </row>
    <row r="49" spans="1:30" x14ac:dyDescent="0.25">
      <c r="A49" t="s">
        <v>156</v>
      </c>
      <c r="B49" t="s">
        <v>101</v>
      </c>
      <c r="C49" t="s">
        <v>121</v>
      </c>
      <c r="D49" t="str">
        <f>B49&amp;"-"&amp;E49</f>
        <v>MA-L1</v>
      </c>
      <c r="E49" t="s">
        <v>197</v>
      </c>
      <c r="F49" t="str">
        <f>CONCATENATE(E49," ",C49)</f>
        <v>L1 Storage</v>
      </c>
      <c r="G49" t="s">
        <v>154</v>
      </c>
      <c r="H49" s="9" t="s">
        <v>56</v>
      </c>
      <c r="I49" s="10"/>
      <c r="J49" s="11">
        <v>5.1543399999999995</v>
      </c>
      <c r="K49" s="11">
        <v>0.135995</v>
      </c>
      <c r="L49" s="11">
        <v>6.7610000000000003E-2</v>
      </c>
      <c r="M49" s="11"/>
      <c r="N49" s="11"/>
      <c r="O49" s="11">
        <v>1.8043200000000001</v>
      </c>
      <c r="P49" s="11"/>
      <c r="Q49" s="11"/>
      <c r="R49" s="11">
        <v>0.34265999999999996</v>
      </c>
      <c r="S49" s="11">
        <v>0.19622000000000001</v>
      </c>
      <c r="T49" s="11"/>
      <c r="U49" s="11"/>
      <c r="V49" s="11">
        <v>1.4675857214988448</v>
      </c>
      <c r="W49" s="11"/>
      <c r="X49" s="11"/>
      <c r="Y49" s="12"/>
      <c r="Z49" s="28">
        <f>SUM(I49,J49,N49,U49)</f>
        <v>5.1543399999999995</v>
      </c>
      <c r="AA49" s="28">
        <f>SUM(O49,V49,W49)</f>
        <v>3.271905721498845</v>
      </c>
      <c r="AB49" s="28">
        <f>SUM(R49,S49,T49)</f>
        <v>0.53888000000000003</v>
      </c>
      <c r="AC49" s="28">
        <f>SUM(K49,L49,P49,Q49)</f>
        <v>0.20360500000000001</v>
      </c>
    </row>
    <row r="50" spans="1:30" x14ac:dyDescent="0.25">
      <c r="A50" t="s">
        <v>156</v>
      </c>
      <c r="B50" t="s">
        <v>101</v>
      </c>
      <c r="C50" t="s">
        <v>121</v>
      </c>
      <c r="D50" t="str">
        <f>B50&amp;"-"&amp;E50</f>
        <v>MA-L1</v>
      </c>
      <c r="E50" t="s">
        <v>197</v>
      </c>
      <c r="F50" t="str">
        <f>CONCATENATE(E50," ",C50)</f>
        <v>L1 Storage</v>
      </c>
      <c r="G50" t="s">
        <v>154</v>
      </c>
      <c r="H50" s="9" t="s">
        <v>57</v>
      </c>
      <c r="I50" s="10">
        <v>0.53753000000000006</v>
      </c>
      <c r="J50" s="11">
        <v>5.6307749999999999</v>
      </c>
      <c r="K50" s="11">
        <v>0.28795500000000002</v>
      </c>
      <c r="L50" s="11">
        <v>0.190385</v>
      </c>
      <c r="M50" s="11"/>
      <c r="N50" s="11"/>
      <c r="O50" s="11">
        <v>1.9049849999999999</v>
      </c>
      <c r="P50" s="11"/>
      <c r="Q50" s="11">
        <v>0.89465499999999998</v>
      </c>
      <c r="R50" s="11">
        <v>0.20529999999999998</v>
      </c>
      <c r="S50" s="11">
        <v>0.14005500000000001</v>
      </c>
      <c r="T50" s="11"/>
      <c r="U50" s="31"/>
      <c r="V50" s="11">
        <v>1.5899903606346679</v>
      </c>
      <c r="W50" s="11"/>
      <c r="X50" s="11"/>
      <c r="Y50" s="12"/>
      <c r="Z50" s="28">
        <f>SUM(I50,J50,N50,U50)</f>
        <v>6.1683050000000001</v>
      </c>
      <c r="AA50" s="28">
        <f>SUM(O50,V50,W50)</f>
        <v>3.4949753606346681</v>
      </c>
      <c r="AB50" s="28">
        <f>SUM(R50,S50,T50)</f>
        <v>0.34535499999999997</v>
      </c>
      <c r="AC50" s="28">
        <f>SUM(K50,L50,P50,Q50)</f>
        <v>1.372995</v>
      </c>
    </row>
    <row r="51" spans="1:30" x14ac:dyDescent="0.25">
      <c r="A51" t="s">
        <v>156</v>
      </c>
      <c r="B51" t="s">
        <v>101</v>
      </c>
      <c r="C51" t="s">
        <v>121</v>
      </c>
      <c r="D51" t="str">
        <f>B51&amp;"-"&amp;E51</f>
        <v>MA-L1</v>
      </c>
      <c r="E51" t="s">
        <v>197</v>
      </c>
      <c r="F51" t="str">
        <f>CONCATENATE(E51," ",C51)</f>
        <v>L1 Storage</v>
      </c>
      <c r="G51" t="s">
        <v>154</v>
      </c>
      <c r="H51" s="9" t="s">
        <v>58</v>
      </c>
      <c r="I51" s="10"/>
      <c r="J51" s="11">
        <v>5.4976650000000005</v>
      </c>
      <c r="K51" s="11">
        <v>0.23203499999999999</v>
      </c>
      <c r="L51" s="11"/>
      <c r="M51" s="11"/>
      <c r="N51" s="11">
        <v>0.14180000000000001</v>
      </c>
      <c r="O51" s="11">
        <v>1.92493</v>
      </c>
      <c r="P51" s="11">
        <v>0.72818499999999997</v>
      </c>
      <c r="Q51" s="11"/>
      <c r="R51" s="11">
        <v>0.246285</v>
      </c>
      <c r="S51" s="11">
        <v>0.16025</v>
      </c>
      <c r="T51" s="11"/>
      <c r="U51" s="31"/>
      <c r="V51" s="11">
        <v>1.8271493489603254</v>
      </c>
      <c r="W51" s="11"/>
      <c r="X51" s="11">
        <v>0.142589201651704</v>
      </c>
      <c r="Y51" s="12"/>
      <c r="Z51" s="28">
        <f>SUM(I51,J51,N51,U51)</f>
        <v>5.6394650000000004</v>
      </c>
      <c r="AA51" s="28">
        <f>SUM(O51,V51,W51)</f>
        <v>3.7520793489603257</v>
      </c>
      <c r="AB51" s="28">
        <f>SUM(R51,S51,T51)</f>
        <v>0.40653499999999998</v>
      </c>
      <c r="AC51" s="28">
        <f>SUM(K51,L51,P51,Q51)</f>
        <v>0.96021999999999996</v>
      </c>
    </row>
    <row r="52" spans="1:30" x14ac:dyDescent="0.25">
      <c r="A52" t="s">
        <v>157</v>
      </c>
      <c r="B52" t="s">
        <v>101</v>
      </c>
      <c r="D52" t="str">
        <f>B52&amp;"-"&amp;E52</f>
        <v>MA-L1</v>
      </c>
      <c r="E52" t="s">
        <v>197</v>
      </c>
      <c r="F52" t="s">
        <v>122</v>
      </c>
      <c r="G52" t="s">
        <v>147</v>
      </c>
      <c r="H52" s="9" t="s">
        <v>92</v>
      </c>
      <c r="I52" s="10"/>
      <c r="J52" s="11">
        <v>1.49956</v>
      </c>
      <c r="K52" s="11">
        <v>6.1790400000000005</v>
      </c>
      <c r="L52" s="11">
        <v>8.9613200000000006</v>
      </c>
      <c r="M52" s="11"/>
      <c r="N52" s="11"/>
      <c r="O52" s="11">
        <v>27.844790000000003</v>
      </c>
      <c r="P52" s="11">
        <v>1.42466</v>
      </c>
      <c r="Q52" s="11">
        <v>21.797219999999999</v>
      </c>
      <c r="R52" s="11">
        <v>10.43557</v>
      </c>
      <c r="S52" s="11">
        <v>73.401724999999999</v>
      </c>
      <c r="T52" s="11"/>
      <c r="U52" s="31">
        <v>1.0806198031353733</v>
      </c>
      <c r="V52" s="11">
        <v>4.5302517965430891</v>
      </c>
      <c r="W52" s="11"/>
      <c r="X52" s="11">
        <v>0.21054530448040765</v>
      </c>
      <c r="Y52" s="12">
        <v>2.5843860285230842</v>
      </c>
      <c r="Z52" s="28">
        <f>SUM(I52,J52,N52,U52)</f>
        <v>2.5801798031353735</v>
      </c>
      <c r="AA52" s="28">
        <f>SUM(O52,V52,W52)</f>
        <v>32.375041796543094</v>
      </c>
      <c r="AB52" s="28">
        <f>SUM(R52,S52,T52)</f>
        <v>83.837294999999997</v>
      </c>
      <c r="AC52" s="28">
        <f>SUM(K52,L52,P52,Q52)</f>
        <v>38.36224</v>
      </c>
    </row>
    <row r="53" spans="1:30" x14ac:dyDescent="0.25">
      <c r="A53" t="s">
        <v>157</v>
      </c>
      <c r="B53" t="s">
        <v>101</v>
      </c>
      <c r="D53" t="str">
        <f>B53&amp;"-"&amp;E53</f>
        <v>MA-L1</v>
      </c>
      <c r="E53" t="s">
        <v>197</v>
      </c>
      <c r="F53" t="s">
        <v>122</v>
      </c>
      <c r="G53" t="s">
        <v>147</v>
      </c>
      <c r="H53" s="9" t="s">
        <v>93</v>
      </c>
      <c r="I53" s="10"/>
      <c r="J53" s="11">
        <v>1.5619059405940592</v>
      </c>
      <c r="K53" s="11">
        <v>3.6688663366336631</v>
      </c>
      <c r="L53" s="11">
        <v>8.8909504950495037</v>
      </c>
      <c r="M53" s="11"/>
      <c r="N53" s="11"/>
      <c r="O53" s="11">
        <v>37.926445544554454</v>
      </c>
      <c r="P53" s="11">
        <v>0.8006633663366336</v>
      </c>
      <c r="Q53" s="11">
        <v>25.271133663366339</v>
      </c>
      <c r="R53" s="11">
        <v>11.913787128712872</v>
      </c>
      <c r="S53" s="11">
        <v>79.650816831683173</v>
      </c>
      <c r="T53" s="11"/>
      <c r="U53" s="31">
        <v>1.6196456817437093</v>
      </c>
      <c r="V53" s="11">
        <v>6.2123939645827431</v>
      </c>
      <c r="W53" s="11"/>
      <c r="X53" s="11">
        <v>0.86906007693829701</v>
      </c>
      <c r="Y53" s="12">
        <v>2.9895282131548906</v>
      </c>
      <c r="Z53" s="28">
        <f>SUM(I53,J53,N53,U53)</f>
        <v>3.1815516223377687</v>
      </c>
      <c r="AA53" s="28">
        <f>SUM(O53,V53,W53)</f>
        <v>44.138839509137199</v>
      </c>
      <c r="AB53" s="28">
        <f>SUM(R53,S53,T53)</f>
        <v>91.564603960396042</v>
      </c>
      <c r="AC53" s="28">
        <f>SUM(K53,L53,P53,Q53)</f>
        <v>38.631613861386143</v>
      </c>
    </row>
    <row r="54" spans="1:30" x14ac:dyDescent="0.25">
      <c r="A54" t="s">
        <v>157</v>
      </c>
      <c r="B54" t="s">
        <v>101</v>
      </c>
      <c r="D54" t="str">
        <f>B54&amp;"-"&amp;E54</f>
        <v>MA-L1</v>
      </c>
      <c r="E54" t="s">
        <v>197</v>
      </c>
      <c r="F54" t="s">
        <v>122</v>
      </c>
      <c r="G54" t="s">
        <v>147</v>
      </c>
      <c r="H54" s="9" t="s">
        <v>94</v>
      </c>
      <c r="I54" s="10"/>
      <c r="J54" s="11">
        <v>1.1282227722772278</v>
      </c>
      <c r="K54" s="11">
        <v>4.2151683168316829</v>
      </c>
      <c r="L54" s="11">
        <v>7.3431287128712865</v>
      </c>
      <c r="M54" s="11"/>
      <c r="N54" s="11"/>
      <c r="O54" s="11">
        <v>26.544237623762378</v>
      </c>
      <c r="P54" s="11"/>
      <c r="Q54" s="11">
        <v>13.750183168316832</v>
      </c>
      <c r="R54" s="11">
        <v>7.8818217821782177</v>
      </c>
      <c r="S54" s="11">
        <v>48.425876237623761</v>
      </c>
      <c r="T54" s="11"/>
      <c r="U54" s="31">
        <v>1.0241610174262241</v>
      </c>
      <c r="V54" s="11">
        <v>6.7729102576552007</v>
      </c>
      <c r="W54" s="11"/>
      <c r="X54" s="11">
        <v>1.2482930540201718</v>
      </c>
      <c r="Y54" s="12">
        <v>1.3854337935606467</v>
      </c>
      <c r="Z54" s="28">
        <f>SUM(I54,J54,N54,U54)</f>
        <v>2.1523837897034519</v>
      </c>
      <c r="AA54" s="28">
        <f>SUM(O54,V54,W54)</f>
        <v>33.317147881417576</v>
      </c>
      <c r="AB54" s="28">
        <f>SUM(R54,S54,T54)</f>
        <v>56.307698019801975</v>
      </c>
      <c r="AC54" s="28">
        <f>SUM(K54,L54,P54,Q54)</f>
        <v>25.308480198019801</v>
      </c>
    </row>
    <row r="55" spans="1:30" x14ac:dyDescent="0.25">
      <c r="A55" t="s">
        <v>157</v>
      </c>
      <c r="B55" t="s">
        <v>101</v>
      </c>
      <c r="D55" t="str">
        <f>B55&amp;"-"&amp;E55</f>
        <v>MA-L1</v>
      </c>
      <c r="E55" t="s">
        <v>197</v>
      </c>
      <c r="F55" t="s">
        <v>122</v>
      </c>
      <c r="G55" t="s">
        <v>147</v>
      </c>
      <c r="H55" s="9" t="s">
        <v>95</v>
      </c>
      <c r="I55" s="10"/>
      <c r="J55" s="11">
        <v>1.2167745098039215</v>
      </c>
      <c r="K55" s="11">
        <v>3.6469166666666673</v>
      </c>
      <c r="L55" s="11">
        <v>5.6900588235294114</v>
      </c>
      <c r="M55" s="11"/>
      <c r="N55" s="11"/>
      <c r="O55" s="11">
        <v>24.806235294117648</v>
      </c>
      <c r="P55" s="11">
        <v>2.5126617647058826</v>
      </c>
      <c r="Q55" s="11">
        <v>13.778053921568628</v>
      </c>
      <c r="R55" s="11">
        <v>6.9858431372549017</v>
      </c>
      <c r="S55" s="11">
        <v>57.236137254901962</v>
      </c>
      <c r="T55" s="11"/>
      <c r="U55" s="31">
        <v>0.8469731395039366</v>
      </c>
      <c r="V55" s="11">
        <v>5.9564807506204493</v>
      </c>
      <c r="W55" s="11"/>
      <c r="X55" s="11"/>
      <c r="Y55" s="12">
        <v>2.3885310469365413</v>
      </c>
      <c r="Z55" s="28">
        <f>SUM(I55,J55,N55,U55)</f>
        <v>2.0637476493078584</v>
      </c>
      <c r="AA55" s="28">
        <f>SUM(O55,V55,W55)</f>
        <v>30.762716044738099</v>
      </c>
      <c r="AB55" s="28">
        <f>SUM(R55,S55,T55)</f>
        <v>64.221980392156865</v>
      </c>
      <c r="AC55" s="28">
        <f>SUM(K55,L55,P55,Q55)</f>
        <v>25.627691176470588</v>
      </c>
    </row>
    <row r="56" spans="1:30" x14ac:dyDescent="0.25">
      <c r="A56" t="s">
        <v>194</v>
      </c>
      <c r="B56" t="s">
        <v>101</v>
      </c>
      <c r="D56" t="str">
        <f>B56&amp;"-"&amp;E56</f>
        <v>MA-L1</v>
      </c>
      <c r="E56" t="s">
        <v>197</v>
      </c>
      <c r="F56" t="s">
        <v>122</v>
      </c>
      <c r="G56" t="s">
        <v>147</v>
      </c>
      <c r="H56" s="57" t="s">
        <v>37</v>
      </c>
      <c r="I56" s="60">
        <v>1.7640000000000002</v>
      </c>
      <c r="J56" s="21">
        <v>237.15667142857146</v>
      </c>
      <c r="K56" s="21">
        <v>3.731357142857143</v>
      </c>
      <c r="L56" s="21">
        <v>32.221585714285716</v>
      </c>
      <c r="M56" s="21">
        <v>7.5574714285714295</v>
      </c>
      <c r="N56" s="21">
        <v>2.2330857142857146</v>
      </c>
      <c r="O56" s="21">
        <v>5841.0851428571432</v>
      </c>
      <c r="P56" s="21">
        <v>3.1123428571428575</v>
      </c>
      <c r="Q56" s="21">
        <v>35.047842857142854</v>
      </c>
      <c r="R56" s="21">
        <v>314.31548571428573</v>
      </c>
      <c r="S56" s="21">
        <v>728.46727142857139</v>
      </c>
      <c r="T56" s="21">
        <v>2.1486999999999998</v>
      </c>
      <c r="U56" s="31"/>
      <c r="V56" s="21">
        <v>486.22694257255199</v>
      </c>
      <c r="W56" s="21">
        <v>204.45099913244962</v>
      </c>
      <c r="X56" s="21">
        <v>50.863219015282539</v>
      </c>
      <c r="Y56" s="22">
        <v>0</v>
      </c>
      <c r="Z56">
        <f>SUM(I56,J56,K56)</f>
        <v>242.65202857142862</v>
      </c>
      <c r="AA56">
        <f>SUM(O56,V56,W56,X56)</f>
        <v>6582.6263035774264</v>
      </c>
      <c r="AB56">
        <f>SUM(R56,S56,T56)</f>
        <v>1044.931457142857</v>
      </c>
      <c r="AC56">
        <f>SUM(K56,L56,P56,Q56)</f>
        <v>74.113128571428575</v>
      </c>
      <c r="AD56">
        <f>M56</f>
        <v>7.5574714285714295</v>
      </c>
    </row>
    <row r="57" spans="1:30" ht="15.75" thickBot="1" x14ac:dyDescent="0.3">
      <c r="A57" t="s">
        <v>194</v>
      </c>
      <c r="B57" t="s">
        <v>101</v>
      </c>
      <c r="D57" t="str">
        <f>B57&amp;"-"&amp;E57</f>
        <v>MA-L1</v>
      </c>
      <c r="E57" t="s">
        <v>197</v>
      </c>
      <c r="F57" t="s">
        <v>122</v>
      </c>
      <c r="G57" t="s">
        <v>147</v>
      </c>
      <c r="H57" s="59" t="s">
        <v>38</v>
      </c>
      <c r="I57" s="60">
        <v>1.8408375000000001</v>
      </c>
      <c r="J57" s="61">
        <v>295.28537499999999</v>
      </c>
      <c r="K57" s="61">
        <v>2.1950000000000003</v>
      </c>
      <c r="L57" s="61">
        <v>34.179087500000001</v>
      </c>
      <c r="M57" s="21">
        <v>12.558887499999999</v>
      </c>
      <c r="N57" s="61">
        <v>3.6555875000000002</v>
      </c>
      <c r="O57" s="61">
        <v>5330.6752499999993</v>
      </c>
      <c r="P57" s="61">
        <v>0</v>
      </c>
      <c r="Q57" s="61">
        <v>32.719637499999997</v>
      </c>
      <c r="R57" s="61">
        <v>294.02211249999999</v>
      </c>
      <c r="S57" s="61">
        <v>715.1651875</v>
      </c>
      <c r="T57" s="61">
        <v>3.0717125000000003</v>
      </c>
      <c r="U57" s="31"/>
      <c r="V57" s="61">
        <v>396.04596039189886</v>
      </c>
      <c r="W57" s="21">
        <v>216.99837438391739</v>
      </c>
      <c r="X57" s="61">
        <v>123.27261764436966</v>
      </c>
      <c r="Y57" s="62">
        <v>0</v>
      </c>
      <c r="Z57">
        <f>SUM(I57,J57,K57)</f>
        <v>299.3212125</v>
      </c>
      <c r="AA57">
        <f>SUM(O57,V57,W57,X57)</f>
        <v>6066.9922024201851</v>
      </c>
      <c r="AB57">
        <f>SUM(R57,S57,T57)</f>
        <v>1012.2590125</v>
      </c>
      <c r="AC57">
        <f>SUM(K57,L57,P57,Q57)</f>
        <v>69.093725000000006</v>
      </c>
      <c r="AD57">
        <f>M57</f>
        <v>12.558887499999999</v>
      </c>
    </row>
    <row r="58" spans="1:30" x14ac:dyDescent="0.25">
      <c r="A58" t="s">
        <v>194</v>
      </c>
      <c r="B58" t="s">
        <v>101</v>
      </c>
      <c r="D58" t="str">
        <f>B58&amp;"-"&amp;E58</f>
        <v>MA-L1</v>
      </c>
      <c r="E58" t="s">
        <v>197</v>
      </c>
      <c r="F58" t="s">
        <v>122</v>
      </c>
      <c r="G58" t="s">
        <v>147</v>
      </c>
      <c r="H58" s="30" t="s">
        <v>39</v>
      </c>
      <c r="I58" s="30">
        <v>2.8873411764705885</v>
      </c>
      <c r="J58" s="30">
        <v>578.60911764705884</v>
      </c>
      <c r="K58" s="30">
        <v>4.3292000000000002</v>
      </c>
      <c r="L58" s="30">
        <v>40.205705882352945</v>
      </c>
      <c r="M58" s="30">
        <v>14.342811764705884</v>
      </c>
      <c r="N58" s="30">
        <v>3.8403882352941174</v>
      </c>
      <c r="O58" s="30">
        <v>5045.8830588235296</v>
      </c>
      <c r="P58" s="30">
        <v>0</v>
      </c>
      <c r="Q58" s="30">
        <v>41.857588235294116</v>
      </c>
      <c r="R58" s="30">
        <v>297.30310588235295</v>
      </c>
      <c r="S58" s="30">
        <v>830.72580000000005</v>
      </c>
      <c r="T58" s="30">
        <v>12.708600000000001</v>
      </c>
      <c r="U58" s="31"/>
      <c r="V58" s="30">
        <v>294.0081549090711</v>
      </c>
      <c r="W58" s="30">
        <v>249.62046734589254</v>
      </c>
      <c r="X58" s="30">
        <v>964.05530623781794</v>
      </c>
      <c r="Y58" s="30">
        <v>0</v>
      </c>
      <c r="Z58">
        <f>SUM(I58,J58,K58)</f>
        <v>585.82565882352947</v>
      </c>
      <c r="AA58">
        <f>SUM(O58,V58,W58,X58)</f>
        <v>6553.5669873163106</v>
      </c>
      <c r="AB58">
        <f>SUM(R58,S58,T58)</f>
        <v>1140.7375058823529</v>
      </c>
      <c r="AC58">
        <f>SUM(K58,L58,P58,Q58)</f>
        <v>86.392494117647061</v>
      </c>
      <c r="AD58">
        <f>M58</f>
        <v>14.342811764705884</v>
      </c>
    </row>
    <row r="59" spans="1:30" x14ac:dyDescent="0.25">
      <c r="A59" t="s">
        <v>194</v>
      </c>
      <c r="B59" t="s">
        <v>101</v>
      </c>
      <c r="D59" t="str">
        <f>B59&amp;"-"&amp;E59</f>
        <v>MA-L1</v>
      </c>
      <c r="E59" t="s">
        <v>197</v>
      </c>
      <c r="F59" t="s">
        <v>122</v>
      </c>
      <c r="G59" t="s">
        <v>147</v>
      </c>
      <c r="H59" s="30" t="s">
        <v>40</v>
      </c>
      <c r="I59" s="30">
        <v>1.6297599999999999</v>
      </c>
      <c r="J59" s="30">
        <v>281.13682666666671</v>
      </c>
      <c r="K59" s="30">
        <v>3.3022</v>
      </c>
      <c r="L59" s="30">
        <v>37.799893333333337</v>
      </c>
      <c r="M59" s="30">
        <v>10.352546666666667</v>
      </c>
      <c r="N59" s="30">
        <v>2.1960799999999998</v>
      </c>
      <c r="O59" s="30">
        <v>5453.6381333333329</v>
      </c>
      <c r="P59" s="30">
        <v>3.3233600000000001</v>
      </c>
      <c r="Q59" s="30">
        <v>26.69144</v>
      </c>
      <c r="R59" s="30">
        <v>298.60914666666667</v>
      </c>
      <c r="S59" s="30">
        <v>635.69549333333339</v>
      </c>
      <c r="T59" s="30">
        <v>13.245039999999999</v>
      </c>
      <c r="U59" s="31"/>
      <c r="V59" s="30">
        <v>551.93273185053715</v>
      </c>
      <c r="W59" s="30">
        <v>352.18797562223529</v>
      </c>
      <c r="X59" s="30">
        <v>755.53374370582355</v>
      </c>
      <c r="Y59" s="30">
        <v>0</v>
      </c>
      <c r="Z59">
        <f>SUM(I59,J59,K59)</f>
        <v>286.06878666666671</v>
      </c>
      <c r="AA59">
        <f>SUM(O59,V59,W59,X59)</f>
        <v>7113.2925845119289</v>
      </c>
      <c r="AB59">
        <f>SUM(R59,S59,T59)</f>
        <v>947.54968000000008</v>
      </c>
      <c r="AC59">
        <f>SUM(K59,L59,P59,Q59)</f>
        <v>71.116893333333337</v>
      </c>
      <c r="AD59">
        <f>M59</f>
        <v>10.352546666666667</v>
      </c>
    </row>
    <row r="60" spans="1:30" x14ac:dyDescent="0.25">
      <c r="A60" t="s">
        <v>194</v>
      </c>
      <c r="B60" t="s">
        <v>101</v>
      </c>
      <c r="D60" t="str">
        <f>B60&amp;"-"&amp;E60</f>
        <v>MA-L1</v>
      </c>
      <c r="E60" t="s">
        <v>197</v>
      </c>
      <c r="F60" t="s">
        <v>122</v>
      </c>
      <c r="G60" t="s">
        <v>147</v>
      </c>
      <c r="H60" s="30" t="s">
        <v>41</v>
      </c>
      <c r="I60" s="30">
        <v>1.4340232558139534</v>
      </c>
      <c r="J60" s="30">
        <v>259.31108139534882</v>
      </c>
      <c r="K60" s="30">
        <v>2.9720465116279069</v>
      </c>
      <c r="L60" s="30">
        <v>28.156848837209299</v>
      </c>
      <c r="M60" s="30">
        <v>6.8294999999999995</v>
      </c>
      <c r="N60" s="30">
        <v>2.5267558139534882</v>
      </c>
      <c r="O60" s="30">
        <v>4695.4011627906975</v>
      </c>
      <c r="P60" s="30">
        <v>2.4956279069767442</v>
      </c>
      <c r="Q60" s="30">
        <v>35.028662790697673</v>
      </c>
      <c r="R60" s="30">
        <v>238.01790697674414</v>
      </c>
      <c r="S60" s="30">
        <v>555.52934883720923</v>
      </c>
      <c r="T60" s="30">
        <v>1.2878139534883721</v>
      </c>
      <c r="U60" s="31"/>
      <c r="V60" s="30">
        <v>339.26664913623483</v>
      </c>
      <c r="W60" s="30">
        <v>240.16603685904602</v>
      </c>
      <c r="X60" s="30">
        <v>655.16027612073117</v>
      </c>
      <c r="Y60" s="30">
        <v>0</v>
      </c>
      <c r="Z60">
        <f>SUM(I60,J60,K60)</f>
        <v>263.71715116279069</v>
      </c>
      <c r="AA60">
        <f>SUM(O60,V60,W60,X60)</f>
        <v>5929.9941249067097</v>
      </c>
      <c r="AB60">
        <f>SUM(R60,S60,T60)</f>
        <v>794.83506976744172</v>
      </c>
      <c r="AC60">
        <f>SUM(K60,L60,P60,Q60)</f>
        <v>68.653186046511621</v>
      </c>
      <c r="AD60">
        <f>M60</f>
        <v>6.8294999999999995</v>
      </c>
    </row>
    <row r="61" spans="1:30" x14ac:dyDescent="0.25">
      <c r="A61" t="s">
        <v>194</v>
      </c>
      <c r="B61" t="s">
        <v>101</v>
      </c>
      <c r="D61" t="str">
        <f>B61&amp;"-"&amp;E61</f>
        <v>MA-L1</v>
      </c>
      <c r="E61" t="s">
        <v>197</v>
      </c>
      <c r="F61" t="s">
        <v>122</v>
      </c>
      <c r="G61" t="s">
        <v>147</v>
      </c>
      <c r="H61" s="30" t="s">
        <v>42</v>
      </c>
      <c r="I61" s="30">
        <v>2.7535934065934065</v>
      </c>
      <c r="J61" s="30">
        <v>433.57581318681321</v>
      </c>
      <c r="K61" s="30">
        <v>3.4479670329670333</v>
      </c>
      <c r="L61" s="30">
        <v>25.848450549450551</v>
      </c>
      <c r="M61" s="30">
        <v>5.1316703296703299</v>
      </c>
      <c r="N61" s="30">
        <v>5.1807472527472527</v>
      </c>
      <c r="O61" s="30">
        <v>4526.7204395604394</v>
      </c>
      <c r="P61" s="30">
        <v>2.366945054945055</v>
      </c>
      <c r="Q61" s="30">
        <v>21.922692307692309</v>
      </c>
      <c r="R61" s="30">
        <v>270.28706593406594</v>
      </c>
      <c r="S61" s="30">
        <v>480.62720879120883</v>
      </c>
      <c r="T61" s="30">
        <v>9.3373956043956046</v>
      </c>
      <c r="U61" s="31"/>
      <c r="V61" s="30">
        <v>378.95838472058307</v>
      </c>
      <c r="W61" s="30">
        <v>622.72813076877765</v>
      </c>
      <c r="X61" s="30">
        <v>1696.4126482478334</v>
      </c>
      <c r="Y61" s="30">
        <v>0.11108809005835837</v>
      </c>
      <c r="Z61">
        <f>SUM(I61,J61,K61)</f>
        <v>439.77737362637362</v>
      </c>
      <c r="AA61">
        <f>SUM(O61,V61,W61,X61)</f>
        <v>7224.8196032976339</v>
      </c>
      <c r="AB61">
        <f>SUM(R61,S61,T61)</f>
        <v>760.25167032967033</v>
      </c>
      <c r="AC61">
        <f>SUM(K61,L61,P61,Q61)</f>
        <v>53.586054945054947</v>
      </c>
      <c r="AD61">
        <f>M61</f>
        <v>5.1316703296703299</v>
      </c>
    </row>
    <row r="62" spans="1:30" x14ac:dyDescent="0.25">
      <c r="A62" t="s">
        <v>156</v>
      </c>
      <c r="B62" t="s">
        <v>101</v>
      </c>
      <c r="C62" t="s">
        <v>120</v>
      </c>
      <c r="D62" t="str">
        <f>B62&amp;"-"&amp;E62</f>
        <v>MA-L2</v>
      </c>
      <c r="E62" t="s">
        <v>198</v>
      </c>
      <c r="F62" t="str">
        <f>CONCATENATE(E62," ",C62)</f>
        <v>L2 Harvest</v>
      </c>
      <c r="G62" t="s">
        <v>153</v>
      </c>
      <c r="H62" s="58" t="s">
        <v>79</v>
      </c>
      <c r="I62" s="31"/>
      <c r="J62" s="31">
        <v>3.5471094527363185</v>
      </c>
      <c r="K62" s="31"/>
      <c r="L62" s="31"/>
      <c r="M62" s="31"/>
      <c r="N62" s="31">
        <v>0</v>
      </c>
      <c r="O62" s="31">
        <v>0.93025870646766184</v>
      </c>
      <c r="P62" s="31"/>
      <c r="Q62" s="31"/>
      <c r="R62" s="31">
        <v>0.19615920398009951</v>
      </c>
      <c r="S62" s="31">
        <v>5.949751243781095E-2</v>
      </c>
      <c r="T62" s="31"/>
      <c r="U62" s="31"/>
      <c r="V62" s="31">
        <v>0.40979672532574063</v>
      </c>
      <c r="W62" s="31"/>
      <c r="X62" s="31"/>
      <c r="Y62" s="31"/>
      <c r="Z62" s="28">
        <f>SUM(I62,J62,N62,U62)</f>
        <v>3.5471094527363185</v>
      </c>
      <c r="AA62" s="28">
        <f>SUM(O62,V62,W62)</f>
        <v>1.3400554317934024</v>
      </c>
      <c r="AB62" s="28">
        <f>SUM(R62,S62,T62)</f>
        <v>0.25565671641791043</v>
      </c>
      <c r="AC62" s="28">
        <f>SUM(K62,L62,P62,Q62)</f>
        <v>0</v>
      </c>
    </row>
    <row r="63" spans="1:30" x14ac:dyDescent="0.25">
      <c r="A63" t="s">
        <v>156</v>
      </c>
      <c r="B63" t="s">
        <v>101</v>
      </c>
      <c r="C63" t="s">
        <v>120</v>
      </c>
      <c r="D63" t="str">
        <f>B63&amp;"-"&amp;E63</f>
        <v>MA-L2</v>
      </c>
      <c r="E63" t="s">
        <v>198</v>
      </c>
      <c r="F63" t="str">
        <f>CONCATENATE(E63," ",C63)</f>
        <v>L2 Harvest</v>
      </c>
      <c r="G63" t="s">
        <v>153</v>
      </c>
      <c r="H63" s="58" t="s">
        <v>80</v>
      </c>
      <c r="I63" s="31"/>
      <c r="J63" s="31">
        <v>6.9778811881188121</v>
      </c>
      <c r="K63" s="31">
        <v>5.3019801980198025E-2</v>
      </c>
      <c r="L63" s="31">
        <v>0.12482178217821782</v>
      </c>
      <c r="M63" s="31"/>
      <c r="N63" s="31">
        <v>0</v>
      </c>
      <c r="O63" s="31">
        <v>1.7936683168316832</v>
      </c>
      <c r="P63" s="31"/>
      <c r="Q63" s="31">
        <v>0.94688613861386139</v>
      </c>
      <c r="R63" s="31">
        <v>0.31904455445544555</v>
      </c>
      <c r="S63" s="31">
        <v>0.20791584158415843</v>
      </c>
      <c r="T63" s="31"/>
      <c r="U63" s="31"/>
      <c r="V63" s="31">
        <v>0.64510375636305928</v>
      </c>
      <c r="W63" s="31"/>
      <c r="X63" s="31"/>
      <c r="Y63" s="31"/>
      <c r="Z63" s="28">
        <f>SUM(I63,J63,N63,U63)</f>
        <v>6.9778811881188121</v>
      </c>
      <c r="AA63" s="28">
        <f>SUM(O63,V63,W63)</f>
        <v>2.4387720731947424</v>
      </c>
      <c r="AB63" s="28">
        <f>SUM(R63,S63,T63)</f>
        <v>0.52696039603960398</v>
      </c>
      <c r="AC63" s="28">
        <f>SUM(K63,L63,P63,Q63)</f>
        <v>1.1247277227722772</v>
      </c>
    </row>
    <row r="64" spans="1:30" x14ac:dyDescent="0.25">
      <c r="A64" t="s">
        <v>156</v>
      </c>
      <c r="B64" t="s">
        <v>101</v>
      </c>
      <c r="C64" t="s">
        <v>120</v>
      </c>
      <c r="D64" t="str">
        <f>B64&amp;"-"&amp;E64</f>
        <v>MA-L2</v>
      </c>
      <c r="E64" t="s">
        <v>198</v>
      </c>
      <c r="F64" t="str">
        <f>CONCATENATE(E64," ",C64)</f>
        <v>L2 Harvest</v>
      </c>
      <c r="G64" t="s">
        <v>153</v>
      </c>
      <c r="H64" s="58" t="s">
        <v>81</v>
      </c>
      <c r="I64" s="31"/>
      <c r="J64" s="31">
        <v>3.438905472636816</v>
      </c>
      <c r="K64" s="31">
        <v>5.4273631840796026E-2</v>
      </c>
      <c r="L64" s="31">
        <v>0.23185572139303484</v>
      </c>
      <c r="M64" s="31"/>
      <c r="N64" s="31">
        <v>0</v>
      </c>
      <c r="O64" s="31">
        <v>1.6127611940298507</v>
      </c>
      <c r="P64" s="31"/>
      <c r="Q64" s="31"/>
      <c r="R64" s="31">
        <v>0.1063134328358209</v>
      </c>
      <c r="S64" s="31">
        <v>0.21029850746268661</v>
      </c>
      <c r="T64" s="31"/>
      <c r="U64" s="31"/>
      <c r="V64" s="31">
        <v>0.22710323407824323</v>
      </c>
      <c r="W64" s="31"/>
      <c r="X64" s="31"/>
      <c r="Y64" s="31"/>
      <c r="Z64" s="28">
        <f>SUM(I64,J64,N64,U64)</f>
        <v>3.438905472636816</v>
      </c>
      <c r="AA64" s="28">
        <f>SUM(O64,V64,W64)</f>
        <v>1.839864428108094</v>
      </c>
      <c r="AB64" s="28">
        <f>SUM(R64,S64,T64)</f>
        <v>0.31661194029850748</v>
      </c>
      <c r="AC64" s="28">
        <f>SUM(K64,L64,P64,Q64)</f>
        <v>0.28612935323383087</v>
      </c>
    </row>
    <row r="65" spans="1:30" x14ac:dyDescent="0.25">
      <c r="A65" t="s">
        <v>156</v>
      </c>
      <c r="B65" t="s">
        <v>101</v>
      </c>
      <c r="C65" t="s">
        <v>120</v>
      </c>
      <c r="D65" t="str">
        <f>B65&amp;"-"&amp;E65</f>
        <v>MA-L2</v>
      </c>
      <c r="E65" t="s">
        <v>198</v>
      </c>
      <c r="F65" t="str">
        <f>CONCATENATE(E65," ",C65)</f>
        <v>L2 Harvest</v>
      </c>
      <c r="G65" t="s">
        <v>153</v>
      </c>
      <c r="H65" s="58" t="s">
        <v>82</v>
      </c>
      <c r="I65" s="31"/>
      <c r="J65" s="31">
        <v>4.8214776119402991</v>
      </c>
      <c r="K65" s="31"/>
      <c r="L65" s="31">
        <v>0.1054676616915423</v>
      </c>
      <c r="M65" s="31"/>
      <c r="N65" s="31">
        <v>0</v>
      </c>
      <c r="O65" s="31">
        <v>2.5285373134328362</v>
      </c>
      <c r="P65" s="31"/>
      <c r="Q65" s="31"/>
      <c r="R65" s="31">
        <v>0.42564676616915431</v>
      </c>
      <c r="S65" s="31">
        <v>7.5552238805970159E-2</v>
      </c>
      <c r="T65" s="31"/>
      <c r="U65" s="31"/>
      <c r="V65" s="31">
        <v>0.34382407570858881</v>
      </c>
      <c r="W65" s="31"/>
      <c r="X65" s="31">
        <v>9.885015815177009E-2</v>
      </c>
      <c r="Y65" s="31"/>
      <c r="Z65" s="28">
        <f>SUM(I65,J65,N65,U65)</f>
        <v>4.8214776119402991</v>
      </c>
      <c r="AA65" s="28">
        <f>SUM(O65,V65,W65)</f>
        <v>2.872361389141425</v>
      </c>
      <c r="AB65" s="28">
        <f>SUM(R65,S65,T65)</f>
        <v>0.50119900497512448</v>
      </c>
      <c r="AC65" s="28">
        <f>SUM(K65,L65,P65,Q65)</f>
        <v>0.1054676616915423</v>
      </c>
    </row>
    <row r="66" spans="1:30" x14ac:dyDescent="0.25">
      <c r="A66" t="s">
        <v>156</v>
      </c>
      <c r="B66" t="s">
        <v>101</v>
      </c>
      <c r="C66" t="s">
        <v>120</v>
      </c>
      <c r="D66" t="str">
        <f>B66&amp;"-"&amp;E66</f>
        <v>MA-L2</v>
      </c>
      <c r="E66" t="s">
        <v>198</v>
      </c>
      <c r="F66" t="str">
        <f>CONCATENATE(E66," ",C66)</f>
        <v>L2 Harvest</v>
      </c>
      <c r="G66" t="s">
        <v>153</v>
      </c>
      <c r="H66" s="58" t="s">
        <v>83</v>
      </c>
      <c r="I66" s="31"/>
      <c r="J66" s="31">
        <v>5.6012089552238811</v>
      </c>
      <c r="K66" s="31"/>
      <c r="L66" s="31">
        <v>0.66147761194029853</v>
      </c>
      <c r="M66" s="31"/>
      <c r="N66" s="31">
        <v>0</v>
      </c>
      <c r="O66" s="31">
        <v>2.3431641791044777</v>
      </c>
      <c r="P66" s="31"/>
      <c r="Q66" s="31"/>
      <c r="R66" s="31">
        <v>0.23167661691542291</v>
      </c>
      <c r="S66" s="31">
        <v>9.2462686567164193E-2</v>
      </c>
      <c r="T66" s="31"/>
      <c r="U66" s="31"/>
      <c r="V66" s="31">
        <v>0.77010888861941607</v>
      </c>
      <c r="W66" s="31"/>
      <c r="X66" s="31">
        <v>0</v>
      </c>
      <c r="Y66" s="31"/>
      <c r="Z66" s="28">
        <f>SUM(I66,J66,N66,U66)</f>
        <v>5.6012089552238811</v>
      </c>
      <c r="AA66" s="28">
        <f>SUM(O66,V66,W66)</f>
        <v>3.1132730677238936</v>
      </c>
      <c r="AB66" s="28">
        <f>SUM(R66,S66,T66)</f>
        <v>0.32413930348258713</v>
      </c>
      <c r="AC66" s="28">
        <f>SUM(K66,L66,P66,Q66)</f>
        <v>0.66147761194029853</v>
      </c>
    </row>
    <row r="67" spans="1:30" x14ac:dyDescent="0.25">
      <c r="A67" t="s">
        <v>156</v>
      </c>
      <c r="B67" t="s">
        <v>101</v>
      </c>
      <c r="C67" t="s">
        <v>121</v>
      </c>
      <c r="D67" t="str">
        <f>B67&amp;"-"&amp;E67</f>
        <v>MA-L2</v>
      </c>
      <c r="E67" t="s">
        <v>198</v>
      </c>
      <c r="F67" t="str">
        <f>CONCATENATE(E67," ",C67)</f>
        <v>L2 Storage</v>
      </c>
      <c r="G67" t="s">
        <v>155</v>
      </c>
      <c r="H67" s="58" t="s">
        <v>59</v>
      </c>
      <c r="I67" s="31"/>
      <c r="J67" s="31">
        <v>3.6933349999999998</v>
      </c>
      <c r="K67" s="31"/>
      <c r="L67" s="31">
        <v>9.3909999999999993E-2</v>
      </c>
      <c r="M67" s="31"/>
      <c r="N67" s="31">
        <v>0.20058500000000001</v>
      </c>
      <c r="O67" s="31">
        <v>1.7901600000000002</v>
      </c>
      <c r="P67" s="31"/>
      <c r="Q67" s="31"/>
      <c r="R67" s="31">
        <v>0.365095</v>
      </c>
      <c r="S67" s="31">
        <v>0.21943000000000001</v>
      </c>
      <c r="T67" s="31"/>
      <c r="U67" s="31"/>
      <c r="V67" s="31">
        <v>0.86576291241438053</v>
      </c>
      <c r="W67" s="31"/>
      <c r="X67" s="31"/>
      <c r="Y67" s="31"/>
      <c r="Z67" s="28">
        <f>SUM(I67,J67,N67,U67)</f>
        <v>3.8939199999999996</v>
      </c>
      <c r="AA67" s="28">
        <f>SUM(O67,V67,W67)</f>
        <v>2.6559229124143808</v>
      </c>
      <c r="AB67" s="28">
        <f>SUM(R67,S67,T67)</f>
        <v>0.58452499999999996</v>
      </c>
      <c r="AC67" s="28">
        <f>SUM(K67,L67,P67,Q67)</f>
        <v>9.3909999999999993E-2</v>
      </c>
    </row>
    <row r="68" spans="1:30" x14ac:dyDescent="0.25">
      <c r="A68" t="s">
        <v>156</v>
      </c>
      <c r="B68" t="s">
        <v>101</v>
      </c>
      <c r="C68" t="s">
        <v>121</v>
      </c>
      <c r="D68" t="str">
        <f>B68&amp;"-"&amp;E68</f>
        <v>MA-L2</v>
      </c>
      <c r="E68" t="s">
        <v>198</v>
      </c>
      <c r="F68" t="str">
        <f>CONCATENATE(E68," ",C68)</f>
        <v>L2 Storage</v>
      </c>
      <c r="G68" t="s">
        <v>155</v>
      </c>
      <c r="H68" s="58" t="s">
        <v>60</v>
      </c>
      <c r="I68" s="31"/>
      <c r="J68" s="31">
        <v>12.403388059701495</v>
      </c>
      <c r="K68" s="31">
        <v>0</v>
      </c>
      <c r="L68" s="31">
        <v>0</v>
      </c>
      <c r="M68" s="31"/>
      <c r="N68" s="31">
        <v>0</v>
      </c>
      <c r="O68" s="31">
        <v>2.1838258706467664</v>
      </c>
      <c r="P68" s="31"/>
      <c r="Q68" s="31">
        <v>0.99890049751243792</v>
      </c>
      <c r="R68" s="31">
        <v>0.27581592039801001</v>
      </c>
      <c r="S68" s="31">
        <v>0.29406467661691543</v>
      </c>
      <c r="T68" s="31"/>
      <c r="U68" s="31">
        <v>0</v>
      </c>
      <c r="V68" s="31">
        <v>1.7140252600648191</v>
      </c>
      <c r="W68" s="31"/>
      <c r="X68" s="31">
        <v>0.14187980263851144</v>
      </c>
      <c r="Y68" s="31"/>
      <c r="Z68" s="28">
        <f>SUM(I68,J68,N68,U68)</f>
        <v>12.403388059701495</v>
      </c>
      <c r="AA68" s="28">
        <f>SUM(O68,V68,W68)</f>
        <v>3.8978511307115857</v>
      </c>
      <c r="AB68" s="28">
        <f>SUM(R68,S68,T68)</f>
        <v>0.56988059701492544</v>
      </c>
      <c r="AC68" s="28">
        <f>SUM(K68,L68,P68,Q68)</f>
        <v>0.99890049751243792</v>
      </c>
    </row>
    <row r="69" spans="1:30" x14ac:dyDescent="0.25">
      <c r="A69" t="s">
        <v>156</v>
      </c>
      <c r="B69" t="s">
        <v>101</v>
      </c>
      <c r="C69" t="s">
        <v>121</v>
      </c>
      <c r="D69" t="str">
        <f>B69&amp;"-"&amp;E69</f>
        <v>MA-L2</v>
      </c>
      <c r="E69" t="s">
        <v>198</v>
      </c>
      <c r="F69" t="str">
        <f>CONCATENATE(E69," ",C69)</f>
        <v>L2 Storage</v>
      </c>
      <c r="G69" t="s">
        <v>155</v>
      </c>
      <c r="H69" s="58" t="s">
        <v>61</v>
      </c>
      <c r="I69" s="31"/>
      <c r="J69" s="31">
        <v>10.840633663366338</v>
      </c>
      <c r="K69" s="31"/>
      <c r="L69" s="31"/>
      <c r="M69" s="31"/>
      <c r="N69" s="31">
        <v>5.9386138613861383E-2</v>
      </c>
      <c r="O69" s="31">
        <v>5.643158415841584</v>
      </c>
      <c r="P69" s="31"/>
      <c r="Q69" s="31"/>
      <c r="R69" s="31">
        <v>0.3150940594059406</v>
      </c>
      <c r="S69" s="31">
        <v>0.1499059405940594</v>
      </c>
      <c r="T69" s="31"/>
      <c r="U69" s="31">
        <v>0</v>
      </c>
      <c r="V69" s="31">
        <v>4.2783602686660629</v>
      </c>
      <c r="W69" s="31"/>
      <c r="X69" s="31"/>
      <c r="Y69" s="31"/>
      <c r="Z69" s="28">
        <f>SUM(I69,J69,N69,U69)</f>
        <v>10.9000198019802</v>
      </c>
      <c r="AA69" s="28">
        <f>SUM(O69,V69,W69)</f>
        <v>9.921518684507646</v>
      </c>
      <c r="AB69" s="28">
        <f>SUM(R69,S69,T69)</f>
        <v>0.46499999999999997</v>
      </c>
      <c r="AC69" s="28">
        <f>SUM(K69,L69,P69,Q69)</f>
        <v>0</v>
      </c>
    </row>
    <row r="70" spans="1:30" x14ac:dyDescent="0.25">
      <c r="A70" t="s">
        <v>156</v>
      </c>
      <c r="B70" t="s">
        <v>101</v>
      </c>
      <c r="C70" t="s">
        <v>121</v>
      </c>
      <c r="D70" t="str">
        <f>B70&amp;"-"&amp;E70</f>
        <v>MA-L2</v>
      </c>
      <c r="E70" t="s">
        <v>198</v>
      </c>
      <c r="F70" t="str">
        <f>CONCATENATE(E70," ",C70)</f>
        <v>L2 Storage</v>
      </c>
      <c r="G70" t="s">
        <v>155</v>
      </c>
      <c r="H70" s="58" t="s">
        <v>62</v>
      </c>
      <c r="I70" s="31"/>
      <c r="J70" s="31">
        <v>7.9537860696517422</v>
      </c>
      <c r="K70" s="31"/>
      <c r="L70" s="31"/>
      <c r="M70" s="31"/>
      <c r="N70" s="31">
        <v>0</v>
      </c>
      <c r="O70" s="31">
        <v>1.6262885572139305</v>
      </c>
      <c r="P70" s="31"/>
      <c r="Q70" s="31">
        <v>1.2903582089552239</v>
      </c>
      <c r="R70" s="31">
        <v>0.17411442786069653</v>
      </c>
      <c r="S70" s="31">
        <v>0.26318905472636817</v>
      </c>
      <c r="T70" s="31"/>
      <c r="U70" s="31">
        <v>0</v>
      </c>
      <c r="V70" s="31">
        <v>2.165684168982243</v>
      </c>
      <c r="W70" s="31"/>
      <c r="X70" s="31">
        <v>0.10499725022130456</v>
      </c>
      <c r="Y70" s="31"/>
      <c r="Z70" s="28">
        <f>SUM(I70,J70,N70,U70)</f>
        <v>7.9537860696517422</v>
      </c>
      <c r="AA70" s="28">
        <f>SUM(O70,V70,W70)</f>
        <v>3.7919727261961738</v>
      </c>
      <c r="AB70" s="28">
        <f>SUM(R70,S70,T70)</f>
        <v>0.4373034825870647</v>
      </c>
      <c r="AC70" s="28">
        <f>SUM(K70,L70,P70,Q70)</f>
        <v>1.2903582089552239</v>
      </c>
    </row>
    <row r="71" spans="1:30" x14ac:dyDescent="0.25">
      <c r="A71" t="s">
        <v>156</v>
      </c>
      <c r="B71" t="s">
        <v>101</v>
      </c>
      <c r="C71" t="s">
        <v>121</v>
      </c>
      <c r="D71" t="str">
        <f>B71&amp;"-"&amp;E71</f>
        <v>MA-L2</v>
      </c>
      <c r="E71" t="s">
        <v>198</v>
      </c>
      <c r="F71" t="str">
        <f>CONCATENATE(E71," ",C71)</f>
        <v>L2 Storage</v>
      </c>
      <c r="G71" t="s">
        <v>155</v>
      </c>
      <c r="H71" s="58" t="s">
        <v>63</v>
      </c>
      <c r="I71" s="31"/>
      <c r="J71" s="31">
        <v>6.0120891089108914</v>
      </c>
      <c r="K71" s="31">
        <v>0</v>
      </c>
      <c r="L71" s="31"/>
      <c r="M71" s="31"/>
      <c r="N71" s="31">
        <v>0</v>
      </c>
      <c r="O71" s="31">
        <v>2.2833415841584159</v>
      </c>
      <c r="P71" s="31"/>
      <c r="Q71" s="31"/>
      <c r="R71" s="31">
        <v>0.29250990099009899</v>
      </c>
      <c r="S71" s="31">
        <v>0.11308910891089109</v>
      </c>
      <c r="T71" s="31"/>
      <c r="U71" s="31">
        <v>0</v>
      </c>
      <c r="V71" s="31">
        <v>2.2887799130755373</v>
      </c>
      <c r="W71" s="31"/>
      <c r="X71" s="31"/>
      <c r="Y71" s="31"/>
      <c r="Z71" s="28">
        <f>SUM(I71,J71,N71,U71)</f>
        <v>6.0120891089108914</v>
      </c>
      <c r="AA71" s="28">
        <f>SUM(O71,V71,W71)</f>
        <v>4.5721214972339528</v>
      </c>
      <c r="AB71" s="28">
        <f>SUM(R71,S71,T71)</f>
        <v>0.40559900990099007</v>
      </c>
      <c r="AC71" s="28">
        <f>SUM(K71,L71,P71,Q71)</f>
        <v>0</v>
      </c>
    </row>
    <row r="72" spans="1:30" x14ac:dyDescent="0.25">
      <c r="A72" t="s">
        <v>157</v>
      </c>
      <c r="B72" t="s">
        <v>101</v>
      </c>
      <c r="D72" t="str">
        <f>B72&amp;"-"&amp;E72</f>
        <v>MA-L2</v>
      </c>
      <c r="E72" t="s">
        <v>198</v>
      </c>
      <c r="F72" t="s">
        <v>123</v>
      </c>
      <c r="G72" t="s">
        <v>159</v>
      </c>
      <c r="H72" s="58" t="s">
        <v>96</v>
      </c>
      <c r="I72" s="31"/>
      <c r="J72" s="31">
        <v>1.6004313725490198</v>
      </c>
      <c r="K72" s="31">
        <v>5.4107401960784314</v>
      </c>
      <c r="L72" s="31">
        <v>14.272098039215686</v>
      </c>
      <c r="M72" s="31"/>
      <c r="N72" s="31"/>
      <c r="O72" s="31">
        <v>30.070156862745101</v>
      </c>
      <c r="P72" s="31">
        <v>0.87872549019607848</v>
      </c>
      <c r="Q72" s="31">
        <v>21.224926470588237</v>
      </c>
      <c r="R72" s="31">
        <v>6.2915245098039225</v>
      </c>
      <c r="S72" s="31">
        <v>28.507073529411766</v>
      </c>
      <c r="T72" s="31"/>
      <c r="U72" s="31">
        <v>2.2121419105322482</v>
      </c>
      <c r="V72" s="31">
        <v>8.936593696901113</v>
      </c>
      <c r="W72" s="31"/>
      <c r="X72" s="31">
        <v>0.69700915137339414</v>
      </c>
      <c r="Y72" s="31">
        <v>3.1622754008540812</v>
      </c>
      <c r="Z72" s="28">
        <f>SUM(I72,J72,N72,U72)</f>
        <v>3.8125732830812682</v>
      </c>
      <c r="AA72" s="28">
        <f>SUM(O72,V72,W72)</f>
        <v>39.006750559646214</v>
      </c>
      <c r="AB72" s="28">
        <f>SUM(R72,S72,T72)</f>
        <v>34.79859803921569</v>
      </c>
      <c r="AC72" s="28">
        <f>SUM(K72,L72,P72,Q72)</f>
        <v>41.786490196078432</v>
      </c>
    </row>
    <row r="73" spans="1:30" x14ac:dyDescent="0.25">
      <c r="A73" t="s">
        <v>157</v>
      </c>
      <c r="B73" t="s">
        <v>101</v>
      </c>
      <c r="D73" t="str">
        <f>B73&amp;"-"&amp;E73</f>
        <v>MA-L2</v>
      </c>
      <c r="E73" t="s">
        <v>198</v>
      </c>
      <c r="F73" t="s">
        <v>123</v>
      </c>
      <c r="G73" t="s">
        <v>159</v>
      </c>
      <c r="H73" s="58" t="s">
        <v>97</v>
      </c>
      <c r="I73" s="31"/>
      <c r="J73" s="31">
        <v>1.309960396039604</v>
      </c>
      <c r="K73" s="31">
        <v>3.803811881188119</v>
      </c>
      <c r="L73" s="31">
        <v>12.617787128712871</v>
      </c>
      <c r="M73" s="31"/>
      <c r="N73" s="31"/>
      <c r="O73" s="31">
        <v>20.025029702970297</v>
      </c>
      <c r="P73" s="31">
        <v>1.8425594059405941</v>
      </c>
      <c r="Q73" s="31">
        <v>19.315727722772277</v>
      </c>
      <c r="R73" s="31">
        <v>4.9988118811881188</v>
      </c>
      <c r="S73" s="31">
        <v>30.978841584158417</v>
      </c>
      <c r="T73" s="31"/>
      <c r="U73" s="31">
        <v>1.3434611960390834</v>
      </c>
      <c r="V73" s="31">
        <v>5.3337468024691601</v>
      </c>
      <c r="W73" s="31"/>
      <c r="X73" s="31">
        <v>1.0036266171931558</v>
      </c>
      <c r="Y73" s="31">
        <v>2.7454437974616894</v>
      </c>
      <c r="Z73" s="28">
        <f>SUM(I73,J73,N73,U73)</f>
        <v>2.6534215920786872</v>
      </c>
      <c r="AA73" s="28">
        <f>SUM(O73,V73,W73)</f>
        <v>25.358776505439458</v>
      </c>
      <c r="AB73" s="28">
        <f>SUM(R73,S73,T73)</f>
        <v>35.977653465346535</v>
      </c>
      <c r="AC73" s="28">
        <f>SUM(K73,L73,P73,Q73)</f>
        <v>37.579886138613858</v>
      </c>
    </row>
    <row r="74" spans="1:30" x14ac:dyDescent="0.25">
      <c r="A74" t="s">
        <v>157</v>
      </c>
      <c r="B74" t="s">
        <v>101</v>
      </c>
      <c r="D74" t="str">
        <f>B74&amp;"-"&amp;E74</f>
        <v>MA-L2</v>
      </c>
      <c r="E74" t="s">
        <v>198</v>
      </c>
      <c r="F74" t="s">
        <v>123</v>
      </c>
      <c r="G74" t="s">
        <v>159</v>
      </c>
      <c r="H74" s="58" t="s">
        <v>98</v>
      </c>
      <c r="I74" s="31"/>
      <c r="J74" s="31">
        <v>1.2629802955665024</v>
      </c>
      <c r="K74" s="31">
        <v>3.7203793103448279</v>
      </c>
      <c r="L74" s="31">
        <v>16.686689655172415</v>
      </c>
      <c r="M74" s="31"/>
      <c r="N74" s="31"/>
      <c r="O74" s="31">
        <v>26.176655172413795</v>
      </c>
      <c r="P74" s="31">
        <v>2.7733793103448279</v>
      </c>
      <c r="Q74" s="31">
        <v>25.73502955665025</v>
      </c>
      <c r="R74" s="31">
        <v>8.4576108374384251</v>
      </c>
      <c r="S74" s="31">
        <v>42.981374384236453</v>
      </c>
      <c r="T74" s="31"/>
      <c r="U74" s="31">
        <v>2.1038408410601099</v>
      </c>
      <c r="V74" s="31">
        <v>6.528503686447352</v>
      </c>
      <c r="W74" s="31"/>
      <c r="X74" s="31">
        <v>0.12830891289846275</v>
      </c>
      <c r="Y74" s="31">
        <v>3.187706519681214</v>
      </c>
      <c r="Z74" s="28">
        <f>SUM(I74,J74,N74,U74)</f>
        <v>3.3668211366266121</v>
      </c>
      <c r="AA74" s="28">
        <f>SUM(O74,V74,W74)</f>
        <v>32.705158858861147</v>
      </c>
      <c r="AB74" s="28">
        <f>SUM(R74,S74,T74)</f>
        <v>51.438985221674876</v>
      </c>
      <c r="AC74" s="28">
        <f>SUM(K74,L74,P74,Q74)</f>
        <v>48.915477832512323</v>
      </c>
    </row>
    <row r="75" spans="1:30" x14ac:dyDescent="0.25">
      <c r="A75" t="s">
        <v>157</v>
      </c>
      <c r="B75" t="s">
        <v>101</v>
      </c>
      <c r="D75" t="str">
        <f>B75&amp;"-"&amp;E75</f>
        <v>MA-L2</v>
      </c>
      <c r="E75" t="s">
        <v>198</v>
      </c>
      <c r="F75" t="s">
        <v>123</v>
      </c>
      <c r="G75" t="s">
        <v>159</v>
      </c>
      <c r="H75" s="58" t="s">
        <v>99</v>
      </c>
      <c r="I75" s="31"/>
      <c r="J75" s="31">
        <v>1.1464179104477612</v>
      </c>
      <c r="K75" s="31">
        <v>4.3449253731343287</v>
      </c>
      <c r="L75" s="31">
        <v>14.060298507462688</v>
      </c>
      <c r="M75" s="31"/>
      <c r="N75" s="31"/>
      <c r="O75" s="31">
        <v>25.950805970149254</v>
      </c>
      <c r="P75" s="31">
        <v>1.5343582089552241</v>
      </c>
      <c r="Q75" s="31">
        <v>35.429318407960203</v>
      </c>
      <c r="R75" s="31">
        <v>9.5579601990049756</v>
      </c>
      <c r="S75" s="31">
        <v>51.845199004975129</v>
      </c>
      <c r="T75" s="31"/>
      <c r="U75" s="31">
        <v>2.1266140703456786</v>
      </c>
      <c r="V75" s="31">
        <v>5.4008814098233433</v>
      </c>
      <c r="W75" s="31"/>
      <c r="X75" s="31">
        <v>2.4040096842272001</v>
      </c>
      <c r="Y75" s="31">
        <v>4.21234533159679</v>
      </c>
      <c r="Z75" s="28">
        <f>SUM(I75,J75,N75,U75)</f>
        <v>3.2730319807934398</v>
      </c>
      <c r="AA75" s="28">
        <f>SUM(O75,V75,W75)</f>
        <v>31.351687379972596</v>
      </c>
      <c r="AB75" s="28">
        <f>SUM(R75,S75,T75)</f>
        <v>61.403159203980103</v>
      </c>
      <c r="AC75" s="28">
        <f>SUM(K75,L75,P75,Q75)</f>
        <v>55.368900497512442</v>
      </c>
    </row>
    <row r="76" spans="1:30" x14ac:dyDescent="0.25">
      <c r="A76" t="s">
        <v>194</v>
      </c>
      <c r="B76" t="s">
        <v>101</v>
      </c>
      <c r="D76" t="str">
        <f>B76&amp;"-"&amp;E76</f>
        <v>MA-L2</v>
      </c>
      <c r="E76" t="s">
        <v>198</v>
      </c>
      <c r="F76" t="s">
        <v>123</v>
      </c>
      <c r="G76" t="s">
        <v>159</v>
      </c>
      <c r="H76" s="30" t="s">
        <v>25</v>
      </c>
      <c r="I76" s="30">
        <v>3.0510886075949366</v>
      </c>
      <c r="J76" s="30">
        <v>492.38998734177216</v>
      </c>
      <c r="K76" s="30">
        <v>4.8817974683544305</v>
      </c>
      <c r="L76" s="30">
        <v>55.683911392405058</v>
      </c>
      <c r="M76" s="30">
        <v>13.514417721518987</v>
      </c>
      <c r="N76" s="30">
        <v>6.1471139240506325</v>
      </c>
      <c r="O76" s="30">
        <v>5268.8718987341772</v>
      </c>
      <c r="P76" s="30">
        <v>3.0076329113924052</v>
      </c>
      <c r="Q76" s="30">
        <v>43.589797468354433</v>
      </c>
      <c r="R76" s="30">
        <v>262.47745569620253</v>
      </c>
      <c r="S76" s="30">
        <v>752.43908860759484</v>
      </c>
      <c r="T76" s="30">
        <v>5.4403037974683546</v>
      </c>
      <c r="U76" s="31"/>
      <c r="V76" s="30">
        <v>403.31877970580149</v>
      </c>
      <c r="W76" s="30">
        <v>286.42367768427579</v>
      </c>
      <c r="X76" s="30">
        <v>235.56472397294553</v>
      </c>
      <c r="Y76" s="30">
        <v>0</v>
      </c>
      <c r="Z76">
        <f>SUM(I76,J76,K76)</f>
        <v>500.3228734177215</v>
      </c>
      <c r="AA76">
        <f>SUM(O76,V76,W76,X76)</f>
        <v>6194.1790800971994</v>
      </c>
      <c r="AB76">
        <f>SUM(R76,S76,T76)</f>
        <v>1020.3568481012657</v>
      </c>
      <c r="AC76">
        <f>SUM(K76,L76,P76,Q76)</f>
        <v>107.16313924050633</v>
      </c>
      <c r="AD76">
        <f>M76</f>
        <v>13.514417721518987</v>
      </c>
    </row>
    <row r="77" spans="1:30" x14ac:dyDescent="0.25">
      <c r="A77" t="s">
        <v>194</v>
      </c>
      <c r="B77" t="s">
        <v>101</v>
      </c>
      <c r="D77" t="str">
        <f>B77&amp;"-"&amp;E77</f>
        <v>MA-L2</v>
      </c>
      <c r="E77" t="s">
        <v>198</v>
      </c>
      <c r="F77" t="s">
        <v>123</v>
      </c>
      <c r="G77" t="s">
        <v>159</v>
      </c>
      <c r="H77" s="30" t="s">
        <v>26</v>
      </c>
      <c r="I77" s="30">
        <v>1.6921309523809522</v>
      </c>
      <c r="J77" s="30">
        <v>308.99561904761907</v>
      </c>
      <c r="K77" s="30">
        <v>6.6178690476190472</v>
      </c>
      <c r="L77" s="30">
        <v>44.859095238095243</v>
      </c>
      <c r="M77" s="30">
        <v>14.995035714285713</v>
      </c>
      <c r="N77" s="30">
        <v>6.2385357142857139</v>
      </c>
      <c r="O77" s="30">
        <v>5392.6635714285721</v>
      </c>
      <c r="P77" s="30">
        <v>2.3449285714285715</v>
      </c>
      <c r="Q77" s="30">
        <v>36.462333333333333</v>
      </c>
      <c r="R77" s="30">
        <v>232.35438095238095</v>
      </c>
      <c r="S77" s="30">
        <v>709.99707142857153</v>
      </c>
      <c r="T77" s="30">
        <v>6.2010119047619057</v>
      </c>
      <c r="U77" s="31"/>
      <c r="V77" s="30">
        <v>322.10454133354511</v>
      </c>
      <c r="W77" s="30">
        <v>552.72406603663126</v>
      </c>
      <c r="X77" s="30">
        <v>210.65827046952549</v>
      </c>
      <c r="Y77" s="30">
        <v>0</v>
      </c>
      <c r="Z77">
        <f>SUM(I77,J77,K77)</f>
        <v>317.30561904761907</v>
      </c>
      <c r="AA77">
        <f>SUM(O77,V77,W77,X77)</f>
        <v>6478.1504492682743</v>
      </c>
      <c r="AB77">
        <f>SUM(R77,S77,T77)</f>
        <v>948.55246428571434</v>
      </c>
      <c r="AC77">
        <f>SUM(K77,L77,P77,Q77)</f>
        <v>90.28422619047619</v>
      </c>
      <c r="AD77">
        <f>M77</f>
        <v>14.995035714285713</v>
      </c>
    </row>
    <row r="78" spans="1:30" x14ac:dyDescent="0.25">
      <c r="A78" t="s">
        <v>194</v>
      </c>
      <c r="B78" t="s">
        <v>101</v>
      </c>
      <c r="D78" t="str">
        <f>B78&amp;"-"&amp;E78</f>
        <v>MA-L2</v>
      </c>
      <c r="E78" t="s">
        <v>198</v>
      </c>
      <c r="F78" t="s">
        <v>123</v>
      </c>
      <c r="G78" t="s">
        <v>159</v>
      </c>
      <c r="H78" s="30" t="s">
        <v>27</v>
      </c>
      <c r="I78" s="30">
        <v>1.8796285714285714</v>
      </c>
      <c r="J78" s="30">
        <v>211.6439</v>
      </c>
      <c r="K78" s="30">
        <v>3.1641857142857144</v>
      </c>
      <c r="L78" s="30">
        <v>46.29101428571429</v>
      </c>
      <c r="M78" s="30">
        <v>11.022542857142858</v>
      </c>
      <c r="N78" s="30">
        <v>4.2435857142857145</v>
      </c>
      <c r="O78" s="30">
        <v>5972.1902857142859</v>
      </c>
      <c r="P78" s="30">
        <v>0</v>
      </c>
      <c r="Q78" s="30">
        <v>29.473342857142857</v>
      </c>
      <c r="R78" s="30">
        <v>263.8605</v>
      </c>
      <c r="S78" s="30">
        <v>736.49180000000001</v>
      </c>
      <c r="T78" s="30">
        <v>2.1124857142857145</v>
      </c>
      <c r="U78" s="31"/>
      <c r="V78" s="30">
        <v>404.33241019834657</v>
      </c>
      <c r="W78" s="30">
        <v>553.56832136557921</v>
      </c>
      <c r="X78" s="30">
        <v>200.89617331242047</v>
      </c>
      <c r="Y78" s="30">
        <v>0</v>
      </c>
      <c r="Z78">
        <f>SUM(I78,J78,K78)</f>
        <v>216.68771428571429</v>
      </c>
      <c r="AA78">
        <f>SUM(O78,V78,W78,X78)</f>
        <v>7130.9871905906321</v>
      </c>
      <c r="AB78">
        <f>SUM(R78,S78,T78)</f>
        <v>1002.4647857142858</v>
      </c>
      <c r="AC78">
        <f>SUM(K78,L78,P78,Q78)</f>
        <v>78.928542857142858</v>
      </c>
      <c r="AD78">
        <f>M78</f>
        <v>11.022542857142858</v>
      </c>
    </row>
    <row r="79" spans="1:30" x14ac:dyDescent="0.25">
      <c r="A79" t="s">
        <v>194</v>
      </c>
      <c r="B79" t="s">
        <v>101</v>
      </c>
      <c r="D79" t="str">
        <f>B79&amp;"-"&amp;E79</f>
        <v>MA-L2</v>
      </c>
      <c r="E79" t="s">
        <v>198</v>
      </c>
      <c r="F79" t="s">
        <v>123</v>
      </c>
      <c r="G79" t="s">
        <v>159</v>
      </c>
      <c r="H79" s="30" t="s">
        <v>28</v>
      </c>
      <c r="I79" s="30">
        <v>4.7125555555555563</v>
      </c>
      <c r="J79" s="30">
        <v>917.00284126984127</v>
      </c>
      <c r="K79" s="30">
        <v>5.3470476190476193</v>
      </c>
      <c r="L79" s="30">
        <v>60.28687301587302</v>
      </c>
      <c r="M79" s="30">
        <v>14.632317460317461</v>
      </c>
      <c r="N79" s="30">
        <v>4.8037460317460319</v>
      </c>
      <c r="O79" s="30">
        <v>6137.3320634920628</v>
      </c>
      <c r="P79" s="30">
        <v>4.1430634920634919</v>
      </c>
      <c r="Q79" s="30">
        <v>50.515000000000001</v>
      </c>
      <c r="R79" s="30">
        <v>295.03760317460319</v>
      </c>
      <c r="S79" s="30">
        <v>787.1677777777777</v>
      </c>
      <c r="T79" s="30">
        <v>0.47411111111111109</v>
      </c>
      <c r="U79" s="31"/>
      <c r="V79" s="30">
        <v>343.87042983214781</v>
      </c>
      <c r="W79" s="30">
        <v>580.05452439498413</v>
      </c>
      <c r="X79" s="30">
        <v>193.01525797882113</v>
      </c>
      <c r="Y79" s="30">
        <v>0</v>
      </c>
      <c r="Z79">
        <f>SUM(I79,J79,K79)</f>
        <v>927.06244444444451</v>
      </c>
      <c r="AA79">
        <f>SUM(O79,V79,W79,X79)</f>
        <v>7254.2722756980165</v>
      </c>
      <c r="AB79">
        <f>SUM(R79,S79,T79)</f>
        <v>1082.679492063492</v>
      </c>
      <c r="AC79">
        <f>SUM(K79,L79,P79,Q79)</f>
        <v>120.29198412698413</v>
      </c>
      <c r="AD79">
        <f>M79</f>
        <v>14.632317460317461</v>
      </c>
    </row>
    <row r="80" spans="1:30" x14ac:dyDescent="0.25">
      <c r="A80" t="s">
        <v>194</v>
      </c>
      <c r="B80" t="s">
        <v>101</v>
      </c>
      <c r="D80" t="str">
        <f>B80&amp;"-"&amp;E80</f>
        <v>MA-L2</v>
      </c>
      <c r="E80" t="s">
        <v>198</v>
      </c>
      <c r="F80" t="s">
        <v>123</v>
      </c>
      <c r="G80" t="s">
        <v>159</v>
      </c>
      <c r="H80" s="30" t="s">
        <v>29</v>
      </c>
      <c r="I80" s="30">
        <v>1.8633731343283579</v>
      </c>
      <c r="J80" s="30">
        <v>309.80562686567163</v>
      </c>
      <c r="K80" s="30">
        <v>5.9359402985074619</v>
      </c>
      <c r="L80" s="30">
        <v>35.887044776119396</v>
      </c>
      <c r="M80" s="30">
        <v>13.781253731343282</v>
      </c>
      <c r="N80" s="30">
        <v>3.6246268656716416</v>
      </c>
      <c r="O80" s="30">
        <v>5778.2579104477609</v>
      </c>
      <c r="P80" s="30">
        <v>3.5232985074626861</v>
      </c>
      <c r="Q80" s="30">
        <v>67.304656716417909</v>
      </c>
      <c r="R80" s="30">
        <v>272.56834328358207</v>
      </c>
      <c r="S80" s="30">
        <v>756.41995522388061</v>
      </c>
      <c r="T80" s="30">
        <v>0</v>
      </c>
      <c r="U80" s="31"/>
      <c r="V80" s="30">
        <v>372.71376794135722</v>
      </c>
      <c r="W80" s="30">
        <v>679.24104921143385</v>
      </c>
      <c r="X80" s="30">
        <v>212.47330302546465</v>
      </c>
      <c r="Y80" s="30">
        <v>0</v>
      </c>
      <c r="Z80">
        <f>SUM(I80,J80,K80)</f>
        <v>317.60494029850747</v>
      </c>
      <c r="AA80">
        <f>SUM(O80,V80,W80,X80)</f>
        <v>7042.6860306260169</v>
      </c>
      <c r="AB80">
        <f>SUM(R80,S80,T80)</f>
        <v>1028.9882985074628</v>
      </c>
      <c r="AC80">
        <f>SUM(K80,L80,P80,Q80)</f>
        <v>112.65094029850745</v>
      </c>
      <c r="AD80">
        <f>M80</f>
        <v>13.781253731343282</v>
      </c>
    </row>
    <row r="81" spans="1:30" x14ac:dyDescent="0.25">
      <c r="A81" t="s">
        <v>194</v>
      </c>
      <c r="B81" t="s">
        <v>101</v>
      </c>
      <c r="D81" t="str">
        <f>B81&amp;"-"&amp;E81</f>
        <v>MA-L2</v>
      </c>
      <c r="E81" t="s">
        <v>198</v>
      </c>
      <c r="F81" t="s">
        <v>123</v>
      </c>
      <c r="G81" t="s">
        <v>159</v>
      </c>
      <c r="H81" s="30" t="s">
        <v>30</v>
      </c>
      <c r="I81" s="30">
        <v>2.2496521739130437</v>
      </c>
      <c r="J81" s="30">
        <v>469.29433333333338</v>
      </c>
      <c r="K81" s="30">
        <v>3.5875072463768118</v>
      </c>
      <c r="L81" s="30">
        <v>52.923811594202903</v>
      </c>
      <c r="M81" s="30">
        <v>12.722623188405798</v>
      </c>
      <c r="N81" s="30">
        <v>2.8899420289855073</v>
      </c>
      <c r="O81" s="30">
        <v>6128.9744927536231</v>
      </c>
      <c r="P81" s="30">
        <v>0</v>
      </c>
      <c r="Q81" s="30">
        <v>43.663101449275366</v>
      </c>
      <c r="R81" s="30">
        <v>306.17681159420295</v>
      </c>
      <c r="S81" s="30">
        <v>772.27130434782612</v>
      </c>
      <c r="T81" s="30">
        <v>3.3250289855072466</v>
      </c>
      <c r="U81" s="31"/>
      <c r="V81" s="30">
        <v>416.80776831876716</v>
      </c>
      <c r="W81" s="30">
        <v>659.92835550083953</v>
      </c>
      <c r="X81" s="30">
        <v>153.6688219584845</v>
      </c>
      <c r="Y81" s="30">
        <v>0</v>
      </c>
      <c r="Z81">
        <f>SUM(I81,J81,K81)</f>
        <v>475.13149275362321</v>
      </c>
      <c r="AA81">
        <f>SUM(O81,V81,W81,X81)</f>
        <v>7359.3794385317151</v>
      </c>
      <c r="AB81">
        <f>SUM(R81,S81,T81)</f>
        <v>1081.7731449275364</v>
      </c>
      <c r="AC81">
        <f>SUM(K81,L81,P81,Q81)</f>
        <v>100.17442028985508</v>
      </c>
      <c r="AD81">
        <f>M81</f>
        <v>12.722623188405798</v>
      </c>
    </row>
  </sheetData>
  <sortState ref="A2:AD81">
    <sortCondition ref="B1"/>
  </sortState>
  <conditionalFormatting sqref="L34:M49 K19:K20 L19:M32 K2:M17 S5:S6 N19 N22 N25:N30 S8:S9 Y47:Y57 X42:X57 U2:U11 R2:R5 S2:S3 N2:N9 U13:U15 U17 V2:W57 K22:K57 N11:N17 I2:J57 X14:X40 X2:Y13 Y14:Y45 R7:R49 U22:U49 S11:S49 O2:Q49 N42:N49 T2:T49 L50:T57">
    <cfRule type="cellIs" dxfId="18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J34"/>
  <sheetViews>
    <sheetView topLeftCell="F1" workbookViewId="0">
      <selection sqref="A1:X25"/>
    </sheetView>
  </sheetViews>
  <sheetFormatPr defaultRowHeight="15" x14ac:dyDescent="0.25"/>
  <cols>
    <col min="1" max="1" width="15.140625" bestFit="1" customWidth="1"/>
    <col min="2" max="2" width="7.5703125" bestFit="1" customWidth="1"/>
    <col min="3" max="3" width="7.7109375" bestFit="1" customWidth="1"/>
    <col min="4" max="4" width="20.42578125" customWidth="1"/>
    <col min="5" max="5" width="21.140625" bestFit="1" customWidth="1"/>
    <col min="46" max="46" width="25.28515625" customWidth="1"/>
    <col min="47" max="47" width="9" bestFit="1" customWidth="1"/>
    <col min="48" max="48" width="9.42578125" bestFit="1" customWidth="1"/>
    <col min="49" max="49" width="9" bestFit="1" customWidth="1"/>
    <col min="50" max="50" width="9.42578125" bestFit="1" customWidth="1"/>
    <col min="51" max="52" width="9" bestFit="1" customWidth="1"/>
    <col min="53" max="53" width="10.42578125" bestFit="1" customWidth="1"/>
    <col min="54" max="54" width="9" bestFit="1" customWidth="1"/>
    <col min="55" max="61" width="9.42578125" bestFit="1" customWidth="1"/>
    <col min="62" max="62" width="9" bestFit="1" customWidth="1"/>
  </cols>
  <sheetData>
    <row r="1" spans="1:62" x14ac:dyDescent="0.25">
      <c r="A1" t="s">
        <v>0</v>
      </c>
      <c r="B1" t="s">
        <v>187</v>
      </c>
      <c r="C1" t="s">
        <v>186</v>
      </c>
      <c r="D1" t="s">
        <v>188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14</v>
      </c>
      <c r="R1" t="s">
        <v>15</v>
      </c>
      <c r="S1" t="s">
        <v>16</v>
      </c>
      <c r="T1" t="s">
        <v>17</v>
      </c>
      <c r="U1" t="s">
        <v>189</v>
      </c>
      <c r="V1" t="s">
        <v>190</v>
      </c>
      <c r="W1" t="s">
        <v>191</v>
      </c>
      <c r="X1" t="s">
        <v>192</v>
      </c>
      <c r="AB1" t="s">
        <v>1</v>
      </c>
      <c r="AC1" t="s">
        <v>2</v>
      </c>
      <c r="AD1" t="s">
        <v>3</v>
      </c>
      <c r="AE1" t="s">
        <v>4</v>
      </c>
      <c r="AF1" t="s">
        <v>5</v>
      </c>
      <c r="AG1" t="s">
        <v>6</v>
      </c>
      <c r="AH1" t="s">
        <v>7</v>
      </c>
      <c r="AI1" t="s">
        <v>8</v>
      </c>
      <c r="AJ1" t="s">
        <v>9</v>
      </c>
      <c r="AK1" t="s">
        <v>10</v>
      </c>
      <c r="AL1" t="s">
        <v>11</v>
      </c>
      <c r="AM1" t="s">
        <v>12</v>
      </c>
      <c r="AN1" t="s">
        <v>14</v>
      </c>
      <c r="AO1" t="s">
        <v>15</v>
      </c>
      <c r="AP1" t="s">
        <v>16</v>
      </c>
      <c r="AQ1" t="s">
        <v>17</v>
      </c>
      <c r="AU1" t="s">
        <v>1</v>
      </c>
      <c r="AV1" t="s">
        <v>2</v>
      </c>
      <c r="AW1" t="s">
        <v>3</v>
      </c>
      <c r="AX1" t="s">
        <v>4</v>
      </c>
      <c r="AY1" t="s">
        <v>5</v>
      </c>
      <c r="AZ1" t="s">
        <v>6</v>
      </c>
      <c r="BA1" t="s">
        <v>7</v>
      </c>
      <c r="BB1" t="s">
        <v>8</v>
      </c>
      <c r="BC1" t="s">
        <v>9</v>
      </c>
      <c r="BD1" t="s">
        <v>10</v>
      </c>
      <c r="BE1" t="s">
        <v>11</v>
      </c>
      <c r="BF1" t="s">
        <v>12</v>
      </c>
      <c r="BG1" t="s">
        <v>14</v>
      </c>
      <c r="BH1" t="s">
        <v>15</v>
      </c>
      <c r="BI1" t="s">
        <v>16</v>
      </c>
      <c r="BJ1" t="s">
        <v>17</v>
      </c>
    </row>
    <row r="2" spans="1:62" x14ac:dyDescent="0.25">
      <c r="A2" t="s">
        <v>18</v>
      </c>
      <c r="B2" t="s">
        <v>100</v>
      </c>
      <c r="C2" t="s">
        <v>123</v>
      </c>
      <c r="D2" t="s">
        <v>158</v>
      </c>
      <c r="E2">
        <v>3.0188080808080806</v>
      </c>
      <c r="F2">
        <v>375.9146262626262</v>
      </c>
      <c r="G2">
        <v>7.2287070707070704</v>
      </c>
      <c r="H2">
        <v>130.12078787878787</v>
      </c>
      <c r="I2">
        <v>16.269979797979797</v>
      </c>
      <c r="J2">
        <v>9.2185757575757563</v>
      </c>
      <c r="K2">
        <v>5228.004242424242</v>
      </c>
      <c r="L2">
        <v>11.629616161616161</v>
      </c>
      <c r="M2">
        <v>127.75072727272727</v>
      </c>
      <c r="N2">
        <v>326.93601010101003</v>
      </c>
      <c r="O2">
        <v>731.25034343434334</v>
      </c>
      <c r="P2">
        <v>513.47778787878792</v>
      </c>
      <c r="Q2">
        <v>12.665490325113623</v>
      </c>
      <c r="R2">
        <v>953.76036268376424</v>
      </c>
      <c r="S2">
        <v>439.33234832553535</v>
      </c>
      <c r="T2">
        <v>0.14813594001411259</v>
      </c>
      <c r="U2">
        <f>SUM(E2,F2,G2)</f>
        <v>386.16214141414133</v>
      </c>
      <c r="V2">
        <f>SUM(K2,Q2,R2,S2)</f>
        <v>6633.7624437586555</v>
      </c>
      <c r="W2">
        <f>SUM(N2,O2,P2)</f>
        <v>1571.6641414141413</v>
      </c>
      <c r="X2">
        <f>SUM(G2,H2,L2,M2)</f>
        <v>276.72983838383834</v>
      </c>
      <c r="AB2">
        <f t="shared" ref="AB2:AQ2" si="0">AVERAGE(E2:E7)</f>
        <v>1.8059929396000827</v>
      </c>
      <c r="AC2">
        <f t="shared" si="0"/>
        <v>302.8252154023225</v>
      </c>
      <c r="AD2">
        <f t="shared" si="0"/>
        <v>9.361910207517349</v>
      </c>
      <c r="AE2">
        <f t="shared" si="0"/>
        <v>148.94720616024188</v>
      </c>
      <c r="AF2">
        <f t="shared" si="0"/>
        <v>14.748712018140589</v>
      </c>
      <c r="AG2">
        <f t="shared" si="0"/>
        <v>8.3987204012918273</v>
      </c>
      <c r="AH2">
        <f t="shared" si="0"/>
        <v>5407.3188449117015</v>
      </c>
      <c r="AI2">
        <f t="shared" si="0"/>
        <v>12.312350494743351</v>
      </c>
      <c r="AJ2">
        <f t="shared" si="0"/>
        <v>153.41526305572734</v>
      </c>
      <c r="AK2">
        <f t="shared" si="0"/>
        <v>341.30454889026311</v>
      </c>
      <c r="AL2">
        <f t="shared" si="0"/>
        <v>694.86207677111236</v>
      </c>
      <c r="AM2">
        <f t="shared" si="0"/>
        <v>406.61573838727412</v>
      </c>
      <c r="AN2">
        <f t="shared" si="0"/>
        <v>15.224571854604561</v>
      </c>
      <c r="AO2">
        <f t="shared" si="0"/>
        <v>627.0571303393574</v>
      </c>
      <c r="AP2">
        <f t="shared" si="0"/>
        <v>331.52292957193629</v>
      </c>
      <c r="AQ2">
        <f t="shared" si="0"/>
        <v>0.12223419532891544</v>
      </c>
      <c r="AT2" t="s">
        <v>146</v>
      </c>
      <c r="BJ2" s="28">
        <v>0.13300420164110208</v>
      </c>
    </row>
    <row r="3" spans="1:62" x14ac:dyDescent="0.25">
      <c r="A3" t="s">
        <v>20</v>
      </c>
      <c r="B3" t="s">
        <v>100</v>
      </c>
      <c r="C3" t="s">
        <v>123</v>
      </c>
      <c r="D3" t="s">
        <v>158</v>
      </c>
      <c r="E3">
        <v>1.7775306122448979</v>
      </c>
      <c r="F3">
        <v>236.78245918367347</v>
      </c>
      <c r="G3">
        <v>9.2714387755102035</v>
      </c>
      <c r="H3">
        <v>176.1669387755102</v>
      </c>
      <c r="I3">
        <v>15.419571428571428</v>
      </c>
      <c r="J3">
        <v>8.6515000000000004</v>
      </c>
      <c r="K3">
        <v>5549.5875510204087</v>
      </c>
      <c r="L3">
        <v>6.5860204081632645</v>
      </c>
      <c r="M3">
        <v>173.06894897959185</v>
      </c>
      <c r="N3">
        <v>330.71841836734689</v>
      </c>
      <c r="O3">
        <v>642.40980612244903</v>
      </c>
      <c r="P3">
        <v>374.53193877551018</v>
      </c>
      <c r="Q3">
        <v>14.970118591984432</v>
      </c>
      <c r="R3">
        <v>480.37221792728019</v>
      </c>
      <c r="S3">
        <v>300.08628281731325</v>
      </c>
      <c r="T3">
        <v>0.13306004054994008</v>
      </c>
      <c r="U3">
        <f t="shared" ref="U3:U25" si="1">SUM(E3,F3,G3)</f>
        <v>247.83142857142857</v>
      </c>
      <c r="V3">
        <f t="shared" ref="V3:V25" si="2">SUM(K3,Q3,R3,S3)</f>
        <v>6345.0161703569865</v>
      </c>
      <c r="W3">
        <f t="shared" ref="W3:W25" si="3">SUM(N3,O3,P3)</f>
        <v>1347.660163265306</v>
      </c>
      <c r="X3">
        <f t="shared" ref="X3:X25" si="4">SUM(G3,H3,L3,M3)</f>
        <v>365.09334693877554</v>
      </c>
      <c r="AB3">
        <f t="shared" ref="AB3:AQ3" si="5">AVERAGE(E8:E13)</f>
        <v>2.5747381658669029</v>
      </c>
      <c r="AC3">
        <f t="shared" si="5"/>
        <v>451.52205130970623</v>
      </c>
      <c r="AD3">
        <f t="shared" si="5"/>
        <v>4.9223912323651806</v>
      </c>
      <c r="AE3">
        <f t="shared" si="5"/>
        <v>49.321958383734987</v>
      </c>
      <c r="AF3">
        <f t="shared" si="5"/>
        <v>13.444698445502349</v>
      </c>
      <c r="AG3">
        <f t="shared" si="5"/>
        <v>4.6579250465042064</v>
      </c>
      <c r="AH3">
        <f t="shared" si="5"/>
        <v>5779.7150370950803</v>
      </c>
      <c r="AI3">
        <f t="shared" si="5"/>
        <v>2.1698205803911921</v>
      </c>
      <c r="AJ3">
        <f t="shared" si="5"/>
        <v>45.168038637420644</v>
      </c>
      <c r="AK3">
        <f t="shared" si="5"/>
        <v>272.07918245016197</v>
      </c>
      <c r="AL3">
        <f t="shared" si="5"/>
        <v>752.46449956427512</v>
      </c>
      <c r="AM3">
        <f t="shared" si="5"/>
        <v>2.9254902521890553</v>
      </c>
      <c r="AN3">
        <f t="shared" si="5"/>
        <v>377.19128288832752</v>
      </c>
      <c r="AO3">
        <f t="shared" si="5"/>
        <v>551.9899990322906</v>
      </c>
      <c r="AP3">
        <f t="shared" si="5"/>
        <v>201.04609178627697</v>
      </c>
      <c r="AQ3">
        <f t="shared" si="5"/>
        <v>0</v>
      </c>
      <c r="AT3" t="s">
        <v>144</v>
      </c>
      <c r="BJ3" s="28">
        <v>0.12223419532891544</v>
      </c>
    </row>
    <row r="4" spans="1:62" x14ac:dyDescent="0.25">
      <c r="A4" t="s">
        <v>21</v>
      </c>
      <c r="B4" t="s">
        <v>100</v>
      </c>
      <c r="C4" t="s">
        <v>123</v>
      </c>
      <c r="D4" t="s">
        <v>158</v>
      </c>
      <c r="E4">
        <v>1.469704081632653</v>
      </c>
      <c r="F4">
        <v>354.22640816326532</v>
      </c>
      <c r="G4">
        <v>12.450244897959184</v>
      </c>
      <c r="H4">
        <v>171.03387755102042</v>
      </c>
      <c r="I4">
        <v>16.764306122448978</v>
      </c>
      <c r="J4">
        <v>7.7281734693877544</v>
      </c>
      <c r="K4">
        <v>5353.8169387755097</v>
      </c>
      <c r="L4">
        <v>12.099163265306123</v>
      </c>
      <c r="M4">
        <v>175.78652040816326</v>
      </c>
      <c r="N4">
        <v>353.53756122448982</v>
      </c>
      <c r="O4">
        <v>722.64317346938765</v>
      </c>
      <c r="P4">
        <v>429.9578469387755</v>
      </c>
      <c r="Q4">
        <v>13.97610132689335</v>
      </c>
      <c r="R4">
        <v>484.86615619933713</v>
      </c>
      <c r="S4">
        <v>352.53477776488415</v>
      </c>
      <c r="T4">
        <v>0.10975122463778839</v>
      </c>
      <c r="U4">
        <f t="shared" si="1"/>
        <v>368.14635714285714</v>
      </c>
      <c r="V4">
        <f t="shared" si="2"/>
        <v>6205.1939740666239</v>
      </c>
      <c r="W4">
        <f t="shared" si="3"/>
        <v>1506.1385816326529</v>
      </c>
      <c r="X4">
        <f t="shared" si="4"/>
        <v>371.36980612244895</v>
      </c>
      <c r="AB4">
        <f t="shared" ref="AB4:AQ4" si="6">AVERAGE(E14:E19)</f>
        <v>1.6806819789734073</v>
      </c>
      <c r="AC4">
        <f t="shared" si="6"/>
        <v>215.05193010341509</v>
      </c>
      <c r="AD4">
        <f t="shared" si="6"/>
        <v>6.1476482697725565</v>
      </c>
      <c r="AE4">
        <f t="shared" si="6"/>
        <v>99.85578300625302</v>
      </c>
      <c r="AF4">
        <f t="shared" si="6"/>
        <v>12.41325894386037</v>
      </c>
      <c r="AG4">
        <f t="shared" si="6"/>
        <v>7.2374849869442732</v>
      </c>
      <c r="AH4">
        <f t="shared" si="6"/>
        <v>5229.5437748161885</v>
      </c>
      <c r="AI4">
        <f t="shared" si="6"/>
        <v>4.580983893355322</v>
      </c>
      <c r="AJ4">
        <f t="shared" si="6"/>
        <v>74.333398110011672</v>
      </c>
      <c r="AK4">
        <f t="shared" si="6"/>
        <v>396.39712609633756</v>
      </c>
      <c r="AL4">
        <f t="shared" si="6"/>
        <v>711.15943077647228</v>
      </c>
      <c r="AM4">
        <f t="shared" si="6"/>
        <v>224.4391264718615</v>
      </c>
      <c r="AN4">
        <f t="shared" si="6"/>
        <v>29.345780603023417</v>
      </c>
      <c r="AO4">
        <f t="shared" si="6"/>
        <v>508.38724405296472</v>
      </c>
      <c r="AP4">
        <f t="shared" si="6"/>
        <v>202.58899040761364</v>
      </c>
      <c r="AQ4">
        <f t="shared" si="6"/>
        <v>0.11083683470091839</v>
      </c>
      <c r="AT4" t="s">
        <v>147</v>
      </c>
      <c r="BJ4" s="28">
        <v>0.11108809005835837</v>
      </c>
    </row>
    <row r="5" spans="1:62" x14ac:dyDescent="0.25">
      <c r="A5" t="s">
        <v>22</v>
      </c>
      <c r="B5" t="s">
        <v>100</v>
      </c>
      <c r="C5" t="s">
        <v>123</v>
      </c>
      <c r="D5" t="s">
        <v>158</v>
      </c>
      <c r="E5">
        <v>1.7557676767676766</v>
      </c>
      <c r="F5">
        <v>232.13961616161615</v>
      </c>
      <c r="G5">
        <v>8.3886767676767668</v>
      </c>
      <c r="H5">
        <v>128.78516161616162</v>
      </c>
      <c r="I5">
        <v>15.31741414141414</v>
      </c>
      <c r="J5">
        <v>7.1971515151515142</v>
      </c>
      <c r="K5">
        <v>5434.0129292929296</v>
      </c>
      <c r="L5">
        <v>10.604555555555557</v>
      </c>
      <c r="M5">
        <v>133.649</v>
      </c>
      <c r="N5">
        <v>329.62086868686868</v>
      </c>
      <c r="O5">
        <v>630.05984848484843</v>
      </c>
      <c r="P5">
        <v>288.29197979797976</v>
      </c>
      <c r="Q5">
        <v>17.956296907289147</v>
      </c>
      <c r="R5">
        <v>729.80665337031462</v>
      </c>
      <c r="S5">
        <v>295.80706227776824</v>
      </c>
      <c r="T5">
        <v>0.10229439671064036</v>
      </c>
      <c r="U5">
        <f t="shared" si="1"/>
        <v>242.28406060606059</v>
      </c>
      <c r="V5">
        <f t="shared" si="2"/>
        <v>6477.5829418483027</v>
      </c>
      <c r="W5">
        <f t="shared" si="3"/>
        <v>1247.9726969696969</v>
      </c>
      <c r="X5">
        <f t="shared" si="4"/>
        <v>281.42739393939394</v>
      </c>
      <c r="AB5">
        <f t="shared" ref="AB5:AQ5" si="7">AVERAGE(E20:E25)</f>
        <v>2.0515925564796578</v>
      </c>
      <c r="AC5">
        <f t="shared" si="7"/>
        <v>347.51248088740982</v>
      </c>
      <c r="AD5">
        <f t="shared" si="7"/>
        <v>3.3296284479086804</v>
      </c>
      <c r="AE5">
        <f t="shared" si="7"/>
        <v>33.068595302771975</v>
      </c>
      <c r="AF5">
        <f t="shared" si="7"/>
        <v>9.4621479482690507</v>
      </c>
      <c r="AG5">
        <f t="shared" si="7"/>
        <v>3.2721074193800956</v>
      </c>
      <c r="AH5">
        <f t="shared" si="7"/>
        <v>5148.900531227524</v>
      </c>
      <c r="AI5">
        <f t="shared" si="7"/>
        <v>1.8830459698441093</v>
      </c>
      <c r="AJ5">
        <f t="shared" si="7"/>
        <v>32.211310615137826</v>
      </c>
      <c r="AK5">
        <f t="shared" si="7"/>
        <v>285.42580394568591</v>
      </c>
      <c r="AL5">
        <f t="shared" si="7"/>
        <v>657.70171831505388</v>
      </c>
      <c r="AM5">
        <f t="shared" si="7"/>
        <v>6.9665436763139956</v>
      </c>
      <c r="AN5">
        <f t="shared" si="7"/>
        <v>407.73980393014614</v>
      </c>
      <c r="AO5">
        <f t="shared" si="7"/>
        <v>314.35866401871976</v>
      </c>
      <c r="AP5">
        <f t="shared" si="7"/>
        <v>707.54963516197631</v>
      </c>
      <c r="AQ5">
        <f t="shared" si="7"/>
        <v>1.8514681676393061E-2</v>
      </c>
      <c r="AT5" t="s">
        <v>145</v>
      </c>
      <c r="BJ5" s="28" t="e">
        <v>#DIV/0!</v>
      </c>
    </row>
    <row r="6" spans="1:62" x14ac:dyDescent="0.25">
      <c r="A6" t="s">
        <v>23</v>
      </c>
      <c r="B6" t="s">
        <v>100</v>
      </c>
      <c r="C6" t="s">
        <v>123</v>
      </c>
      <c r="D6" t="s">
        <v>158</v>
      </c>
      <c r="E6">
        <v>1.4535714285714285</v>
      </c>
      <c r="F6">
        <v>331.15808163265302</v>
      </c>
      <c r="G6">
        <v>5.9009795918367347</v>
      </c>
      <c r="H6">
        <v>143.95064285714287</v>
      </c>
      <c r="I6">
        <v>13.236061224489795</v>
      </c>
      <c r="J6">
        <v>9.1502448979591833</v>
      </c>
      <c r="K6">
        <v>5541.8493877551018</v>
      </c>
      <c r="L6">
        <v>15.260010204081633</v>
      </c>
      <c r="M6">
        <v>133.0817857142857</v>
      </c>
      <c r="N6">
        <v>339.55906122448982</v>
      </c>
      <c r="O6">
        <v>711.33862244897955</v>
      </c>
      <c r="P6">
        <v>447.64981632653058</v>
      </c>
      <c r="Q6">
        <v>19.232422990463991</v>
      </c>
      <c r="R6">
        <v>558.6196137230952</v>
      </c>
      <c r="S6">
        <v>299.32981414018479</v>
      </c>
      <c r="T6">
        <v>0.12572207998500343</v>
      </c>
      <c r="U6">
        <f t="shared" si="1"/>
        <v>338.51263265306119</v>
      </c>
      <c r="V6">
        <f t="shared" si="2"/>
        <v>6419.0312386088463</v>
      </c>
      <c r="W6">
        <f t="shared" si="3"/>
        <v>1498.5474999999999</v>
      </c>
      <c r="X6">
        <f t="shared" si="4"/>
        <v>298.19341836734691</v>
      </c>
    </row>
    <row r="7" spans="1:62" x14ac:dyDescent="0.25">
      <c r="A7" t="s">
        <v>24</v>
      </c>
      <c r="B7" t="s">
        <v>100</v>
      </c>
      <c r="C7" t="s">
        <v>123</v>
      </c>
      <c r="D7" t="s">
        <v>158</v>
      </c>
      <c r="E7">
        <v>1.3605757575757575</v>
      </c>
      <c r="F7">
        <v>286.73010101010101</v>
      </c>
      <c r="G7">
        <v>12.931414141414141</v>
      </c>
      <c r="H7">
        <v>143.62582828282828</v>
      </c>
      <c r="I7">
        <v>11.484939393939392</v>
      </c>
      <c r="J7">
        <v>8.4466767676767667</v>
      </c>
      <c r="K7">
        <v>5336.6420202020208</v>
      </c>
      <c r="L7">
        <v>17.694737373737372</v>
      </c>
      <c r="M7">
        <v>177.15459595959595</v>
      </c>
      <c r="N7">
        <v>367.45537373737369</v>
      </c>
      <c r="O7">
        <v>731.4706666666666</v>
      </c>
      <c r="P7">
        <v>385.78506060606054</v>
      </c>
      <c r="Q7">
        <v>12.547000985882818</v>
      </c>
      <c r="R7">
        <v>554.91777813235296</v>
      </c>
      <c r="S7">
        <v>302.047292105932</v>
      </c>
      <c r="T7">
        <v>0.11444149007600783</v>
      </c>
      <c r="U7">
        <f t="shared" si="1"/>
        <v>301.02209090909093</v>
      </c>
      <c r="V7">
        <f t="shared" si="2"/>
        <v>6206.1540914261886</v>
      </c>
      <c r="W7">
        <f t="shared" si="3"/>
        <v>1484.7111010101009</v>
      </c>
      <c r="X7">
        <f t="shared" si="4"/>
        <v>351.40657575757575</v>
      </c>
    </row>
    <row r="8" spans="1:62" x14ac:dyDescent="0.25">
      <c r="A8" t="s">
        <v>25</v>
      </c>
      <c r="B8" t="s">
        <v>101</v>
      </c>
      <c r="C8" t="s">
        <v>123</v>
      </c>
      <c r="D8" t="s">
        <v>159</v>
      </c>
      <c r="E8">
        <v>3.0510886075949366</v>
      </c>
      <c r="F8">
        <v>492.38998734177216</v>
      </c>
      <c r="G8">
        <v>4.8817974683544305</v>
      </c>
      <c r="H8">
        <v>55.683911392405058</v>
      </c>
      <c r="I8">
        <v>13.514417721518987</v>
      </c>
      <c r="J8">
        <v>6.1471139240506325</v>
      </c>
      <c r="K8">
        <v>5268.8718987341772</v>
      </c>
      <c r="L8">
        <v>3.0076329113924052</v>
      </c>
      <c r="M8">
        <v>43.589797468354433</v>
      </c>
      <c r="N8">
        <v>262.47745569620253</v>
      </c>
      <c r="O8">
        <v>752.43908860759484</v>
      </c>
      <c r="P8">
        <v>5.4403037974683546</v>
      </c>
      <c r="Q8">
        <v>403.31877970580149</v>
      </c>
      <c r="R8">
        <v>286.42367768427579</v>
      </c>
      <c r="S8">
        <v>235.56472397294553</v>
      </c>
      <c r="T8">
        <v>0</v>
      </c>
      <c r="U8">
        <f t="shared" si="1"/>
        <v>500.3228734177215</v>
      </c>
      <c r="V8">
        <f t="shared" si="2"/>
        <v>6194.1790800971994</v>
      </c>
      <c r="W8">
        <f t="shared" si="3"/>
        <v>1020.3568481012657</v>
      </c>
      <c r="X8">
        <f t="shared" si="4"/>
        <v>107.16313924050633</v>
      </c>
      <c r="AT8" s="33"/>
      <c r="AU8" s="63" t="s">
        <v>118</v>
      </c>
      <c r="AV8" s="63"/>
      <c r="AW8" s="63" t="s">
        <v>119</v>
      </c>
      <c r="AX8" s="63"/>
    </row>
    <row r="9" spans="1:62" x14ac:dyDescent="0.25">
      <c r="A9" t="s">
        <v>26</v>
      </c>
      <c r="B9" t="s">
        <v>101</v>
      </c>
      <c r="C9" t="s">
        <v>123</v>
      </c>
      <c r="D9" t="s">
        <v>159</v>
      </c>
      <c r="E9">
        <v>1.6921309523809522</v>
      </c>
      <c r="F9">
        <v>308.99561904761907</v>
      </c>
      <c r="G9">
        <v>6.6178690476190472</v>
      </c>
      <c r="H9">
        <v>44.859095238095243</v>
      </c>
      <c r="I9">
        <v>14.995035714285713</v>
      </c>
      <c r="J9">
        <v>6.2385357142857139</v>
      </c>
      <c r="K9">
        <v>5392.6635714285721</v>
      </c>
      <c r="L9">
        <v>2.3449285714285715</v>
      </c>
      <c r="M9">
        <v>36.462333333333333</v>
      </c>
      <c r="N9">
        <v>232.35438095238095</v>
      </c>
      <c r="O9">
        <v>709.99707142857153</v>
      </c>
      <c r="P9">
        <v>6.2010119047619057</v>
      </c>
      <c r="Q9">
        <v>322.10454133354511</v>
      </c>
      <c r="R9">
        <v>552.72406603663126</v>
      </c>
      <c r="S9">
        <v>210.65827046952549</v>
      </c>
      <c r="T9">
        <v>0</v>
      </c>
      <c r="U9">
        <f t="shared" si="1"/>
        <v>317.30561904761907</v>
      </c>
      <c r="V9">
        <f t="shared" si="2"/>
        <v>6478.1504492682743</v>
      </c>
      <c r="W9">
        <f t="shared" si="3"/>
        <v>948.55246428571434</v>
      </c>
      <c r="X9">
        <f t="shared" si="4"/>
        <v>90.28422619047619</v>
      </c>
      <c r="AT9" s="30"/>
      <c r="AU9" s="47" t="s">
        <v>122</v>
      </c>
      <c r="AV9" s="47" t="s">
        <v>123</v>
      </c>
      <c r="AW9" s="47" t="s">
        <v>122</v>
      </c>
      <c r="AX9" s="47" t="s">
        <v>123</v>
      </c>
    </row>
    <row r="10" spans="1:62" x14ac:dyDescent="0.25">
      <c r="A10" t="s">
        <v>27</v>
      </c>
      <c r="B10" t="s">
        <v>101</v>
      </c>
      <c r="C10" t="s">
        <v>123</v>
      </c>
      <c r="D10" t="s">
        <v>159</v>
      </c>
      <c r="E10">
        <v>1.8796285714285714</v>
      </c>
      <c r="F10">
        <v>211.6439</v>
      </c>
      <c r="G10">
        <v>3.1641857142857144</v>
      </c>
      <c r="H10">
        <v>46.29101428571429</v>
      </c>
      <c r="I10">
        <v>11.022542857142858</v>
      </c>
      <c r="J10">
        <v>4.2435857142857145</v>
      </c>
      <c r="K10">
        <v>5972.1902857142859</v>
      </c>
      <c r="L10">
        <v>0</v>
      </c>
      <c r="M10">
        <v>29.473342857142857</v>
      </c>
      <c r="N10">
        <v>263.8605</v>
      </c>
      <c r="O10">
        <v>736.49180000000001</v>
      </c>
      <c r="P10">
        <v>2.1124857142857145</v>
      </c>
      <c r="Q10">
        <v>404.33241019834657</v>
      </c>
      <c r="R10">
        <v>553.56832136557921</v>
      </c>
      <c r="S10">
        <v>200.89617331242047</v>
      </c>
      <c r="T10">
        <v>0</v>
      </c>
      <c r="U10">
        <f t="shared" si="1"/>
        <v>216.68771428571429</v>
      </c>
      <c r="V10">
        <f t="shared" si="2"/>
        <v>7130.9871905906321</v>
      </c>
      <c r="W10">
        <f t="shared" si="3"/>
        <v>1002.4647857142858</v>
      </c>
      <c r="X10">
        <f t="shared" si="4"/>
        <v>78.928542857142858</v>
      </c>
      <c r="AT10" s="33" t="s">
        <v>5</v>
      </c>
      <c r="AU10" s="49">
        <v>12.41325894386037</v>
      </c>
      <c r="AV10" s="49">
        <v>14.748712018140589</v>
      </c>
      <c r="AW10" s="49">
        <v>9.4621479482690507</v>
      </c>
      <c r="AX10" s="49">
        <v>13.444698445502349</v>
      </c>
    </row>
    <row r="11" spans="1:62" x14ac:dyDescent="0.25">
      <c r="A11" t="s">
        <v>28</v>
      </c>
      <c r="B11" t="s">
        <v>101</v>
      </c>
      <c r="C11" t="s">
        <v>123</v>
      </c>
      <c r="D11" t="s">
        <v>159</v>
      </c>
      <c r="E11">
        <v>4.7125555555555563</v>
      </c>
      <c r="F11">
        <v>917.00284126984127</v>
      </c>
      <c r="G11">
        <v>5.3470476190476193</v>
      </c>
      <c r="H11">
        <v>60.28687301587302</v>
      </c>
      <c r="I11">
        <v>14.632317460317461</v>
      </c>
      <c r="J11">
        <v>4.8037460317460319</v>
      </c>
      <c r="K11">
        <v>6137.3320634920628</v>
      </c>
      <c r="L11">
        <v>4.1430634920634919</v>
      </c>
      <c r="M11">
        <v>50.515000000000001</v>
      </c>
      <c r="N11">
        <v>295.03760317460319</v>
      </c>
      <c r="O11">
        <v>787.1677777777777</v>
      </c>
      <c r="P11">
        <v>0.47411111111111109</v>
      </c>
      <c r="Q11">
        <v>343.87042983214781</v>
      </c>
      <c r="R11">
        <v>580.05452439498413</v>
      </c>
      <c r="S11">
        <v>193.01525797882113</v>
      </c>
      <c r="T11">
        <v>0</v>
      </c>
      <c r="U11">
        <f t="shared" si="1"/>
        <v>927.06244444444451</v>
      </c>
      <c r="V11">
        <f t="shared" si="2"/>
        <v>7254.2722756980165</v>
      </c>
      <c r="W11">
        <f t="shared" si="3"/>
        <v>1082.679492063492</v>
      </c>
      <c r="X11">
        <f t="shared" si="4"/>
        <v>120.29198412698413</v>
      </c>
      <c r="AT11" s="30" t="s">
        <v>125</v>
      </c>
      <c r="AU11" s="49">
        <v>215.05193010341509</v>
      </c>
      <c r="AV11" s="49">
        <v>302.8252154023225</v>
      </c>
      <c r="AW11" s="49">
        <v>347.51248088740982</v>
      </c>
      <c r="AX11" s="49">
        <v>451.52205130970623</v>
      </c>
    </row>
    <row r="12" spans="1:62" x14ac:dyDescent="0.25">
      <c r="A12" t="s">
        <v>29</v>
      </c>
      <c r="B12" t="s">
        <v>101</v>
      </c>
      <c r="C12" t="s">
        <v>123</v>
      </c>
      <c r="D12" t="s">
        <v>159</v>
      </c>
      <c r="E12">
        <v>1.8633731343283579</v>
      </c>
      <c r="F12">
        <v>309.80562686567163</v>
      </c>
      <c r="G12">
        <v>5.9359402985074619</v>
      </c>
      <c r="H12">
        <v>35.887044776119396</v>
      </c>
      <c r="I12">
        <v>13.781253731343282</v>
      </c>
      <c r="J12">
        <v>3.6246268656716416</v>
      </c>
      <c r="K12">
        <v>5778.2579104477609</v>
      </c>
      <c r="L12">
        <v>3.5232985074626861</v>
      </c>
      <c r="M12">
        <v>67.304656716417909</v>
      </c>
      <c r="N12">
        <v>272.56834328358207</v>
      </c>
      <c r="O12">
        <v>756.41995522388061</v>
      </c>
      <c r="P12">
        <v>0</v>
      </c>
      <c r="Q12">
        <v>372.71376794135722</v>
      </c>
      <c r="R12">
        <v>679.24104921143385</v>
      </c>
      <c r="S12">
        <v>212.47330302546465</v>
      </c>
      <c r="T12">
        <v>0</v>
      </c>
      <c r="U12">
        <f t="shared" si="1"/>
        <v>317.60494029850747</v>
      </c>
      <c r="V12">
        <f t="shared" si="2"/>
        <v>7042.6860306260169</v>
      </c>
      <c r="W12">
        <f t="shared" si="3"/>
        <v>1028.9882985074628</v>
      </c>
      <c r="X12">
        <f t="shared" si="4"/>
        <v>112.65094029850745</v>
      </c>
      <c r="AT12" s="30" t="s">
        <v>124</v>
      </c>
      <c r="AU12" s="49">
        <v>1.6806819789734073</v>
      </c>
      <c r="AV12" s="49">
        <v>1.8059929396000827</v>
      </c>
      <c r="AW12" s="49">
        <v>2.0515925564796578</v>
      </c>
      <c r="AX12" s="49">
        <v>2.5747381658669029</v>
      </c>
    </row>
    <row r="13" spans="1:62" x14ac:dyDescent="0.25">
      <c r="A13" t="s">
        <v>30</v>
      </c>
      <c r="B13" t="s">
        <v>101</v>
      </c>
      <c r="C13" t="s">
        <v>123</v>
      </c>
      <c r="D13" t="s">
        <v>159</v>
      </c>
      <c r="E13">
        <v>2.2496521739130437</v>
      </c>
      <c r="F13">
        <v>469.29433333333338</v>
      </c>
      <c r="G13">
        <v>3.5875072463768118</v>
      </c>
      <c r="H13">
        <v>52.923811594202903</v>
      </c>
      <c r="I13">
        <v>12.722623188405798</v>
      </c>
      <c r="J13">
        <v>2.8899420289855073</v>
      </c>
      <c r="K13">
        <v>6128.9744927536231</v>
      </c>
      <c r="L13">
        <v>0</v>
      </c>
      <c r="M13">
        <v>43.663101449275366</v>
      </c>
      <c r="N13">
        <v>306.17681159420295</v>
      </c>
      <c r="O13">
        <v>772.27130434782612</v>
      </c>
      <c r="P13">
        <v>3.3250289855072466</v>
      </c>
      <c r="Q13">
        <v>416.80776831876716</v>
      </c>
      <c r="R13">
        <v>659.92835550083953</v>
      </c>
      <c r="S13">
        <v>153.6688219584845</v>
      </c>
      <c r="T13">
        <v>0</v>
      </c>
      <c r="U13">
        <f t="shared" si="1"/>
        <v>475.13149275362321</v>
      </c>
      <c r="V13">
        <f t="shared" si="2"/>
        <v>7359.3794385317151</v>
      </c>
      <c r="W13">
        <f t="shared" si="3"/>
        <v>1081.7731449275364</v>
      </c>
      <c r="X13">
        <f t="shared" si="4"/>
        <v>100.17442028985508</v>
      </c>
      <c r="AT13" s="30" t="s">
        <v>134</v>
      </c>
      <c r="AU13" s="49">
        <v>7.2374849869442732</v>
      </c>
      <c r="AV13" s="49">
        <v>8.3987204012918273</v>
      </c>
      <c r="AW13" s="49">
        <v>3.2721074193800956</v>
      </c>
      <c r="AX13" s="49">
        <v>4.6579250465042064</v>
      </c>
    </row>
    <row r="14" spans="1:62" x14ac:dyDescent="0.25">
      <c r="A14" t="s">
        <v>31</v>
      </c>
      <c r="B14" t="s">
        <v>100</v>
      </c>
      <c r="C14" t="s">
        <v>122</v>
      </c>
      <c r="D14" t="s">
        <v>146</v>
      </c>
      <c r="E14">
        <v>2.1567755102040818</v>
      </c>
      <c r="F14">
        <v>183.74857142857141</v>
      </c>
      <c r="G14">
        <v>5.58061224489796</v>
      </c>
      <c r="H14">
        <v>109.1357857142857</v>
      </c>
      <c r="I14">
        <v>11.367632653061225</v>
      </c>
      <c r="J14">
        <v>7.2161122448979587</v>
      </c>
      <c r="K14">
        <v>5314.5420408163263</v>
      </c>
      <c r="L14">
        <v>4.4161326530612248</v>
      </c>
      <c r="M14">
        <v>74.780367346938775</v>
      </c>
      <c r="N14">
        <v>419.12756122448974</v>
      </c>
      <c r="O14">
        <v>748.15356122448986</v>
      </c>
      <c r="P14">
        <v>191.4482142857143</v>
      </c>
      <c r="Q14">
        <v>43.885092020497787</v>
      </c>
      <c r="R14">
        <v>388.09227958587559</v>
      </c>
      <c r="S14">
        <v>116.51655050081504</v>
      </c>
      <c r="T14">
        <v>0.15408730569820386</v>
      </c>
      <c r="U14">
        <f t="shared" si="1"/>
        <v>191.48595918367346</v>
      </c>
      <c r="V14">
        <f t="shared" si="2"/>
        <v>5863.0359629235154</v>
      </c>
      <c r="W14">
        <f t="shared" si="3"/>
        <v>1358.729336734694</v>
      </c>
      <c r="X14">
        <f t="shared" si="4"/>
        <v>193.91289795918368</v>
      </c>
      <c r="AT14" s="32" t="s">
        <v>127</v>
      </c>
      <c r="AU14" s="48">
        <f>SUM(AU11:AU13)</f>
        <v>223.97009706933278</v>
      </c>
      <c r="AV14" s="48">
        <f t="shared" ref="AV14:AX14" si="8">SUM(AV11:AV13)</f>
        <v>313.02992874321438</v>
      </c>
      <c r="AW14" s="48">
        <f t="shared" si="8"/>
        <v>352.83618086326959</v>
      </c>
      <c r="AX14" s="48">
        <f t="shared" si="8"/>
        <v>458.75471452207734</v>
      </c>
    </row>
    <row r="15" spans="1:62" x14ac:dyDescent="0.25">
      <c r="A15" t="s">
        <v>32</v>
      </c>
      <c r="B15" t="s">
        <v>100</v>
      </c>
      <c r="C15" t="s">
        <v>122</v>
      </c>
      <c r="D15" t="s">
        <v>146</v>
      </c>
      <c r="E15">
        <v>1.20425</v>
      </c>
      <c r="F15">
        <v>169.09137000000001</v>
      </c>
      <c r="G15">
        <v>4.8237000000000005</v>
      </c>
      <c r="H15">
        <v>106.10362000000001</v>
      </c>
      <c r="I15">
        <v>11.42085</v>
      </c>
      <c r="J15">
        <v>7.0132499999999993</v>
      </c>
      <c r="K15">
        <v>5148.1305999999995</v>
      </c>
      <c r="L15">
        <v>2.4072499999999999</v>
      </c>
      <c r="M15">
        <v>61.479280000000003</v>
      </c>
      <c r="N15">
        <v>386.13978000000003</v>
      </c>
      <c r="O15">
        <v>680.3902700000001</v>
      </c>
      <c r="P15">
        <v>187.29089999999999</v>
      </c>
      <c r="Q15">
        <v>32.511192374190983</v>
      </c>
      <c r="R15">
        <v>561.99788864206005</v>
      </c>
      <c r="S15">
        <v>206.35940623664041</v>
      </c>
      <c r="T15">
        <v>0</v>
      </c>
      <c r="U15">
        <f t="shared" si="1"/>
        <v>175.11932000000002</v>
      </c>
      <c r="V15">
        <f t="shared" si="2"/>
        <v>5948.9990872528906</v>
      </c>
      <c r="W15">
        <f t="shared" si="3"/>
        <v>1253.82095</v>
      </c>
      <c r="X15">
        <f t="shared" si="4"/>
        <v>174.81385</v>
      </c>
      <c r="AT15" s="30" t="s">
        <v>113</v>
      </c>
      <c r="AU15" s="49">
        <v>5229.5437748161885</v>
      </c>
      <c r="AV15" s="49">
        <v>5407.3188449117015</v>
      </c>
      <c r="AW15" s="49">
        <v>5148.900531227524</v>
      </c>
      <c r="AX15" s="49">
        <v>5779.7150370950803</v>
      </c>
    </row>
    <row r="16" spans="1:62" x14ac:dyDescent="0.25">
      <c r="A16" t="s">
        <v>33</v>
      </c>
      <c r="B16" t="s">
        <v>100</v>
      </c>
      <c r="C16" t="s">
        <v>122</v>
      </c>
      <c r="D16" t="s">
        <v>146</v>
      </c>
      <c r="E16">
        <v>1.7845454545454544</v>
      </c>
      <c r="F16">
        <v>256.06147474747473</v>
      </c>
      <c r="G16">
        <v>7.2980101010101004</v>
      </c>
      <c r="H16">
        <v>95.336505050505039</v>
      </c>
      <c r="I16">
        <v>14.754555555555555</v>
      </c>
      <c r="J16">
        <v>6.3944949494949492</v>
      </c>
      <c r="K16">
        <v>5316.0816161616149</v>
      </c>
      <c r="L16">
        <v>2.9291717171717173</v>
      </c>
      <c r="M16">
        <v>79.185424242424233</v>
      </c>
      <c r="N16">
        <v>403.74064646464643</v>
      </c>
      <c r="O16">
        <v>729.00352525252526</v>
      </c>
      <c r="P16">
        <v>198.44939393939393</v>
      </c>
      <c r="Q16">
        <v>35.260892145388063</v>
      </c>
      <c r="R16">
        <v>446.56081790075297</v>
      </c>
      <c r="S16">
        <v>184.48136214332624</v>
      </c>
      <c r="T16">
        <v>0.141360425624385</v>
      </c>
      <c r="U16">
        <f t="shared" si="1"/>
        <v>265.14403030303032</v>
      </c>
      <c r="V16">
        <f t="shared" si="2"/>
        <v>5982.3846883510823</v>
      </c>
      <c r="W16">
        <f t="shared" si="3"/>
        <v>1331.1935656565656</v>
      </c>
      <c r="X16">
        <f t="shared" si="4"/>
        <v>184.74911111111109</v>
      </c>
      <c r="AT16" s="30" t="s">
        <v>117</v>
      </c>
      <c r="AU16" s="49">
        <v>29.345780603023417</v>
      </c>
      <c r="AV16" s="49">
        <v>15.224571854604561</v>
      </c>
      <c r="AW16" s="49">
        <v>407.73980393014614</v>
      </c>
      <c r="AX16" s="49">
        <v>377.19128288832752</v>
      </c>
    </row>
    <row r="17" spans="1:50" x14ac:dyDescent="0.25">
      <c r="A17" t="s">
        <v>34</v>
      </c>
      <c r="B17" t="s">
        <v>100</v>
      </c>
      <c r="C17" t="s">
        <v>122</v>
      </c>
      <c r="D17" t="s">
        <v>146</v>
      </c>
      <c r="E17">
        <v>1.8350808080808079</v>
      </c>
      <c r="F17">
        <v>175.31970707070704</v>
      </c>
      <c r="G17">
        <v>7.3121313131313128</v>
      </c>
      <c r="H17">
        <v>106.63410101010099</v>
      </c>
      <c r="I17">
        <v>10.450282828282827</v>
      </c>
      <c r="J17">
        <v>7.4018686868686867</v>
      </c>
      <c r="K17">
        <v>5356.4369696969688</v>
      </c>
      <c r="L17">
        <v>4.2750303030303023</v>
      </c>
      <c r="M17">
        <v>84.947080808080798</v>
      </c>
      <c r="N17">
        <v>418.86567676767675</v>
      </c>
      <c r="O17">
        <v>762.42489898989891</v>
      </c>
      <c r="P17">
        <v>279.65396969696968</v>
      </c>
      <c r="Q17">
        <v>20.501241845550791</v>
      </c>
      <c r="R17">
        <v>520.92129976627041</v>
      </c>
      <c r="S17">
        <v>170.50324732823935</v>
      </c>
      <c r="T17">
        <v>0.11749352358489412</v>
      </c>
      <c r="U17">
        <f t="shared" si="1"/>
        <v>184.46691919191917</v>
      </c>
      <c r="V17">
        <f t="shared" si="2"/>
        <v>6068.3627586370294</v>
      </c>
      <c r="W17">
        <f t="shared" si="3"/>
        <v>1460.9445454545453</v>
      </c>
      <c r="X17">
        <f t="shared" si="4"/>
        <v>203.1683434343434</v>
      </c>
      <c r="AT17" s="30" t="s">
        <v>136</v>
      </c>
      <c r="AU17" s="49">
        <v>508.38724405296472</v>
      </c>
      <c r="AV17" s="49">
        <v>627.0571303393574</v>
      </c>
      <c r="AW17" s="49">
        <v>314.35866401871976</v>
      </c>
      <c r="AX17" s="49">
        <v>551.9899990322906</v>
      </c>
    </row>
    <row r="18" spans="1:50" x14ac:dyDescent="0.25">
      <c r="A18" t="s">
        <v>35</v>
      </c>
      <c r="B18" t="s">
        <v>100</v>
      </c>
      <c r="C18" t="s">
        <v>122</v>
      </c>
      <c r="D18" t="s">
        <v>146</v>
      </c>
      <c r="E18">
        <v>1.9004299999999998</v>
      </c>
      <c r="F18">
        <v>303.43371999999999</v>
      </c>
      <c r="G18">
        <v>7.3028400000000007</v>
      </c>
      <c r="H18">
        <v>109.38705999999999</v>
      </c>
      <c r="I18">
        <v>13.90497</v>
      </c>
      <c r="J18">
        <v>8.1997800000000005</v>
      </c>
      <c r="K18">
        <v>5124.5691999999999</v>
      </c>
      <c r="L18">
        <v>7.5294499999999998</v>
      </c>
      <c r="M18">
        <v>98.265609999999995</v>
      </c>
      <c r="N18">
        <v>371.91788000000003</v>
      </c>
      <c r="O18">
        <v>731.08041000000003</v>
      </c>
      <c r="P18">
        <v>306.03418999999997</v>
      </c>
      <c r="Q18">
        <v>15.507147920906201</v>
      </c>
      <c r="R18">
        <v>572.40355865278957</v>
      </c>
      <c r="S18">
        <v>274.31550906534414</v>
      </c>
      <c r="T18">
        <v>0.11468697123519458</v>
      </c>
      <c r="U18">
        <f t="shared" si="1"/>
        <v>312.63698999999997</v>
      </c>
      <c r="V18">
        <f t="shared" si="2"/>
        <v>5986.7954156390406</v>
      </c>
      <c r="W18">
        <f t="shared" si="3"/>
        <v>1409.0324799999999</v>
      </c>
      <c r="X18">
        <f t="shared" si="4"/>
        <v>222.48496</v>
      </c>
      <c r="AT18" s="30" t="s">
        <v>137</v>
      </c>
      <c r="AU18" s="49">
        <v>202.58899040761364</v>
      </c>
      <c r="AV18" s="49">
        <v>331.52292957193629</v>
      </c>
      <c r="AW18" s="49">
        <v>707.54963516197631</v>
      </c>
      <c r="AX18" s="49">
        <v>201.04609178627697</v>
      </c>
    </row>
    <row r="19" spans="1:50" x14ac:dyDescent="0.25">
      <c r="A19" t="s">
        <v>36</v>
      </c>
      <c r="B19" t="s">
        <v>100</v>
      </c>
      <c r="C19" t="s">
        <v>122</v>
      </c>
      <c r="D19" t="s">
        <v>146</v>
      </c>
      <c r="E19">
        <v>1.2030101010101009</v>
      </c>
      <c r="F19">
        <v>202.65673737373734</v>
      </c>
      <c r="G19">
        <v>4.5685959595959593</v>
      </c>
      <c r="H19">
        <v>72.537626262626262</v>
      </c>
      <c r="I19">
        <v>12.581262626262625</v>
      </c>
      <c r="J19">
        <v>7.1994040404040396</v>
      </c>
      <c r="K19">
        <v>5117.5022222222224</v>
      </c>
      <c r="L19">
        <v>5.928868686868686</v>
      </c>
      <c r="M19">
        <v>47.342626262626254</v>
      </c>
      <c r="N19">
        <v>378.5912121212121</v>
      </c>
      <c r="O19">
        <v>615.90391919191916</v>
      </c>
      <c r="P19">
        <v>183.7580909090909</v>
      </c>
      <c r="Q19">
        <v>28.409117311606717</v>
      </c>
      <c r="R19">
        <v>560.3476197700403</v>
      </c>
      <c r="S19">
        <v>263.35786717131651</v>
      </c>
      <c r="T19">
        <v>0.13739278206283281</v>
      </c>
      <c r="U19">
        <f t="shared" si="1"/>
        <v>208.42834343434342</v>
      </c>
      <c r="V19">
        <f t="shared" si="2"/>
        <v>5969.6168264751859</v>
      </c>
      <c r="W19">
        <f t="shared" si="3"/>
        <v>1178.2532222222221</v>
      </c>
      <c r="X19">
        <f t="shared" si="4"/>
        <v>130.37771717171717</v>
      </c>
      <c r="AT19" s="32" t="s">
        <v>128</v>
      </c>
      <c r="AU19" s="48">
        <f>SUM(AU15:AU18)</f>
        <v>5969.865789879791</v>
      </c>
      <c r="AV19" s="48">
        <f t="shared" ref="AV19:AX19" si="9">SUM(AV15:AV18)</f>
        <v>6381.1234766775997</v>
      </c>
      <c r="AW19" s="48">
        <f t="shared" si="9"/>
        <v>6578.5486343383654</v>
      </c>
      <c r="AX19" s="48">
        <f t="shared" si="9"/>
        <v>6909.9424108019757</v>
      </c>
    </row>
    <row r="20" spans="1:50" x14ac:dyDescent="0.25">
      <c r="A20" t="s">
        <v>37</v>
      </c>
      <c r="B20" t="s">
        <v>101</v>
      </c>
      <c r="C20" t="s">
        <v>122</v>
      </c>
      <c r="D20" t="s">
        <v>147</v>
      </c>
      <c r="E20">
        <v>1.7640000000000002</v>
      </c>
      <c r="F20">
        <v>237.15667142857146</v>
      </c>
      <c r="G20">
        <v>3.731357142857143</v>
      </c>
      <c r="H20">
        <v>32.221585714285716</v>
      </c>
      <c r="I20">
        <v>7.5574714285714295</v>
      </c>
      <c r="J20">
        <v>2.2330857142857146</v>
      </c>
      <c r="K20">
        <v>5841.0851428571432</v>
      </c>
      <c r="L20">
        <v>3.1123428571428575</v>
      </c>
      <c r="M20">
        <v>35.047842857142854</v>
      </c>
      <c r="N20">
        <v>314.31548571428573</v>
      </c>
      <c r="O20">
        <v>728.46727142857139</v>
      </c>
      <c r="P20">
        <v>2.1486999999999998</v>
      </c>
      <c r="Q20">
        <v>486.22694257255199</v>
      </c>
      <c r="R20">
        <v>204.45099913244962</v>
      </c>
      <c r="S20">
        <v>50.863219015282539</v>
      </c>
      <c r="T20">
        <v>0</v>
      </c>
      <c r="U20">
        <f t="shared" si="1"/>
        <v>242.65202857142862</v>
      </c>
      <c r="V20">
        <f t="shared" si="2"/>
        <v>6582.6263035774264</v>
      </c>
      <c r="W20">
        <f t="shared" si="3"/>
        <v>1044.931457142857</v>
      </c>
      <c r="X20">
        <f t="shared" si="4"/>
        <v>74.113128571428575</v>
      </c>
      <c r="AT20" s="30" t="s">
        <v>115</v>
      </c>
      <c r="AU20" s="49">
        <v>396.39712609633756</v>
      </c>
      <c r="AV20" s="49">
        <v>341.30454889026311</v>
      </c>
      <c r="AW20" s="49">
        <v>285.42580394568591</v>
      </c>
      <c r="AX20" s="49">
        <v>272.07918245016197</v>
      </c>
    </row>
    <row r="21" spans="1:50" x14ac:dyDescent="0.25">
      <c r="A21" t="s">
        <v>38</v>
      </c>
      <c r="B21" t="s">
        <v>101</v>
      </c>
      <c r="C21" t="s">
        <v>122</v>
      </c>
      <c r="D21" t="s">
        <v>147</v>
      </c>
      <c r="E21">
        <v>1.8408375000000001</v>
      </c>
      <c r="F21">
        <v>295.28537499999999</v>
      </c>
      <c r="G21">
        <v>2.1950000000000003</v>
      </c>
      <c r="H21">
        <v>34.179087500000001</v>
      </c>
      <c r="I21">
        <v>12.558887499999999</v>
      </c>
      <c r="J21">
        <v>3.6555875000000002</v>
      </c>
      <c r="K21">
        <v>5330.6752499999993</v>
      </c>
      <c r="L21">
        <v>0</v>
      </c>
      <c r="M21">
        <v>32.719637499999997</v>
      </c>
      <c r="N21">
        <v>294.02211249999999</v>
      </c>
      <c r="O21">
        <v>715.1651875</v>
      </c>
      <c r="P21">
        <v>3.0717125000000003</v>
      </c>
      <c r="Q21">
        <v>396.04596039189886</v>
      </c>
      <c r="R21">
        <v>216.99837438391739</v>
      </c>
      <c r="S21">
        <v>123.27261764436966</v>
      </c>
      <c r="T21">
        <v>0</v>
      </c>
      <c r="U21">
        <f t="shared" si="1"/>
        <v>299.3212125</v>
      </c>
      <c r="V21">
        <f t="shared" si="2"/>
        <v>6066.9922024201851</v>
      </c>
      <c r="W21">
        <f t="shared" si="3"/>
        <v>1012.2590125</v>
      </c>
      <c r="X21">
        <f t="shared" si="4"/>
        <v>69.093725000000006</v>
      </c>
      <c r="AT21" s="30" t="s">
        <v>138</v>
      </c>
      <c r="AU21" s="49">
        <v>224.4391264718615</v>
      </c>
      <c r="AV21" s="49">
        <v>406.61573838727412</v>
      </c>
      <c r="AW21" s="49">
        <v>6.9665436763139956</v>
      </c>
      <c r="AX21" s="49">
        <v>3.5105883026268665</v>
      </c>
    </row>
    <row r="22" spans="1:50" x14ac:dyDescent="0.25">
      <c r="A22" t="s">
        <v>39</v>
      </c>
      <c r="B22" t="s">
        <v>101</v>
      </c>
      <c r="C22" t="s">
        <v>122</v>
      </c>
      <c r="D22" t="s">
        <v>147</v>
      </c>
      <c r="E22">
        <v>2.8873411764705885</v>
      </c>
      <c r="F22">
        <v>578.60911764705884</v>
      </c>
      <c r="G22">
        <v>4.3292000000000002</v>
      </c>
      <c r="H22">
        <v>40.205705882352945</v>
      </c>
      <c r="I22">
        <v>14.342811764705884</v>
      </c>
      <c r="J22">
        <v>3.8403882352941174</v>
      </c>
      <c r="K22">
        <v>5045.8830588235296</v>
      </c>
      <c r="L22">
        <v>0</v>
      </c>
      <c r="M22">
        <v>41.857588235294116</v>
      </c>
      <c r="N22">
        <v>297.30310588235295</v>
      </c>
      <c r="O22">
        <v>830.72580000000005</v>
      </c>
      <c r="P22">
        <v>12.708600000000001</v>
      </c>
      <c r="Q22">
        <v>294.0081549090711</v>
      </c>
      <c r="R22">
        <v>249.62046734589254</v>
      </c>
      <c r="S22">
        <v>964.05530623781794</v>
      </c>
      <c r="T22">
        <v>0</v>
      </c>
      <c r="U22">
        <f t="shared" si="1"/>
        <v>585.82565882352947</v>
      </c>
      <c r="V22">
        <f t="shared" si="2"/>
        <v>6553.5669873163106</v>
      </c>
      <c r="W22">
        <f t="shared" si="3"/>
        <v>1140.7375058823529</v>
      </c>
      <c r="X22">
        <f t="shared" si="4"/>
        <v>86.392494117647061</v>
      </c>
      <c r="AT22" s="30" t="s">
        <v>129</v>
      </c>
      <c r="AU22" s="49">
        <v>711.15943077647228</v>
      </c>
      <c r="AV22" s="49">
        <v>694.86207677111236</v>
      </c>
      <c r="AW22" s="49">
        <v>657.70171831505388</v>
      </c>
      <c r="AX22" s="49">
        <v>752.46449956427512</v>
      </c>
    </row>
    <row r="23" spans="1:50" x14ac:dyDescent="0.25">
      <c r="A23" t="s">
        <v>40</v>
      </c>
      <c r="B23" t="s">
        <v>101</v>
      </c>
      <c r="C23" t="s">
        <v>122</v>
      </c>
      <c r="D23" t="s">
        <v>147</v>
      </c>
      <c r="E23">
        <v>1.6297599999999999</v>
      </c>
      <c r="F23">
        <v>281.13682666666671</v>
      </c>
      <c r="G23">
        <v>3.3022</v>
      </c>
      <c r="H23">
        <v>37.799893333333337</v>
      </c>
      <c r="I23">
        <v>10.352546666666667</v>
      </c>
      <c r="J23">
        <v>2.1960799999999998</v>
      </c>
      <c r="K23">
        <v>5453.6381333333329</v>
      </c>
      <c r="L23">
        <v>3.3233600000000001</v>
      </c>
      <c r="M23">
        <v>26.69144</v>
      </c>
      <c r="N23">
        <v>298.60914666666667</v>
      </c>
      <c r="O23">
        <v>635.69549333333339</v>
      </c>
      <c r="P23">
        <v>13.245039999999999</v>
      </c>
      <c r="Q23">
        <v>551.93273185053715</v>
      </c>
      <c r="R23">
        <v>352.18797562223529</v>
      </c>
      <c r="S23">
        <v>755.53374370582355</v>
      </c>
      <c r="T23">
        <v>0</v>
      </c>
      <c r="U23">
        <f t="shared" si="1"/>
        <v>286.06878666666671</v>
      </c>
      <c r="V23">
        <f t="shared" si="2"/>
        <v>7113.2925845119289</v>
      </c>
      <c r="W23">
        <f t="shared" si="3"/>
        <v>947.54968000000008</v>
      </c>
      <c r="X23">
        <f t="shared" si="4"/>
        <v>71.116893333333337</v>
      </c>
      <c r="AT23" s="32" t="s">
        <v>130</v>
      </c>
      <c r="AU23" s="48">
        <f>SUM(AU20:AU22)</f>
        <v>1331.9956833446713</v>
      </c>
      <c r="AV23" s="48">
        <f t="shared" ref="AV23:AX23" si="10">SUM(AV20:AV22)</f>
        <v>1442.7823640486495</v>
      </c>
      <c r="AW23" s="48">
        <f t="shared" si="10"/>
        <v>950.09406593705376</v>
      </c>
      <c r="AX23" s="48">
        <f t="shared" si="10"/>
        <v>1028.054270317064</v>
      </c>
    </row>
    <row r="24" spans="1:50" x14ac:dyDescent="0.25">
      <c r="A24" t="s">
        <v>41</v>
      </c>
      <c r="B24" t="s">
        <v>101</v>
      </c>
      <c r="C24" t="s">
        <v>122</v>
      </c>
      <c r="D24" t="s">
        <v>147</v>
      </c>
      <c r="E24">
        <v>1.4340232558139534</v>
      </c>
      <c r="F24">
        <v>259.31108139534882</v>
      </c>
      <c r="G24">
        <v>2.9720465116279069</v>
      </c>
      <c r="H24">
        <v>28.156848837209299</v>
      </c>
      <c r="I24">
        <v>6.8294999999999995</v>
      </c>
      <c r="J24">
        <v>2.5267558139534882</v>
      </c>
      <c r="K24">
        <v>4695.4011627906975</v>
      </c>
      <c r="L24">
        <v>2.4956279069767442</v>
      </c>
      <c r="M24">
        <v>35.028662790697673</v>
      </c>
      <c r="N24">
        <v>238.01790697674414</v>
      </c>
      <c r="O24">
        <v>555.52934883720923</v>
      </c>
      <c r="P24">
        <v>1.2878139534883721</v>
      </c>
      <c r="Q24">
        <v>339.26664913623483</v>
      </c>
      <c r="R24">
        <v>240.16603685904602</v>
      </c>
      <c r="S24">
        <v>655.16027612073117</v>
      </c>
      <c r="T24">
        <v>0</v>
      </c>
      <c r="U24">
        <f t="shared" si="1"/>
        <v>263.71715116279069</v>
      </c>
      <c r="V24">
        <f t="shared" si="2"/>
        <v>5929.9941249067097</v>
      </c>
      <c r="W24">
        <f t="shared" si="3"/>
        <v>794.83506976744172</v>
      </c>
      <c r="X24">
        <f t="shared" si="4"/>
        <v>68.653186046511621</v>
      </c>
      <c r="AT24" s="30" t="s">
        <v>3</v>
      </c>
      <c r="AU24" s="49">
        <v>6.1476482697725565</v>
      </c>
      <c r="AV24" s="49">
        <v>9.361910207517349</v>
      </c>
      <c r="AW24" s="49">
        <v>3.3296284479086804</v>
      </c>
      <c r="AX24" s="49">
        <v>4.9223912323651806</v>
      </c>
    </row>
    <row r="25" spans="1:50" x14ac:dyDescent="0.25">
      <c r="A25" t="s">
        <v>42</v>
      </c>
      <c r="B25" t="s">
        <v>101</v>
      </c>
      <c r="C25" t="s">
        <v>122</v>
      </c>
      <c r="D25" t="s">
        <v>147</v>
      </c>
      <c r="E25">
        <v>2.7535934065934065</v>
      </c>
      <c r="F25">
        <v>433.57581318681321</v>
      </c>
      <c r="G25">
        <v>3.4479670329670333</v>
      </c>
      <c r="H25">
        <v>25.848450549450551</v>
      </c>
      <c r="I25">
        <v>5.1316703296703299</v>
      </c>
      <c r="J25">
        <v>5.1807472527472527</v>
      </c>
      <c r="K25">
        <v>4526.7204395604394</v>
      </c>
      <c r="L25">
        <v>2.366945054945055</v>
      </c>
      <c r="M25">
        <v>21.922692307692309</v>
      </c>
      <c r="N25">
        <v>270.28706593406594</v>
      </c>
      <c r="O25">
        <v>480.62720879120883</v>
      </c>
      <c r="P25">
        <v>9.3373956043956046</v>
      </c>
      <c r="Q25">
        <v>378.95838472058307</v>
      </c>
      <c r="R25">
        <v>622.72813076877765</v>
      </c>
      <c r="S25">
        <v>1696.4126482478334</v>
      </c>
      <c r="T25">
        <v>0.11108809005835837</v>
      </c>
      <c r="U25">
        <f t="shared" si="1"/>
        <v>439.77737362637362</v>
      </c>
      <c r="V25">
        <f t="shared" si="2"/>
        <v>7224.8196032976339</v>
      </c>
      <c r="W25">
        <f t="shared" si="3"/>
        <v>760.25167032967033</v>
      </c>
      <c r="X25">
        <f t="shared" si="4"/>
        <v>53.586054945054947</v>
      </c>
      <c r="AT25" s="30" t="s">
        <v>4</v>
      </c>
      <c r="AU25" s="49">
        <v>99.85578300625302</v>
      </c>
      <c r="AV25" s="49">
        <v>148.94720616024188</v>
      </c>
      <c r="AW25" s="49">
        <v>33.068595302771975</v>
      </c>
      <c r="AX25" s="49">
        <v>49.321958383734987</v>
      </c>
    </row>
    <row r="26" spans="1:50" x14ac:dyDescent="0.25">
      <c r="AT26" s="30" t="s">
        <v>114</v>
      </c>
      <c r="AU26" s="49">
        <v>4.580983893355322</v>
      </c>
      <c r="AV26" s="49">
        <v>12.312350494743351</v>
      </c>
      <c r="AW26" s="49">
        <v>2.8245689547661641</v>
      </c>
      <c r="AX26" s="49">
        <v>3.2547308705867883</v>
      </c>
    </row>
    <row r="27" spans="1:50" x14ac:dyDescent="0.25">
      <c r="AT27" s="30" t="s">
        <v>9</v>
      </c>
      <c r="AU27" s="49">
        <v>74.333398110011672</v>
      </c>
      <c r="AV27" s="49">
        <v>153.41526305572734</v>
      </c>
      <c r="AW27" s="49">
        <v>32.211310615137826</v>
      </c>
      <c r="AX27" s="49">
        <v>45.168038637420644</v>
      </c>
    </row>
    <row r="28" spans="1:50" x14ac:dyDescent="0.25">
      <c r="AT28" s="35" t="s">
        <v>131</v>
      </c>
      <c r="AU28" s="50">
        <f>SUM(AU24:AU27)</f>
        <v>184.91781327939259</v>
      </c>
      <c r="AV28" s="50">
        <f t="shared" ref="AV28:AX28" si="11">SUM(AV24:AV27)</f>
        <v>324.03672991822992</v>
      </c>
      <c r="AW28" s="50">
        <f t="shared" si="11"/>
        <v>71.434103320584654</v>
      </c>
      <c r="AX28" s="50">
        <f t="shared" si="11"/>
        <v>102.6671191241076</v>
      </c>
    </row>
    <row r="31" spans="1:50" x14ac:dyDescent="0.25">
      <c r="A31" t="s">
        <v>140</v>
      </c>
      <c r="B31" t="s">
        <v>144</v>
      </c>
    </row>
    <row r="32" spans="1:50" x14ac:dyDescent="0.25">
      <c r="A32" t="s">
        <v>141</v>
      </c>
      <c r="B32" t="s">
        <v>145</v>
      </c>
    </row>
    <row r="33" spans="1:2" x14ac:dyDescent="0.25">
      <c r="A33" t="s">
        <v>142</v>
      </c>
      <c r="B33" t="s">
        <v>146</v>
      </c>
    </row>
    <row r="34" spans="1:2" x14ac:dyDescent="0.25">
      <c r="A34" t="s">
        <v>143</v>
      </c>
      <c r="B34" t="s">
        <v>147</v>
      </c>
    </row>
  </sheetData>
  <mergeCells count="2">
    <mergeCell ref="AU8:AV8"/>
    <mergeCell ref="AW8:AX8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57"/>
  <sheetViews>
    <sheetView topLeftCell="A7" workbookViewId="0">
      <selection activeCell="O1" sqref="O1"/>
    </sheetView>
  </sheetViews>
  <sheetFormatPr defaultRowHeight="15" x14ac:dyDescent="0.25"/>
  <cols>
    <col min="1" max="1" width="9.28515625" customWidth="1"/>
    <col min="2" max="2" width="5.42578125" bestFit="1" customWidth="1"/>
    <col min="3" max="3" width="6.5703125" bestFit="1" customWidth="1"/>
    <col min="4" max="4" width="3.28515625" bestFit="1" customWidth="1"/>
    <col min="5" max="5" width="14.5703125" customWidth="1"/>
    <col min="7" max="23" width="9.140625" style="28"/>
    <col min="27" max="27" width="23.28515625" customWidth="1"/>
    <col min="28" max="31" width="7.5703125" customWidth="1"/>
    <col min="33" max="35" width="7.5703125" customWidth="1"/>
    <col min="37" max="37" width="24.140625" customWidth="1"/>
  </cols>
  <sheetData>
    <row r="1" spans="1:51" ht="146.25" thickBot="1" x14ac:dyDescent="0.3">
      <c r="A1" t="s">
        <v>156</v>
      </c>
      <c r="B1" t="s">
        <v>166</v>
      </c>
      <c r="C1" t="s">
        <v>167</v>
      </c>
      <c r="D1" t="s">
        <v>168</v>
      </c>
      <c r="E1" t="s">
        <v>169</v>
      </c>
      <c r="F1" t="s">
        <v>170</v>
      </c>
      <c r="G1" s="53" t="s">
        <v>1</v>
      </c>
      <c r="H1" s="54" t="s">
        <v>2</v>
      </c>
      <c r="I1" s="54" t="s">
        <v>3</v>
      </c>
      <c r="J1" s="54" t="s">
        <v>4</v>
      </c>
      <c r="K1" s="54" t="s">
        <v>5</v>
      </c>
      <c r="L1" s="54" t="s">
        <v>6</v>
      </c>
      <c r="M1" s="54" t="s">
        <v>7</v>
      </c>
      <c r="N1" s="54" t="s">
        <v>8</v>
      </c>
      <c r="O1" s="54" t="s">
        <v>9</v>
      </c>
      <c r="P1" s="54" t="s">
        <v>171</v>
      </c>
      <c r="Q1" s="54" t="s">
        <v>172</v>
      </c>
      <c r="R1" s="54" t="s">
        <v>12</v>
      </c>
      <c r="S1" s="54" t="s">
        <v>173</v>
      </c>
      <c r="T1" s="54" t="s">
        <v>14</v>
      </c>
      <c r="U1" s="54" t="s">
        <v>174</v>
      </c>
      <c r="V1" s="54" t="s">
        <v>175</v>
      </c>
      <c r="W1" s="55" t="s">
        <v>176</v>
      </c>
      <c r="AB1" t="s">
        <v>105</v>
      </c>
      <c r="AD1" t="s">
        <v>108</v>
      </c>
      <c r="AF1" s="65" t="s">
        <v>109</v>
      </c>
      <c r="AG1" s="65"/>
      <c r="AH1" t="s">
        <v>111</v>
      </c>
      <c r="AJ1" t="s">
        <v>112</v>
      </c>
      <c r="AL1" s="66" t="s">
        <v>113</v>
      </c>
      <c r="AM1" s="66"/>
      <c r="AN1" t="s">
        <v>114</v>
      </c>
      <c r="AP1" t="s">
        <v>9</v>
      </c>
      <c r="AR1" s="65" t="s">
        <v>177</v>
      </c>
      <c r="AS1" s="65"/>
      <c r="AT1" s="65" t="s">
        <v>178</v>
      </c>
      <c r="AU1" s="65"/>
      <c r="AV1" t="s">
        <v>173</v>
      </c>
      <c r="AX1" t="s">
        <v>117</v>
      </c>
    </row>
    <row r="2" spans="1:51" ht="15.75" thickTop="1" x14ac:dyDescent="0.25">
      <c r="A2" t="s">
        <v>156</v>
      </c>
      <c r="B2" t="s">
        <v>100</v>
      </c>
      <c r="C2" t="s">
        <v>163</v>
      </c>
      <c r="D2" t="s">
        <v>122</v>
      </c>
      <c r="E2" t="s">
        <v>150</v>
      </c>
      <c r="F2" s="17" t="s">
        <v>43</v>
      </c>
      <c r="G2" s="18">
        <v>0.80733333333333335</v>
      </c>
      <c r="H2" s="19">
        <v>74.035628571428575</v>
      </c>
      <c r="I2" s="19">
        <v>3.2961904761904766</v>
      </c>
      <c r="J2" s="19">
        <v>6.1974714285714283</v>
      </c>
      <c r="K2" s="19" t="s">
        <v>46</v>
      </c>
      <c r="L2" s="19">
        <v>0.17532380952380949</v>
      </c>
      <c r="M2" s="19">
        <v>8.2980190476190465</v>
      </c>
      <c r="N2" s="19">
        <v>1.676552380952381</v>
      </c>
      <c r="O2" s="19">
        <v>11.962880952380951</v>
      </c>
      <c r="P2" s="19">
        <v>0.11963809523809524</v>
      </c>
      <c r="Q2" s="19" t="s">
        <v>46</v>
      </c>
      <c r="R2" s="19" t="s">
        <v>46</v>
      </c>
      <c r="S2" s="19">
        <v>0.9796677684450058</v>
      </c>
      <c r="T2" s="19">
        <v>6.2064543674776704</v>
      </c>
      <c r="U2" s="19">
        <v>2.2333639582009108</v>
      </c>
      <c r="V2" s="19" t="s">
        <v>46</v>
      </c>
      <c r="W2" s="20" t="s">
        <v>46</v>
      </c>
      <c r="AB2" t="s">
        <v>106</v>
      </c>
      <c r="AC2" t="s">
        <v>107</v>
      </c>
      <c r="AD2" t="s">
        <v>106</v>
      </c>
      <c r="AE2" t="s">
        <v>107</v>
      </c>
      <c r="AF2" t="s">
        <v>106</v>
      </c>
      <c r="AG2" t="s">
        <v>107</v>
      </c>
      <c r="AH2" t="s">
        <v>106</v>
      </c>
      <c r="AI2" t="s">
        <v>107</v>
      </c>
      <c r="AJ2" t="s">
        <v>106</v>
      </c>
      <c r="AK2" t="s">
        <v>107</v>
      </c>
      <c r="AL2" t="s">
        <v>106</v>
      </c>
      <c r="AM2" t="s">
        <v>107</v>
      </c>
      <c r="AN2" t="s">
        <v>106</v>
      </c>
      <c r="AO2" t="s">
        <v>107</v>
      </c>
      <c r="AP2" t="s">
        <v>106</v>
      </c>
      <c r="AQ2" t="s">
        <v>107</v>
      </c>
      <c r="AR2" t="s">
        <v>106</v>
      </c>
      <c r="AS2" t="s">
        <v>107</v>
      </c>
      <c r="AT2" t="s">
        <v>106</v>
      </c>
      <c r="AU2" t="s">
        <v>107</v>
      </c>
      <c r="AV2" t="s">
        <v>106</v>
      </c>
      <c r="AW2" t="s">
        <v>107</v>
      </c>
      <c r="AX2" t="s">
        <v>106</v>
      </c>
      <c r="AY2" t="s">
        <v>107</v>
      </c>
    </row>
    <row r="3" spans="1:51" x14ac:dyDescent="0.25">
      <c r="A3" t="s">
        <v>156</v>
      </c>
      <c r="B3" t="s">
        <v>100</v>
      </c>
      <c r="C3" t="s">
        <v>163</v>
      </c>
      <c r="D3" t="s">
        <v>122</v>
      </c>
      <c r="E3" t="s">
        <v>150</v>
      </c>
      <c r="F3" s="9" t="s">
        <v>44</v>
      </c>
      <c r="G3" s="10">
        <v>0.60427619047619052</v>
      </c>
      <c r="H3" s="11">
        <v>87.764295238095244</v>
      </c>
      <c r="I3" s="11">
        <v>5.3076380952380946</v>
      </c>
      <c r="J3" s="11">
        <v>6.2350571428571424</v>
      </c>
      <c r="K3" s="11" t="s">
        <v>46</v>
      </c>
      <c r="L3" s="11">
        <v>8.544761904761905E-2</v>
      </c>
      <c r="M3" s="11">
        <v>3.4705238095238093</v>
      </c>
      <c r="N3" s="11">
        <v>1.8102333333333334</v>
      </c>
      <c r="O3" s="11">
        <v>20.460552380952382</v>
      </c>
      <c r="P3" s="11">
        <v>0.23891428571428572</v>
      </c>
      <c r="Q3" s="11" t="s">
        <v>46</v>
      </c>
      <c r="R3" s="11" t="s">
        <v>46</v>
      </c>
      <c r="S3" s="11">
        <v>1.0821769747107441</v>
      </c>
      <c r="T3" s="11">
        <v>4.0206572400522544</v>
      </c>
      <c r="U3" s="11" t="s">
        <v>46</v>
      </c>
      <c r="V3" s="11" t="s">
        <v>46</v>
      </c>
      <c r="W3" s="12" t="s">
        <v>46</v>
      </c>
      <c r="Z3" t="s">
        <v>100</v>
      </c>
      <c r="AA3" t="s">
        <v>102</v>
      </c>
      <c r="AB3" s="28">
        <f>AVERAGE(G22:G26)</f>
        <v>0.58766450834934236</v>
      </c>
      <c r="AC3" s="28">
        <f>AVERAGE(G27:G31)</f>
        <v>0.57093198019801983</v>
      </c>
      <c r="AD3" s="28">
        <f>AVERAGE(H2:H6)</f>
        <v>68.709021904761897</v>
      </c>
      <c r="AE3" s="28">
        <f>AVERAGE(H27:H31)</f>
        <v>56.155374108910891</v>
      </c>
      <c r="AF3" s="28">
        <f>AVERAGE(I22:I26)</f>
        <v>1.4376614479582286</v>
      </c>
      <c r="AG3" s="28">
        <f>AVERAGE(I27:I31)</f>
        <v>3.0076926435643569</v>
      </c>
      <c r="AH3" s="28">
        <f>AVERAGE(J22:J26)</f>
        <v>3.904823341559529</v>
      </c>
      <c r="AI3" s="28">
        <f>AVERAGE(J27:J31)</f>
        <v>5.6624189999999999</v>
      </c>
      <c r="AJ3" s="28">
        <f>AVERAGE(L22:L26)</f>
        <v>9.7832046204620451E-2</v>
      </c>
      <c r="AK3" s="28">
        <f>AVERAGE(L27:L30)</f>
        <v>9.7471435643564364E-2</v>
      </c>
      <c r="AL3" s="28">
        <f>AVERAGE(M22:M26)</f>
        <v>1.4141505994285997</v>
      </c>
      <c r="AM3" s="28">
        <f>AVERAGE(M27:M31)</f>
        <v>1.184876</v>
      </c>
      <c r="AN3" s="28">
        <f>AVERAGE(N22:N26)</f>
        <v>0.85180777306536615</v>
      </c>
      <c r="AO3" s="28">
        <f>AVERAGE(N27:N31)</f>
        <v>1.6452867524752475</v>
      </c>
      <c r="AP3" s="28">
        <f>AVERAGE(O22:O26)</f>
        <v>4.9776689552238809</v>
      </c>
      <c r="AQ3" s="28">
        <f>AVERAGE(O29:O31)</f>
        <v>6.3933783333333336</v>
      </c>
      <c r="AR3" s="28">
        <f>AVERAGE(P22:P26)</f>
        <v>0.14938984601743757</v>
      </c>
      <c r="AS3" s="28">
        <f>AVERAGE(P27:P31)</f>
        <v>0.30207314851485145</v>
      </c>
      <c r="AT3" t="s">
        <v>110</v>
      </c>
      <c r="AU3" t="s">
        <v>110</v>
      </c>
      <c r="AV3" s="28">
        <f>AVERAGE(S22:S26)</f>
        <v>0.6432612413551213</v>
      </c>
      <c r="AW3" s="28">
        <f>AVERAGE(S27:S31)</f>
        <v>0.96298522319448554</v>
      </c>
      <c r="AX3" s="28">
        <f>AVERAGE(T22:T26)</f>
        <v>0.93089533768222688</v>
      </c>
      <c r="AY3" s="28">
        <f>AVERAGE(T27:T31)</f>
        <v>0.972536206448957</v>
      </c>
    </row>
    <row r="4" spans="1:51" x14ac:dyDescent="0.25">
      <c r="A4" t="s">
        <v>156</v>
      </c>
      <c r="B4" t="s">
        <v>100</v>
      </c>
      <c r="C4" t="s">
        <v>163</v>
      </c>
      <c r="D4" t="s">
        <v>122</v>
      </c>
      <c r="E4" t="s">
        <v>150</v>
      </c>
      <c r="F4" s="9" t="s">
        <v>45</v>
      </c>
      <c r="G4" s="10">
        <v>0.5620857142857143</v>
      </c>
      <c r="H4" s="11">
        <v>54.209804761904763</v>
      </c>
      <c r="I4" s="11">
        <v>3.0161285714285717</v>
      </c>
      <c r="J4" s="11">
        <v>5.2972666666666663</v>
      </c>
      <c r="K4" s="11" t="s">
        <v>19</v>
      </c>
      <c r="L4" s="11">
        <v>7.6109523809523807E-2</v>
      </c>
      <c r="M4" s="11">
        <v>2.8470380952380951</v>
      </c>
      <c r="N4" s="11">
        <v>1.0267285714285714</v>
      </c>
      <c r="O4" s="11">
        <v>14.619747619047619</v>
      </c>
      <c r="P4" s="11">
        <v>0.22656666666666667</v>
      </c>
      <c r="Q4" s="11" t="s">
        <v>46</v>
      </c>
      <c r="R4" s="11" t="s">
        <v>46</v>
      </c>
      <c r="S4" s="11">
        <v>0.83255531975829733</v>
      </c>
      <c r="T4" s="11">
        <v>3.0491918500854038</v>
      </c>
      <c r="U4" s="11" t="s">
        <v>46</v>
      </c>
      <c r="V4" s="11" t="s">
        <v>46</v>
      </c>
      <c r="W4" s="12" t="s">
        <v>46</v>
      </c>
      <c r="AA4" t="s">
        <v>103</v>
      </c>
      <c r="AB4" s="28">
        <f>AVERAGE(G2:G6)</f>
        <v>0.70431047619047615</v>
      </c>
      <c r="AC4" s="28">
        <f>AVERAGE(G7:G11)</f>
        <v>0.74661760593074233</v>
      </c>
      <c r="AD4" s="28">
        <f>AVERAGE(H2:H6)</f>
        <v>68.709021904761897</v>
      </c>
      <c r="AE4" s="28">
        <f>AVERAGE(H7:H11)</f>
        <v>92.142648738042467</v>
      </c>
      <c r="AF4" s="28">
        <f>AVERAGE(I2:I6)</f>
        <v>3.5788590476190478</v>
      </c>
      <c r="AG4" s="28">
        <f>AVERAGE(I7:I11)</f>
        <v>5.1294743889463579</v>
      </c>
      <c r="AH4" s="28">
        <f>AVERAGE(J2:J6)</f>
        <v>5.3010723809523803</v>
      </c>
      <c r="AI4" s="28">
        <f>AVERAGE(J7:J11)</f>
        <v>10.310087520811782</v>
      </c>
      <c r="AJ4" s="28">
        <f>AVERAGE(L2:L5)</f>
        <v>0.11090714285714284</v>
      </c>
      <c r="AK4" s="28">
        <f>AVERAGE(L7:L11)</f>
        <v>9.1096159240924096E-2</v>
      </c>
      <c r="AL4" s="28">
        <f>AVERAGE(M2:M6)</f>
        <v>4.0163019047619049</v>
      </c>
      <c r="AM4" s="28">
        <f>AVERAGE(M7:M11)</f>
        <v>2.7479860084232306</v>
      </c>
      <c r="AN4" s="28">
        <f>AVERAGE(N2:N6)</f>
        <v>1.675432380952381</v>
      </c>
      <c r="AO4" s="28">
        <f>AVERAGE(N7:N11)</f>
        <v>2.8282718688118811</v>
      </c>
      <c r="AP4" s="28">
        <f>AVERAGE(O2:O6)</f>
        <v>14.091346666666666</v>
      </c>
      <c r="AQ4" s="28">
        <f>AVERAGE(O7:O11)</f>
        <v>29.042376157775475</v>
      </c>
      <c r="AR4" s="28">
        <f>AVERAGE(P2:P6)</f>
        <v>0.1922464285714286</v>
      </c>
      <c r="AS4" s="28">
        <f>AVERAGE(P7:P11)</f>
        <v>0.42719009630067484</v>
      </c>
      <c r="AT4" t="s">
        <v>110</v>
      </c>
      <c r="AU4" t="s">
        <v>110</v>
      </c>
      <c r="AV4" s="28">
        <f>AVERAGE(S2:S6)</f>
        <v>0.9527884460386844</v>
      </c>
      <c r="AW4" s="28">
        <f>AVERAGE(S7:S11)</f>
        <v>1.6115787099064107</v>
      </c>
      <c r="AX4" s="28">
        <f>AVERAGE(T2:T6)</f>
        <v>3.8360788159585524</v>
      </c>
      <c r="AY4" s="28">
        <f>AVERAGE(T7:T11)</f>
        <v>3.42202741574049</v>
      </c>
    </row>
    <row r="5" spans="1:51" x14ac:dyDescent="0.25">
      <c r="A5" t="s">
        <v>156</v>
      </c>
      <c r="B5" t="s">
        <v>100</v>
      </c>
      <c r="C5" t="s">
        <v>163</v>
      </c>
      <c r="D5" t="s">
        <v>122</v>
      </c>
      <c r="E5" t="s">
        <v>150</v>
      </c>
      <c r="F5" s="9" t="s">
        <v>47</v>
      </c>
      <c r="G5" s="10">
        <v>0.67685238095238087</v>
      </c>
      <c r="H5" s="11">
        <v>63.948885714285716</v>
      </c>
      <c r="I5" s="11">
        <v>2.4946523809523811</v>
      </c>
      <c r="J5" s="11">
        <v>2.9166428571428571</v>
      </c>
      <c r="K5" s="11" t="s">
        <v>19</v>
      </c>
      <c r="L5" s="11">
        <v>0.10674761904761905</v>
      </c>
      <c r="M5" s="11">
        <v>2.1460523809523808</v>
      </c>
      <c r="N5" s="11">
        <v>1.7473714285714286</v>
      </c>
      <c r="O5" s="11">
        <v>11.707623809523808</v>
      </c>
      <c r="P5" s="11">
        <v>0.18386666666666668</v>
      </c>
      <c r="Q5" s="11" t="s">
        <v>19</v>
      </c>
      <c r="R5" s="11" t="s">
        <v>19</v>
      </c>
      <c r="S5" s="11">
        <v>0.92841316531213658</v>
      </c>
      <c r="T5" s="11">
        <v>3.0953364561088295</v>
      </c>
      <c r="U5" s="11">
        <v>2.2950454638958098</v>
      </c>
      <c r="V5" s="11" t="s">
        <v>19</v>
      </c>
      <c r="W5" s="12" t="s">
        <v>19</v>
      </c>
      <c r="Z5" s="27" t="s">
        <v>101</v>
      </c>
      <c r="AA5" s="27" t="s">
        <v>102</v>
      </c>
      <c r="AB5" s="28">
        <v>0</v>
      </c>
      <c r="AC5">
        <v>0</v>
      </c>
      <c r="AD5" s="28">
        <f>AVERAGE(H32:H36)</f>
        <v>4.895160382493474</v>
      </c>
      <c r="AE5" s="28">
        <f>AVERAGE(H37:H41)</f>
        <v>4.8773165361312252</v>
      </c>
      <c r="AF5" s="28" t="s">
        <v>110</v>
      </c>
      <c r="AG5" s="28">
        <f>AVERAGE(J38:J40)</f>
        <v>0.15404838842093166</v>
      </c>
      <c r="AH5" s="28">
        <f>AVERAGE(J32:J36)</f>
        <v>0.28347847956997191</v>
      </c>
      <c r="AI5" t="s">
        <v>110</v>
      </c>
      <c r="AJ5" t="s">
        <v>110</v>
      </c>
      <c r="AK5" s="28" t="s">
        <v>110</v>
      </c>
      <c r="AL5" s="28">
        <f>AVERAGE(M32:M36)</f>
        <v>1.7574327933599332</v>
      </c>
      <c r="AM5" s="28">
        <f>AVERAGE(M37:M41)</f>
        <v>1.8416779419733018</v>
      </c>
      <c r="AN5">
        <v>0</v>
      </c>
      <c r="AO5">
        <v>0</v>
      </c>
      <c r="AP5">
        <v>0</v>
      </c>
      <c r="AQ5">
        <v>0</v>
      </c>
      <c r="AR5" s="28">
        <f>AVERAGE(P32:P36)</f>
        <v>0.26232791148219303</v>
      </c>
      <c r="AS5" s="28">
        <f>AVERAGE(P37:P41)</f>
        <v>0.25576811487118867</v>
      </c>
      <c r="AT5" s="28">
        <f>AVERAGE(Q32:Q36)</f>
        <v>0.16185881843258954</v>
      </c>
      <c r="AU5" s="28">
        <f>AVERAGE(Q37:Q41)</f>
        <v>0.12914535737155805</v>
      </c>
      <c r="AV5">
        <v>0</v>
      </c>
      <c r="AW5">
        <v>0</v>
      </c>
      <c r="AX5" s="28">
        <f>AVERAGE(T32:T36)</f>
        <v>0.77924801505437369</v>
      </c>
      <c r="AY5" s="28">
        <f>AVERAGE(T37:T41)</f>
        <v>0.47918733601900965</v>
      </c>
    </row>
    <row r="6" spans="1:51" x14ac:dyDescent="0.25">
      <c r="A6" t="s">
        <v>156</v>
      </c>
      <c r="B6" t="s">
        <v>100</v>
      </c>
      <c r="C6" t="s">
        <v>163</v>
      </c>
      <c r="D6" t="s">
        <v>122</v>
      </c>
      <c r="E6" t="s">
        <v>150</v>
      </c>
      <c r="F6" s="9" t="s">
        <v>48</v>
      </c>
      <c r="G6" s="10">
        <v>0.87100476190476184</v>
      </c>
      <c r="H6" s="11">
        <v>63.586495238095239</v>
      </c>
      <c r="I6" s="11">
        <v>3.7796857142857143</v>
      </c>
      <c r="J6" s="11">
        <v>5.8589238095238096</v>
      </c>
      <c r="K6" s="11" t="s">
        <v>19</v>
      </c>
      <c r="L6" s="11" t="s">
        <v>19</v>
      </c>
      <c r="M6" s="11">
        <v>3.3198761904761902</v>
      </c>
      <c r="N6" s="11">
        <v>2.1162761904761904</v>
      </c>
      <c r="O6" s="11">
        <v>11.70592857142857</v>
      </c>
      <c r="P6" s="11" t="s">
        <v>46</v>
      </c>
      <c r="Q6" s="11">
        <v>7.2990476190476189E-2</v>
      </c>
      <c r="R6" s="11" t="s">
        <v>19</v>
      </c>
      <c r="S6" s="11">
        <v>0.94112900196723781</v>
      </c>
      <c r="T6" s="11">
        <v>2.8087541660686082</v>
      </c>
      <c r="U6" s="11" t="s">
        <v>19</v>
      </c>
      <c r="V6" s="11" t="s">
        <v>19</v>
      </c>
      <c r="W6" s="12" t="s">
        <v>19</v>
      </c>
      <c r="AA6" t="s">
        <v>104</v>
      </c>
      <c r="AB6" s="28">
        <v>0</v>
      </c>
      <c r="AC6">
        <v>0</v>
      </c>
      <c r="AD6" s="28">
        <f>AVERAGE(H12:H16)</f>
        <v>5.1146760547263685</v>
      </c>
      <c r="AE6" s="28">
        <f>AVERAGE(H17:H21)</f>
        <v>8.1806463803260936</v>
      </c>
      <c r="AF6" s="28">
        <f>AVERAGE(I12:I16)</f>
        <v>0.22130480597014923</v>
      </c>
      <c r="AG6" s="28">
        <f>AVERAGE(J12:J16)</f>
        <v>9.370182835820895E-2</v>
      </c>
      <c r="AH6" s="28">
        <f>AVERAGE(J12:J15)</f>
        <v>9.370182835820895E-2</v>
      </c>
      <c r="AI6" t="s">
        <v>110</v>
      </c>
      <c r="AJ6" t="s">
        <v>110</v>
      </c>
      <c r="AK6" s="28">
        <f>AVERAGE(L16:L19)</f>
        <v>0.13392371287128715</v>
      </c>
      <c r="AL6" s="28">
        <f>AVERAGE(M12:M16)</f>
        <v>1.60218123880597</v>
      </c>
      <c r="AM6" s="28">
        <f>AVERAGE(M17:M21)</f>
        <v>2.7053548855721394</v>
      </c>
      <c r="AN6">
        <v>0</v>
      </c>
      <c r="AO6">
        <v>0</v>
      </c>
      <c r="AP6" s="28">
        <f>AVERAGE(O12:O16)</f>
        <v>0.94656249999999997</v>
      </c>
      <c r="AQ6" s="28">
        <f>AVERAGE(P17:P21)</f>
        <v>0.28452586173094918</v>
      </c>
      <c r="AR6" s="28">
        <f>AVERAGE(P12:P16)</f>
        <v>0.25963782587064677</v>
      </c>
      <c r="AS6" s="28">
        <f>AVERAGE(P17:P21)</f>
        <v>0.28452586173094918</v>
      </c>
      <c r="AT6" s="28">
        <f>AVERAGE(Q12:Q16)</f>
        <v>0.20925854726368159</v>
      </c>
      <c r="AU6" s="28">
        <f>AVERAGE(Q17:Q21)</f>
        <v>0.20793575616964682</v>
      </c>
      <c r="AV6" t="s">
        <v>110</v>
      </c>
      <c r="AW6" t="s">
        <v>110</v>
      </c>
      <c r="AX6" s="28">
        <f>AVERAGE(T12:T16)</f>
        <v>1.3953976819900578</v>
      </c>
      <c r="AY6" s="28">
        <f>AVERAGE(T17:T21)</f>
        <v>2.2625225046406086</v>
      </c>
    </row>
    <row r="7" spans="1:51" x14ac:dyDescent="0.25">
      <c r="A7" t="s">
        <v>156</v>
      </c>
      <c r="B7" t="s">
        <v>100</v>
      </c>
      <c r="C7" t="s">
        <v>163</v>
      </c>
      <c r="D7" t="s">
        <v>123</v>
      </c>
      <c r="E7" t="s">
        <v>151</v>
      </c>
      <c r="F7" s="9" t="s">
        <v>49</v>
      </c>
      <c r="G7" s="10">
        <v>0.67887128712871292</v>
      </c>
      <c r="H7" s="11">
        <v>101.85767821782179</v>
      </c>
      <c r="I7" s="11">
        <v>3.8814059405940591</v>
      </c>
      <c r="J7" s="11">
        <v>11.132707920792077</v>
      </c>
      <c r="K7" s="11" t="s">
        <v>19</v>
      </c>
      <c r="L7" s="11">
        <v>5.0099009900990102E-2</v>
      </c>
      <c r="M7" s="11">
        <v>2.6577079207920793</v>
      </c>
      <c r="N7" s="11">
        <v>2.4309356435643563</v>
      </c>
      <c r="O7" s="11">
        <v>33.639257425742578</v>
      </c>
      <c r="P7" s="11">
        <v>0.28241584158415844</v>
      </c>
      <c r="Q7" s="11" t="s">
        <v>46</v>
      </c>
      <c r="R7" s="11" t="s">
        <v>19</v>
      </c>
      <c r="S7" s="11">
        <v>1.916167758442785</v>
      </c>
      <c r="T7" s="11">
        <v>2.1423387193899401</v>
      </c>
      <c r="U7" s="11" t="s">
        <v>19</v>
      </c>
      <c r="V7" s="11" t="s">
        <v>19</v>
      </c>
      <c r="W7" s="12" t="s">
        <v>19</v>
      </c>
      <c r="AB7" s="28"/>
    </row>
    <row r="8" spans="1:51" x14ac:dyDescent="0.25">
      <c r="A8" t="s">
        <v>156</v>
      </c>
      <c r="B8" t="s">
        <v>100</v>
      </c>
      <c r="C8" t="s">
        <v>163</v>
      </c>
      <c r="D8" t="s">
        <v>123</v>
      </c>
      <c r="E8" t="s">
        <v>151</v>
      </c>
      <c r="F8" s="9" t="s">
        <v>50</v>
      </c>
      <c r="G8" s="10">
        <v>0.69160199004975131</v>
      </c>
      <c r="H8" s="11">
        <v>97.02691542288558</v>
      </c>
      <c r="I8" s="11">
        <v>6.4584328358208962</v>
      </c>
      <c r="J8" s="11">
        <v>9.2627960199004988</v>
      </c>
      <c r="K8" s="11" t="s">
        <v>19</v>
      </c>
      <c r="L8" s="11">
        <v>7.8666666666666676E-2</v>
      </c>
      <c r="M8" s="11">
        <v>2.1732985074626869</v>
      </c>
      <c r="N8" s="11" t="s">
        <v>19</v>
      </c>
      <c r="O8" s="11">
        <v>31.004129353233836</v>
      </c>
      <c r="P8" s="11">
        <v>0.74254726368159207</v>
      </c>
      <c r="Q8" s="11" t="s">
        <v>19</v>
      </c>
      <c r="R8" s="11" t="s">
        <v>46</v>
      </c>
      <c r="S8" s="11">
        <v>1.5502406706402916</v>
      </c>
      <c r="T8" s="11">
        <v>4.3986046175627669</v>
      </c>
      <c r="U8" s="11" t="s">
        <v>46</v>
      </c>
      <c r="V8" s="11" t="s">
        <v>46</v>
      </c>
      <c r="W8" s="12" t="s">
        <v>46</v>
      </c>
    </row>
    <row r="9" spans="1:51" x14ac:dyDescent="0.25">
      <c r="A9" t="s">
        <v>156</v>
      </c>
      <c r="B9" t="s">
        <v>100</v>
      </c>
      <c r="C9" t="s">
        <v>163</v>
      </c>
      <c r="D9" t="s">
        <v>123</v>
      </c>
      <c r="E9" t="s">
        <v>151</v>
      </c>
      <c r="F9" s="9" t="s">
        <v>51</v>
      </c>
      <c r="G9" s="10">
        <v>0.66624257425742572</v>
      </c>
      <c r="H9" s="11">
        <v>63.260069306930696</v>
      </c>
      <c r="I9" s="11">
        <v>4.0452524752475245</v>
      </c>
      <c r="J9" s="11">
        <v>9.1051287128712879</v>
      </c>
      <c r="K9" s="11" t="s">
        <v>19</v>
      </c>
      <c r="L9" s="11">
        <v>9.0103960396039601E-2</v>
      </c>
      <c r="M9" s="11">
        <v>3.1146633663366337</v>
      </c>
      <c r="N9" s="11">
        <v>2.9744108910891089</v>
      </c>
      <c r="O9" s="11">
        <v>26.633158415841582</v>
      </c>
      <c r="P9" s="11">
        <v>0.32655940594059402</v>
      </c>
      <c r="Q9" s="11" t="s">
        <v>19</v>
      </c>
      <c r="R9" s="11" t="s">
        <v>19</v>
      </c>
      <c r="S9" s="11">
        <v>1.4742319061333946</v>
      </c>
      <c r="T9" s="11">
        <v>2.7634513684702311</v>
      </c>
      <c r="U9" s="11">
        <v>2.2470022887472325</v>
      </c>
      <c r="V9" s="11" t="s">
        <v>19</v>
      </c>
      <c r="W9" s="12" t="s">
        <v>19</v>
      </c>
      <c r="AB9" t="s">
        <v>105</v>
      </c>
      <c r="AD9" t="s">
        <v>108</v>
      </c>
      <c r="AF9" t="s">
        <v>109</v>
      </c>
      <c r="AH9" t="s">
        <v>111</v>
      </c>
      <c r="AJ9" t="s">
        <v>112</v>
      </c>
      <c r="AL9" t="s">
        <v>113</v>
      </c>
      <c r="AN9" t="s">
        <v>114</v>
      </c>
      <c r="AP9" t="s">
        <v>9</v>
      </c>
      <c r="AR9" t="s">
        <v>115</v>
      </c>
      <c r="AT9" t="s">
        <v>116</v>
      </c>
      <c r="AV9" t="s">
        <v>13</v>
      </c>
      <c r="AX9" t="s">
        <v>117</v>
      </c>
    </row>
    <row r="10" spans="1:51" x14ac:dyDescent="0.25">
      <c r="A10" t="s">
        <v>156</v>
      </c>
      <c r="B10" t="s">
        <v>100</v>
      </c>
      <c r="C10" t="s">
        <v>163</v>
      </c>
      <c r="D10" t="s">
        <v>123</v>
      </c>
      <c r="E10" t="s">
        <v>151</v>
      </c>
      <c r="F10" s="9" t="s">
        <v>52</v>
      </c>
      <c r="G10" s="10">
        <v>1.0262821782178218</v>
      </c>
      <c r="H10" s="11">
        <v>117.69142574257425</v>
      </c>
      <c r="I10" s="11">
        <v>5.3224306930693075</v>
      </c>
      <c r="J10" s="11">
        <v>11.976004950495049</v>
      </c>
      <c r="K10" s="11" t="s">
        <v>19</v>
      </c>
      <c r="L10" s="11" t="s">
        <v>46</v>
      </c>
      <c r="M10" s="11">
        <v>3.3804752475247524</v>
      </c>
      <c r="N10" s="11">
        <v>2.9864059405940591</v>
      </c>
      <c r="O10" s="11">
        <v>26.632940594059406</v>
      </c>
      <c r="P10" s="11">
        <v>0.4992029702970297</v>
      </c>
      <c r="Q10" s="11" t="s">
        <v>46</v>
      </c>
      <c r="R10" s="11" t="s">
        <v>19</v>
      </c>
      <c r="S10" s="11">
        <v>1.6601174878226639</v>
      </c>
      <c r="T10" s="11">
        <v>4.3465311691748756</v>
      </c>
      <c r="U10" s="11" t="s">
        <v>19</v>
      </c>
      <c r="V10" s="11" t="s">
        <v>19</v>
      </c>
      <c r="W10" s="12" t="s">
        <v>19</v>
      </c>
      <c r="AB10" t="s">
        <v>106</v>
      </c>
      <c r="AC10" t="s">
        <v>107</v>
      </c>
      <c r="AD10" t="s">
        <v>106</v>
      </c>
      <c r="AE10" t="s">
        <v>107</v>
      </c>
      <c r="AF10" t="s">
        <v>106</v>
      </c>
      <c r="AG10" t="s">
        <v>107</v>
      </c>
      <c r="AH10" t="s">
        <v>106</v>
      </c>
      <c r="AI10" t="s">
        <v>107</v>
      </c>
      <c r="AJ10" t="s">
        <v>106</v>
      </c>
      <c r="AK10" t="s">
        <v>107</v>
      </c>
      <c r="AL10" t="s">
        <v>106</v>
      </c>
      <c r="AM10" t="s">
        <v>107</v>
      </c>
      <c r="AN10" t="s">
        <v>106</v>
      </c>
      <c r="AO10" t="s">
        <v>107</v>
      </c>
      <c r="AP10" t="s">
        <v>106</v>
      </c>
      <c r="AQ10" t="s">
        <v>107</v>
      </c>
      <c r="AR10" t="s">
        <v>106</v>
      </c>
      <c r="AS10" t="s">
        <v>107</v>
      </c>
      <c r="AT10" t="s">
        <v>106</v>
      </c>
      <c r="AU10" t="s">
        <v>107</v>
      </c>
      <c r="AV10" t="s">
        <v>106</v>
      </c>
      <c r="AW10" t="s">
        <v>107</v>
      </c>
      <c r="AX10" t="s">
        <v>106</v>
      </c>
      <c r="AY10" t="s">
        <v>107</v>
      </c>
    </row>
    <row r="11" spans="1:51" x14ac:dyDescent="0.25">
      <c r="A11" t="s">
        <v>156</v>
      </c>
      <c r="B11" t="s">
        <v>100</v>
      </c>
      <c r="C11" t="s">
        <v>163</v>
      </c>
      <c r="D11" t="s">
        <v>123</v>
      </c>
      <c r="E11" t="s">
        <v>151</v>
      </c>
      <c r="F11" s="9" t="s">
        <v>53</v>
      </c>
      <c r="G11" s="10">
        <v>0.67008999999999996</v>
      </c>
      <c r="H11" s="11">
        <v>80.877155000000002</v>
      </c>
      <c r="I11" s="11">
        <v>5.9398499999999999</v>
      </c>
      <c r="J11" s="11">
        <v>10.073799999999999</v>
      </c>
      <c r="K11" s="11" t="s">
        <v>19</v>
      </c>
      <c r="L11" s="11">
        <v>0.14551500000000001</v>
      </c>
      <c r="M11" s="11">
        <v>2.4137849999999998</v>
      </c>
      <c r="N11" s="11">
        <v>2.921335</v>
      </c>
      <c r="O11" s="11">
        <v>27.302395000000001</v>
      </c>
      <c r="P11" s="11">
        <v>0.28522500000000001</v>
      </c>
      <c r="Q11" s="11" t="s">
        <v>19</v>
      </c>
      <c r="R11" s="11" t="s">
        <v>19</v>
      </c>
      <c r="S11" s="11">
        <v>1.4571357264929174</v>
      </c>
      <c r="T11" s="11">
        <v>3.4592112041046352</v>
      </c>
      <c r="U11" s="11">
        <v>2.5393288990498886</v>
      </c>
      <c r="V11" s="11" t="s">
        <v>19</v>
      </c>
      <c r="W11" s="12" t="s">
        <v>19</v>
      </c>
      <c r="Z11" t="s">
        <v>100</v>
      </c>
      <c r="AA11" t="s">
        <v>102</v>
      </c>
      <c r="AJ11">
        <v>9.7832046204620451E-2</v>
      </c>
      <c r="AK11">
        <v>9.7471435643564364E-2</v>
      </c>
    </row>
    <row r="12" spans="1:51" x14ac:dyDescent="0.25">
      <c r="A12" t="s">
        <v>156</v>
      </c>
      <c r="B12" t="s">
        <v>101</v>
      </c>
      <c r="C12" t="s">
        <v>163</v>
      </c>
      <c r="D12" t="s">
        <v>122</v>
      </c>
      <c r="E12" t="s">
        <v>154</v>
      </c>
      <c r="F12" s="9" t="s">
        <v>54</v>
      </c>
      <c r="G12" s="10">
        <v>0.5395024875621891</v>
      </c>
      <c r="H12" s="11">
        <v>4.6569452736318411</v>
      </c>
      <c r="I12" s="11">
        <v>5.6194029850746272E-2</v>
      </c>
      <c r="J12" s="11">
        <v>5.6537313432835828E-2</v>
      </c>
      <c r="K12" s="11" t="s">
        <v>19</v>
      </c>
      <c r="L12" s="11" t="s">
        <v>19</v>
      </c>
      <c r="M12" s="11">
        <v>1.031761194029851</v>
      </c>
      <c r="N12" s="11" t="s">
        <v>19</v>
      </c>
      <c r="O12" s="11" t="s">
        <v>19</v>
      </c>
      <c r="P12" s="11">
        <v>0.28617412935323389</v>
      </c>
      <c r="Q12" s="11">
        <v>0.31445273631840798</v>
      </c>
      <c r="R12" s="11" t="s">
        <v>19</v>
      </c>
      <c r="S12" s="11" t="s">
        <v>46</v>
      </c>
      <c r="T12" s="11">
        <v>0.78533334622337425</v>
      </c>
      <c r="U12" s="11" t="s">
        <v>19</v>
      </c>
      <c r="V12" s="11" t="s">
        <v>19</v>
      </c>
      <c r="W12" s="12" t="s">
        <v>19</v>
      </c>
      <c r="AA12" t="s">
        <v>103</v>
      </c>
      <c r="AJ12">
        <v>0.11090714285714284</v>
      </c>
      <c r="AK12">
        <v>9.1096159240924096E-2</v>
      </c>
    </row>
    <row r="13" spans="1:51" x14ac:dyDescent="0.25">
      <c r="A13" t="s">
        <v>156</v>
      </c>
      <c r="B13" t="s">
        <v>101</v>
      </c>
      <c r="C13" t="s">
        <v>163</v>
      </c>
      <c r="D13" t="s">
        <v>122</v>
      </c>
      <c r="E13" t="s">
        <v>154</v>
      </c>
      <c r="F13" s="9" t="s">
        <v>55</v>
      </c>
      <c r="G13" s="10" t="s">
        <v>46</v>
      </c>
      <c r="H13" s="11">
        <v>4.6336550000000001</v>
      </c>
      <c r="I13" s="11">
        <v>0.39434499999999995</v>
      </c>
      <c r="J13" s="11">
        <v>6.0274999999999995E-2</v>
      </c>
      <c r="K13" s="11" t="s">
        <v>46</v>
      </c>
      <c r="L13" s="11" t="s">
        <v>46</v>
      </c>
      <c r="M13" s="11">
        <v>1.34491</v>
      </c>
      <c r="N13" s="11" t="s">
        <v>46</v>
      </c>
      <c r="O13" s="11">
        <v>0.99847000000000008</v>
      </c>
      <c r="P13" s="11">
        <v>0.21777000000000002</v>
      </c>
      <c r="Q13" s="11">
        <v>0.235315</v>
      </c>
      <c r="R13" s="11" t="s">
        <v>46</v>
      </c>
      <c r="S13" s="11" t="s">
        <v>46</v>
      </c>
      <c r="T13" s="11">
        <v>1.3069296326330768</v>
      </c>
      <c r="U13" s="11" t="s">
        <v>46</v>
      </c>
      <c r="V13" s="11" t="s">
        <v>46</v>
      </c>
      <c r="W13" s="12" t="s">
        <v>46</v>
      </c>
      <c r="Z13" t="s">
        <v>101</v>
      </c>
      <c r="AA13" t="s">
        <v>102</v>
      </c>
      <c r="AJ13" t="s">
        <v>110</v>
      </c>
      <c r="AK13" t="s">
        <v>110</v>
      </c>
    </row>
    <row r="14" spans="1:51" x14ac:dyDescent="0.25">
      <c r="A14" t="s">
        <v>156</v>
      </c>
      <c r="B14" t="s">
        <v>101</v>
      </c>
      <c r="C14" t="s">
        <v>163</v>
      </c>
      <c r="D14" t="s">
        <v>122</v>
      </c>
      <c r="E14" t="s">
        <v>154</v>
      </c>
      <c r="F14" s="9" t="s">
        <v>56</v>
      </c>
      <c r="G14" s="10" t="s">
        <v>46</v>
      </c>
      <c r="H14" s="11">
        <v>5.1543399999999995</v>
      </c>
      <c r="I14" s="11">
        <v>0.135995</v>
      </c>
      <c r="J14" s="11">
        <v>6.7610000000000003E-2</v>
      </c>
      <c r="K14" s="11" t="s">
        <v>46</v>
      </c>
      <c r="L14" s="11" t="s">
        <v>46</v>
      </c>
      <c r="M14" s="11">
        <v>1.8043200000000001</v>
      </c>
      <c r="N14" s="11" t="s">
        <v>46</v>
      </c>
      <c r="O14" s="11" t="s">
        <v>46</v>
      </c>
      <c r="P14" s="11">
        <v>0.34265999999999996</v>
      </c>
      <c r="Q14" s="11">
        <v>0.19622000000000001</v>
      </c>
      <c r="R14" s="11" t="s">
        <v>46</v>
      </c>
      <c r="S14" s="11" t="s">
        <v>46</v>
      </c>
      <c r="T14" s="11">
        <v>1.4675857214988448</v>
      </c>
      <c r="U14" s="11" t="s">
        <v>46</v>
      </c>
      <c r="V14" s="11" t="s">
        <v>46</v>
      </c>
      <c r="W14" s="12" t="s">
        <v>46</v>
      </c>
      <c r="AA14" t="s">
        <v>104</v>
      </c>
      <c r="AJ14" t="s">
        <v>110</v>
      </c>
      <c r="AK14">
        <v>0.13392371287128715</v>
      </c>
    </row>
    <row r="15" spans="1:51" x14ac:dyDescent="0.25">
      <c r="A15" t="s">
        <v>156</v>
      </c>
      <c r="B15" t="s">
        <v>101</v>
      </c>
      <c r="C15" t="s">
        <v>163</v>
      </c>
      <c r="D15" t="s">
        <v>122</v>
      </c>
      <c r="E15" t="s">
        <v>154</v>
      </c>
      <c r="F15" s="9" t="s">
        <v>57</v>
      </c>
      <c r="G15" s="10">
        <v>0.53753000000000006</v>
      </c>
      <c r="H15" s="11">
        <v>5.6307749999999999</v>
      </c>
      <c r="I15" s="11">
        <v>0.28795500000000002</v>
      </c>
      <c r="J15" s="11">
        <v>0.190385</v>
      </c>
      <c r="K15" s="11" t="s">
        <v>46</v>
      </c>
      <c r="L15" s="11" t="s">
        <v>46</v>
      </c>
      <c r="M15" s="11">
        <v>1.9049849999999999</v>
      </c>
      <c r="N15" s="11" t="s">
        <v>46</v>
      </c>
      <c r="O15" s="11">
        <v>0.89465499999999998</v>
      </c>
      <c r="P15" s="11">
        <v>0.20529999999999998</v>
      </c>
      <c r="Q15" s="11">
        <v>0.14005500000000001</v>
      </c>
      <c r="R15" s="11" t="s">
        <v>46</v>
      </c>
      <c r="S15" s="11" t="s">
        <v>46</v>
      </c>
      <c r="T15" s="11">
        <v>1.5899903606346679</v>
      </c>
      <c r="U15" s="11" t="s">
        <v>46</v>
      </c>
      <c r="V15" s="11" t="s">
        <v>46</v>
      </c>
      <c r="W15" s="12" t="s">
        <v>46</v>
      </c>
      <c r="AA15" s="40" t="s">
        <v>132</v>
      </c>
      <c r="AB15" t="s">
        <v>133</v>
      </c>
    </row>
    <row r="16" spans="1:51" x14ac:dyDescent="0.25">
      <c r="A16" t="s">
        <v>156</v>
      </c>
      <c r="B16" t="s">
        <v>101</v>
      </c>
      <c r="C16" t="s">
        <v>163</v>
      </c>
      <c r="D16" t="s">
        <v>122</v>
      </c>
      <c r="E16" t="s">
        <v>154</v>
      </c>
      <c r="F16" s="9" t="s">
        <v>58</v>
      </c>
      <c r="G16" s="10" t="s">
        <v>46</v>
      </c>
      <c r="H16" s="11">
        <v>5.4976650000000005</v>
      </c>
      <c r="I16" s="11">
        <v>0.23203499999999999</v>
      </c>
      <c r="J16" s="11" t="s">
        <v>19</v>
      </c>
      <c r="K16" s="11" t="s">
        <v>19</v>
      </c>
      <c r="L16" s="11">
        <v>0.14180000000000001</v>
      </c>
      <c r="M16" s="11">
        <v>1.92493</v>
      </c>
      <c r="N16" s="11">
        <v>0.72818499999999997</v>
      </c>
      <c r="O16" s="11" t="s">
        <v>19</v>
      </c>
      <c r="P16" s="11">
        <v>0.246285</v>
      </c>
      <c r="Q16" s="11">
        <v>0.16025</v>
      </c>
      <c r="R16" s="11" t="s">
        <v>19</v>
      </c>
      <c r="S16" s="11" t="s">
        <v>46</v>
      </c>
      <c r="T16" s="11">
        <v>1.8271493489603254</v>
      </c>
      <c r="U16" s="11" t="s">
        <v>19</v>
      </c>
      <c r="V16" s="11">
        <v>0.142589201651704</v>
      </c>
      <c r="W16" s="12" t="s">
        <v>19</v>
      </c>
      <c r="AA16" s="33"/>
      <c r="AB16" s="67" t="s">
        <v>118</v>
      </c>
      <c r="AC16" s="67"/>
      <c r="AD16" s="67"/>
      <c r="AE16" s="67"/>
      <c r="AF16" s="67" t="s">
        <v>119</v>
      </c>
      <c r="AG16" s="67"/>
      <c r="AH16" s="67"/>
      <c r="AI16" s="67"/>
    </row>
    <row r="17" spans="1:35" x14ac:dyDescent="0.25">
      <c r="A17" t="s">
        <v>156</v>
      </c>
      <c r="B17" t="s">
        <v>101</v>
      </c>
      <c r="C17" t="s">
        <v>163</v>
      </c>
      <c r="D17" t="s">
        <v>123</v>
      </c>
      <c r="E17" t="s">
        <v>155</v>
      </c>
      <c r="F17" s="9" t="s">
        <v>59</v>
      </c>
      <c r="G17" s="10" t="s">
        <v>19</v>
      </c>
      <c r="H17" s="11">
        <v>3.6933349999999998</v>
      </c>
      <c r="I17" s="11" t="s">
        <v>19</v>
      </c>
      <c r="J17" s="11">
        <v>9.3909999999999993E-2</v>
      </c>
      <c r="K17" s="11" t="s">
        <v>19</v>
      </c>
      <c r="L17" s="11">
        <v>0.20058500000000001</v>
      </c>
      <c r="M17" s="11">
        <v>1.7901600000000002</v>
      </c>
      <c r="N17" s="11" t="s">
        <v>19</v>
      </c>
      <c r="O17" s="11" t="s">
        <v>19</v>
      </c>
      <c r="P17" s="11">
        <v>0.365095</v>
      </c>
      <c r="Q17" s="11">
        <v>0.21943000000000001</v>
      </c>
      <c r="R17" s="11" t="s">
        <v>19</v>
      </c>
      <c r="S17" s="11" t="s">
        <v>19</v>
      </c>
      <c r="T17" s="11">
        <v>0.86576291241438053</v>
      </c>
      <c r="U17" s="11" t="s">
        <v>19</v>
      </c>
      <c r="V17" s="11" t="s">
        <v>19</v>
      </c>
      <c r="W17" s="12" t="s">
        <v>19</v>
      </c>
      <c r="AA17" s="30"/>
      <c r="AB17" s="64" t="s">
        <v>120</v>
      </c>
      <c r="AC17" s="64"/>
      <c r="AD17" s="64" t="s">
        <v>121</v>
      </c>
      <c r="AE17" s="64"/>
      <c r="AF17" s="64" t="s">
        <v>120</v>
      </c>
      <c r="AG17" s="64"/>
      <c r="AH17" s="64" t="s">
        <v>121</v>
      </c>
      <c r="AI17" s="64"/>
    </row>
    <row r="18" spans="1:35" x14ac:dyDescent="0.25">
      <c r="A18" t="s">
        <v>156</v>
      </c>
      <c r="B18" t="s">
        <v>101</v>
      </c>
      <c r="C18" t="s">
        <v>163</v>
      </c>
      <c r="D18" t="s">
        <v>123</v>
      </c>
      <c r="E18" t="s">
        <v>155</v>
      </c>
      <c r="F18" s="9" t="s">
        <v>60</v>
      </c>
      <c r="G18" s="10" t="s">
        <v>19</v>
      </c>
      <c r="H18" s="11">
        <v>12.403388059701495</v>
      </c>
      <c r="I18" s="11" t="s">
        <v>46</v>
      </c>
      <c r="J18" s="11" t="s">
        <v>46</v>
      </c>
      <c r="K18" s="11" t="s">
        <v>19</v>
      </c>
      <c r="L18" s="11" t="s">
        <v>46</v>
      </c>
      <c r="M18" s="11">
        <v>2.1838258706467664</v>
      </c>
      <c r="N18" s="11" t="s">
        <v>19</v>
      </c>
      <c r="O18" s="11">
        <v>0.99890049751243792</v>
      </c>
      <c r="P18" s="11">
        <v>0.27581592039801001</v>
      </c>
      <c r="Q18" s="11">
        <v>0.29406467661691543</v>
      </c>
      <c r="R18" s="11" t="s">
        <v>19</v>
      </c>
      <c r="S18" s="11" t="s">
        <v>46</v>
      </c>
      <c r="T18" s="11">
        <v>1.7140252600648191</v>
      </c>
      <c r="U18" s="11" t="s">
        <v>19</v>
      </c>
      <c r="V18" s="11">
        <v>0.14187980263851144</v>
      </c>
      <c r="W18" s="12" t="s">
        <v>19</v>
      </c>
      <c r="AA18" s="30"/>
      <c r="AB18" s="45" t="s">
        <v>122</v>
      </c>
      <c r="AC18" s="45" t="s">
        <v>123</v>
      </c>
      <c r="AD18" s="45" t="s">
        <v>122</v>
      </c>
      <c r="AE18" s="45" t="s">
        <v>123</v>
      </c>
      <c r="AF18" s="45" t="s">
        <v>122</v>
      </c>
      <c r="AG18" s="45" t="s">
        <v>123</v>
      </c>
      <c r="AH18" s="45" t="s">
        <v>122</v>
      </c>
      <c r="AI18" s="45" t="s">
        <v>123</v>
      </c>
    </row>
    <row r="19" spans="1:35" x14ac:dyDescent="0.25">
      <c r="A19" t="s">
        <v>156</v>
      </c>
      <c r="B19" t="s">
        <v>101</v>
      </c>
      <c r="C19" t="s">
        <v>163</v>
      </c>
      <c r="D19" t="s">
        <v>123</v>
      </c>
      <c r="E19" t="s">
        <v>155</v>
      </c>
      <c r="F19" s="9" t="s">
        <v>61</v>
      </c>
      <c r="G19" s="10" t="s">
        <v>19</v>
      </c>
      <c r="H19" s="11">
        <v>10.840633663366338</v>
      </c>
      <c r="I19" s="11" t="s">
        <v>19</v>
      </c>
      <c r="J19" s="11" t="s">
        <v>19</v>
      </c>
      <c r="K19" s="11" t="s">
        <v>19</v>
      </c>
      <c r="L19" s="11">
        <v>5.9386138613861383E-2</v>
      </c>
      <c r="M19" s="11">
        <v>5.643158415841584</v>
      </c>
      <c r="N19" s="11" t="s">
        <v>19</v>
      </c>
      <c r="O19" s="11" t="s">
        <v>19</v>
      </c>
      <c r="P19" s="11">
        <v>0.3150940594059406</v>
      </c>
      <c r="Q19" s="11">
        <v>0.1499059405940594</v>
      </c>
      <c r="R19" s="11" t="s">
        <v>19</v>
      </c>
      <c r="S19" s="11" t="s">
        <v>46</v>
      </c>
      <c r="T19" s="11">
        <v>4.2783602686660629</v>
      </c>
      <c r="U19" s="11" t="s">
        <v>19</v>
      </c>
      <c r="V19" s="11" t="s">
        <v>19</v>
      </c>
      <c r="W19" s="12" t="s">
        <v>19</v>
      </c>
      <c r="AA19" s="33" t="s">
        <v>124</v>
      </c>
      <c r="AB19" s="34">
        <v>0.58766450834934236</v>
      </c>
      <c r="AC19" s="34">
        <v>0.57093198019801983</v>
      </c>
      <c r="AD19" s="34">
        <v>0.70431047619047615</v>
      </c>
      <c r="AE19" s="34">
        <v>0.74661760593074233</v>
      </c>
      <c r="AF19" s="46" t="s">
        <v>19</v>
      </c>
      <c r="AG19" s="46" t="s">
        <v>19</v>
      </c>
      <c r="AH19" s="46" t="s">
        <v>19</v>
      </c>
      <c r="AI19" s="46" t="s">
        <v>19</v>
      </c>
    </row>
    <row r="20" spans="1:35" x14ac:dyDescent="0.25">
      <c r="A20" t="s">
        <v>156</v>
      </c>
      <c r="B20" t="s">
        <v>101</v>
      </c>
      <c r="C20" t="s">
        <v>163</v>
      </c>
      <c r="D20" t="s">
        <v>123</v>
      </c>
      <c r="E20" t="s">
        <v>155</v>
      </c>
      <c r="F20" s="9" t="s">
        <v>62</v>
      </c>
      <c r="G20" s="10" t="s">
        <v>19</v>
      </c>
      <c r="H20" s="11">
        <v>7.9537860696517422</v>
      </c>
      <c r="I20" s="11" t="s">
        <v>19</v>
      </c>
      <c r="J20" s="11" t="s">
        <v>19</v>
      </c>
      <c r="K20" s="11" t="s">
        <v>19</v>
      </c>
      <c r="L20" s="11" t="s">
        <v>46</v>
      </c>
      <c r="M20" s="11">
        <v>1.6262885572139305</v>
      </c>
      <c r="N20" s="11" t="s">
        <v>19</v>
      </c>
      <c r="O20" s="11">
        <v>1.2903582089552239</v>
      </c>
      <c r="P20" s="11">
        <v>0.17411442786069653</v>
      </c>
      <c r="Q20" s="11">
        <v>0.26318905472636817</v>
      </c>
      <c r="R20" s="11" t="s">
        <v>19</v>
      </c>
      <c r="S20" s="11" t="s">
        <v>46</v>
      </c>
      <c r="T20" s="11">
        <v>2.165684168982243</v>
      </c>
      <c r="U20" s="11" t="s">
        <v>19</v>
      </c>
      <c r="V20" s="11">
        <v>0.10499725022130456</v>
      </c>
      <c r="W20" s="12" t="s">
        <v>19</v>
      </c>
      <c r="AA20" s="30" t="s">
        <v>125</v>
      </c>
      <c r="AB20" s="31">
        <v>68.709021904761897</v>
      </c>
      <c r="AC20" s="31">
        <v>56.155374108910891</v>
      </c>
      <c r="AD20" s="31">
        <v>68.709021904761897</v>
      </c>
      <c r="AE20" s="31">
        <v>92.142648738042467</v>
      </c>
      <c r="AF20" s="31">
        <v>4.895160382493474</v>
      </c>
      <c r="AG20" s="31">
        <v>4.8773165361312252</v>
      </c>
      <c r="AH20" s="31">
        <v>5.1146760547263685</v>
      </c>
      <c r="AI20" s="31">
        <v>8.1806463803260936</v>
      </c>
    </row>
    <row r="21" spans="1:35" x14ac:dyDescent="0.25">
      <c r="A21" t="s">
        <v>156</v>
      </c>
      <c r="B21" t="s">
        <v>101</v>
      </c>
      <c r="C21" t="s">
        <v>163</v>
      </c>
      <c r="D21" t="s">
        <v>123</v>
      </c>
      <c r="E21" t="s">
        <v>155</v>
      </c>
      <c r="F21" s="9" t="s">
        <v>63</v>
      </c>
      <c r="G21" s="10" t="s">
        <v>19</v>
      </c>
      <c r="H21" s="11">
        <v>6.0120891089108914</v>
      </c>
      <c r="I21" s="11" t="s">
        <v>46</v>
      </c>
      <c r="J21" s="11" t="s">
        <v>19</v>
      </c>
      <c r="K21" s="11" t="s">
        <v>19</v>
      </c>
      <c r="L21" s="11" t="s">
        <v>46</v>
      </c>
      <c r="M21" s="11">
        <v>2.2833415841584159</v>
      </c>
      <c r="N21" s="11" t="s">
        <v>19</v>
      </c>
      <c r="O21" s="11" t="s">
        <v>19</v>
      </c>
      <c r="P21" s="11">
        <v>0.29250990099009899</v>
      </c>
      <c r="Q21" s="11">
        <v>0.11308910891089109</v>
      </c>
      <c r="R21" s="11" t="s">
        <v>19</v>
      </c>
      <c r="S21" s="11" t="s">
        <v>46</v>
      </c>
      <c r="T21" s="11">
        <v>2.2887799130755373</v>
      </c>
      <c r="U21" s="11" t="s">
        <v>19</v>
      </c>
      <c r="V21" s="11" t="s">
        <v>19</v>
      </c>
      <c r="W21" s="12" t="s">
        <v>19</v>
      </c>
      <c r="AA21" s="30" t="s">
        <v>126</v>
      </c>
      <c r="AB21" s="31">
        <v>0.6432612413551213</v>
      </c>
      <c r="AC21" s="31">
        <v>0.96298522319448554</v>
      </c>
      <c r="AD21" s="31">
        <v>0.9527884460386844</v>
      </c>
      <c r="AE21" s="31">
        <v>1.6115787099064107</v>
      </c>
      <c r="AF21" s="39" t="s">
        <v>19</v>
      </c>
      <c r="AG21" s="39" t="s">
        <v>19</v>
      </c>
      <c r="AH21" s="39" t="s">
        <v>46</v>
      </c>
      <c r="AI21" s="39" t="s">
        <v>46</v>
      </c>
    </row>
    <row r="22" spans="1:35" x14ac:dyDescent="0.25">
      <c r="A22" t="s">
        <v>156</v>
      </c>
      <c r="B22" t="s">
        <v>100</v>
      </c>
      <c r="C22" t="s">
        <v>164</v>
      </c>
      <c r="D22" t="s">
        <v>122</v>
      </c>
      <c r="E22" t="s">
        <v>148</v>
      </c>
      <c r="F22" s="9" t="s">
        <v>64</v>
      </c>
      <c r="G22" s="10">
        <v>0.55308910891089114</v>
      </c>
      <c r="H22" s="11">
        <v>26.802485148514851</v>
      </c>
      <c r="I22" s="11">
        <v>1.389519801980198</v>
      </c>
      <c r="J22" s="11">
        <v>2.0298267326732673</v>
      </c>
      <c r="K22" s="11" t="s">
        <v>19</v>
      </c>
      <c r="L22" s="11">
        <v>6.688613861386139E-2</v>
      </c>
      <c r="M22" s="11">
        <v>1.3682425742574258</v>
      </c>
      <c r="N22" s="11">
        <v>1.1776930693069307</v>
      </c>
      <c r="O22" s="11">
        <v>3.1284999999999998</v>
      </c>
      <c r="P22" s="11">
        <v>0.11102475247524751</v>
      </c>
      <c r="Q22" s="11" t="s">
        <v>19</v>
      </c>
      <c r="R22" s="11" t="s">
        <v>19</v>
      </c>
      <c r="S22" s="11">
        <v>0.55395591363454877</v>
      </c>
      <c r="T22" s="11">
        <v>0.60470618569117041</v>
      </c>
      <c r="U22" s="11" t="s">
        <v>19</v>
      </c>
      <c r="V22" s="11" t="s">
        <v>19</v>
      </c>
      <c r="W22" s="12" t="s">
        <v>19</v>
      </c>
      <c r="AA22" s="32" t="s">
        <v>127</v>
      </c>
      <c r="AB22" s="37">
        <f>SUM(AB19:AB21)</f>
        <v>69.939947654466366</v>
      </c>
      <c r="AC22" s="37">
        <f t="shared" ref="AC22:AI22" si="0">SUM(AC19:AC21)</f>
        <v>57.689291312303396</v>
      </c>
      <c r="AD22" s="37">
        <f t="shared" si="0"/>
        <v>70.36612082699105</v>
      </c>
      <c r="AE22" s="37">
        <f t="shared" si="0"/>
        <v>94.500845053879615</v>
      </c>
      <c r="AF22" s="37">
        <f t="shared" si="0"/>
        <v>4.895160382493474</v>
      </c>
      <c r="AG22" s="37">
        <f t="shared" si="0"/>
        <v>4.8773165361312252</v>
      </c>
      <c r="AH22" s="37">
        <f t="shared" si="0"/>
        <v>5.1146760547263685</v>
      </c>
      <c r="AI22" s="37">
        <f t="shared" si="0"/>
        <v>8.1806463803260936</v>
      </c>
    </row>
    <row r="23" spans="1:35" x14ac:dyDescent="0.25">
      <c r="A23" t="s">
        <v>156</v>
      </c>
      <c r="B23" t="s">
        <v>100</v>
      </c>
      <c r="C23" t="s">
        <v>164</v>
      </c>
      <c r="D23" t="s">
        <v>122</v>
      </c>
      <c r="E23" t="s">
        <v>148</v>
      </c>
      <c r="F23" s="9" t="s">
        <v>65</v>
      </c>
      <c r="G23" s="10">
        <v>0.53931343283582089</v>
      </c>
      <c r="H23" s="11">
        <v>19.838835820895525</v>
      </c>
      <c r="I23" s="11">
        <v>0.55251243781094528</v>
      </c>
      <c r="J23" s="11">
        <v>3.4930049751243786</v>
      </c>
      <c r="K23" s="11" t="s">
        <v>19</v>
      </c>
      <c r="L23" s="11" t="s">
        <v>46</v>
      </c>
      <c r="M23" s="11">
        <v>1.1849154228855723</v>
      </c>
      <c r="N23" s="11">
        <v>0.66084079601990053</v>
      </c>
      <c r="O23" s="11">
        <v>2.2090447761194034</v>
      </c>
      <c r="P23" s="11">
        <v>0.1191044776119403</v>
      </c>
      <c r="Q23" s="11" t="s">
        <v>19</v>
      </c>
      <c r="R23" s="11" t="s">
        <v>19</v>
      </c>
      <c r="S23" s="11">
        <v>0.45349610935691936</v>
      </c>
      <c r="T23" s="11">
        <v>0.4706945557415731</v>
      </c>
      <c r="U23" s="11" t="s">
        <v>19</v>
      </c>
      <c r="V23" s="11" t="s">
        <v>19</v>
      </c>
      <c r="W23" s="12" t="s">
        <v>19</v>
      </c>
      <c r="AA23" s="30" t="s">
        <v>113</v>
      </c>
      <c r="AB23" s="31">
        <v>1.4141505994285997</v>
      </c>
      <c r="AC23" s="31">
        <v>1.184876</v>
      </c>
      <c r="AD23" s="31">
        <v>4.0163019047619049</v>
      </c>
      <c r="AE23" s="31">
        <v>2.7479860084232306</v>
      </c>
      <c r="AF23" s="31">
        <v>1.7574327933599332</v>
      </c>
      <c r="AG23" s="31">
        <v>1.8416779419733018</v>
      </c>
      <c r="AH23" s="31">
        <v>1.60218123880597</v>
      </c>
      <c r="AI23" s="31">
        <v>2.7053548855721394</v>
      </c>
    </row>
    <row r="24" spans="1:35" x14ac:dyDescent="0.25">
      <c r="A24" t="s">
        <v>156</v>
      </c>
      <c r="B24" t="s">
        <v>100</v>
      </c>
      <c r="C24" t="s">
        <v>164</v>
      </c>
      <c r="D24" t="s">
        <v>122</v>
      </c>
      <c r="E24" t="s">
        <v>148</v>
      </c>
      <c r="F24" s="9" t="s">
        <v>66</v>
      </c>
      <c r="G24" s="10">
        <v>0.55724000000000007</v>
      </c>
      <c r="H24" s="11">
        <v>35.705269999999999</v>
      </c>
      <c r="I24" s="11">
        <v>0.66108</v>
      </c>
      <c r="J24" s="11">
        <v>1.6784350000000001</v>
      </c>
      <c r="K24" s="11" t="s">
        <v>19</v>
      </c>
      <c r="L24" s="11" t="s">
        <v>46</v>
      </c>
      <c r="M24" s="11">
        <v>1.3510249999999999</v>
      </c>
      <c r="N24" s="11">
        <v>0.87400500000000003</v>
      </c>
      <c r="O24" s="11">
        <v>4.2804350000000007</v>
      </c>
      <c r="P24" s="11">
        <v>5.1514999999999998E-2</v>
      </c>
      <c r="Q24" s="11" t="s">
        <v>19</v>
      </c>
      <c r="R24" s="11" t="s">
        <v>19</v>
      </c>
      <c r="S24" s="11">
        <v>0.53073811910474245</v>
      </c>
      <c r="T24" s="11">
        <v>1.1437234471186457</v>
      </c>
      <c r="U24" s="11" t="s">
        <v>19</v>
      </c>
      <c r="V24" s="11" t="s">
        <v>19</v>
      </c>
      <c r="W24" s="12" t="s">
        <v>19</v>
      </c>
      <c r="AA24" s="30" t="s">
        <v>117</v>
      </c>
      <c r="AB24" s="31">
        <v>0.93089533768222688</v>
      </c>
      <c r="AC24" s="31">
        <v>0.972536206448957</v>
      </c>
      <c r="AD24" s="31">
        <v>3.8360788159585524</v>
      </c>
      <c r="AE24" s="31">
        <v>3.42202741574049</v>
      </c>
      <c r="AF24" s="31">
        <v>0.77924801505437369</v>
      </c>
      <c r="AG24" s="31">
        <v>0.47918733601900965</v>
      </c>
      <c r="AH24" s="31">
        <v>1.3953976819900578</v>
      </c>
      <c r="AI24" s="31">
        <v>2.2625225046406086</v>
      </c>
    </row>
    <row r="25" spans="1:35" x14ac:dyDescent="0.25">
      <c r="A25" t="s">
        <v>156</v>
      </c>
      <c r="B25" t="s">
        <v>100</v>
      </c>
      <c r="C25" t="s">
        <v>164</v>
      </c>
      <c r="D25" t="s">
        <v>122</v>
      </c>
      <c r="E25" t="s">
        <v>148</v>
      </c>
      <c r="F25" s="9" t="s">
        <v>67</v>
      </c>
      <c r="G25" s="10">
        <v>0.698295</v>
      </c>
      <c r="H25" s="11">
        <v>47.843489999999996</v>
      </c>
      <c r="I25" s="11">
        <v>1.636285</v>
      </c>
      <c r="J25" s="11">
        <v>5.4223049999999997</v>
      </c>
      <c r="K25" s="11" t="s">
        <v>19</v>
      </c>
      <c r="L25" s="11">
        <v>0.12683</v>
      </c>
      <c r="M25" s="11">
        <v>1.83751</v>
      </c>
      <c r="N25" s="11">
        <v>0.70094500000000004</v>
      </c>
      <c r="O25" s="11">
        <v>10.84094</v>
      </c>
      <c r="P25" s="11">
        <v>0.39597500000000002</v>
      </c>
      <c r="Q25" s="11" t="s">
        <v>19</v>
      </c>
      <c r="R25" s="11" t="s">
        <v>19</v>
      </c>
      <c r="S25" s="11">
        <v>0.7659321901600552</v>
      </c>
      <c r="T25" s="11">
        <v>1.408933498579596</v>
      </c>
      <c r="U25" s="11" t="s">
        <v>19</v>
      </c>
      <c r="V25" s="11" t="s">
        <v>19</v>
      </c>
      <c r="W25" s="12" t="s">
        <v>19</v>
      </c>
      <c r="AA25" s="32" t="s">
        <v>128</v>
      </c>
      <c r="AB25" s="37">
        <f>SUM(AB23:AB24)</f>
        <v>2.3450459371108265</v>
      </c>
      <c r="AC25" s="37">
        <f t="shared" ref="AC25:AI25" si="1">SUM(AC23:AC24)</f>
        <v>2.1574122064489569</v>
      </c>
      <c r="AD25" s="37">
        <f t="shared" si="1"/>
        <v>7.8523807207204577</v>
      </c>
      <c r="AE25" s="37">
        <f t="shared" si="1"/>
        <v>6.1700134241637201</v>
      </c>
      <c r="AF25" s="37">
        <f t="shared" si="1"/>
        <v>2.5366808084143067</v>
      </c>
      <c r="AG25" s="37">
        <f t="shared" si="1"/>
        <v>2.3208652779923113</v>
      </c>
      <c r="AH25" s="37">
        <f t="shared" si="1"/>
        <v>2.9975789207960277</v>
      </c>
      <c r="AI25" s="37">
        <f t="shared" si="1"/>
        <v>4.967877390212748</v>
      </c>
    </row>
    <row r="26" spans="1:35" x14ac:dyDescent="0.25">
      <c r="A26" t="s">
        <v>156</v>
      </c>
      <c r="B26" t="s">
        <v>100</v>
      </c>
      <c r="C26" t="s">
        <v>164</v>
      </c>
      <c r="D26" t="s">
        <v>122</v>
      </c>
      <c r="E26" t="s">
        <v>148</v>
      </c>
      <c r="F26" s="9" t="s">
        <v>68</v>
      </c>
      <c r="G26" s="10">
        <v>0.59038500000000005</v>
      </c>
      <c r="H26" s="11">
        <v>45.918365000000001</v>
      </c>
      <c r="I26" s="11">
        <v>2.9489100000000001</v>
      </c>
      <c r="J26" s="11">
        <v>6.9005450000000002</v>
      </c>
      <c r="K26" s="11" t="s">
        <v>19</v>
      </c>
      <c r="L26" s="11">
        <v>9.9780000000000008E-2</v>
      </c>
      <c r="M26" s="11">
        <v>1.3290599999999999</v>
      </c>
      <c r="N26" s="11">
        <v>0.84555500000000006</v>
      </c>
      <c r="O26" s="11">
        <v>4.4294250000000002</v>
      </c>
      <c r="P26" s="11">
        <v>6.9330000000000003E-2</v>
      </c>
      <c r="Q26" s="11" t="s">
        <v>19</v>
      </c>
      <c r="R26" s="11" t="s">
        <v>19</v>
      </c>
      <c r="S26" s="11">
        <v>0.91218387451934135</v>
      </c>
      <c r="T26" s="11">
        <v>1.0264190012801486</v>
      </c>
      <c r="U26" s="11">
        <v>2.4745633180702447</v>
      </c>
      <c r="V26" s="11" t="s">
        <v>19</v>
      </c>
      <c r="W26" s="12" t="s">
        <v>19</v>
      </c>
      <c r="AA26" s="30" t="s">
        <v>115</v>
      </c>
      <c r="AB26" s="31">
        <v>0.14938984601743757</v>
      </c>
      <c r="AC26" s="31">
        <v>0.30207314851485145</v>
      </c>
      <c r="AD26" s="31">
        <v>0.1922464285714286</v>
      </c>
      <c r="AE26" s="31">
        <v>0.42719009630067484</v>
      </c>
      <c r="AF26" s="31">
        <v>0.26232791148219303</v>
      </c>
      <c r="AG26" s="31">
        <v>0.25576811487118867</v>
      </c>
      <c r="AH26" s="31">
        <v>0.25963782587064677</v>
      </c>
      <c r="AI26" s="31">
        <v>0.28452586173094918</v>
      </c>
    </row>
    <row r="27" spans="1:35" x14ac:dyDescent="0.25">
      <c r="A27" t="s">
        <v>156</v>
      </c>
      <c r="B27" t="s">
        <v>100</v>
      </c>
      <c r="C27" t="s">
        <v>164</v>
      </c>
      <c r="D27" t="s">
        <v>123</v>
      </c>
      <c r="E27" t="s">
        <v>149</v>
      </c>
      <c r="F27" s="9" t="s">
        <v>69</v>
      </c>
      <c r="G27" s="10">
        <v>0.580905</v>
      </c>
      <c r="H27" s="11">
        <v>66.194789999999998</v>
      </c>
      <c r="I27" s="11">
        <v>2.2064900000000001</v>
      </c>
      <c r="J27" s="11">
        <v>5.3801399999999999</v>
      </c>
      <c r="K27" s="11" t="s">
        <v>19</v>
      </c>
      <c r="L27" s="11">
        <v>0.11849</v>
      </c>
      <c r="M27" s="11">
        <v>0.87928999999999991</v>
      </c>
      <c r="N27" s="11">
        <v>0.70049000000000006</v>
      </c>
      <c r="O27" s="11">
        <v>5.9534500000000001</v>
      </c>
      <c r="P27" s="11">
        <v>0.27112000000000003</v>
      </c>
      <c r="Q27" s="11" t="s">
        <v>46</v>
      </c>
      <c r="R27" s="11" t="s">
        <v>19</v>
      </c>
      <c r="S27" s="11">
        <v>0.86185850560357569</v>
      </c>
      <c r="T27" s="11">
        <v>1.1794248001999277</v>
      </c>
      <c r="U27" s="11" t="s">
        <v>19</v>
      </c>
      <c r="V27" s="11" t="s">
        <v>19</v>
      </c>
      <c r="W27" s="12" t="s">
        <v>19</v>
      </c>
      <c r="AA27" s="30" t="s">
        <v>129</v>
      </c>
      <c r="AB27" s="39" t="s">
        <v>46</v>
      </c>
      <c r="AC27" s="39" t="s">
        <v>46</v>
      </c>
      <c r="AD27" s="39" t="s">
        <v>46</v>
      </c>
      <c r="AE27" s="39" t="s">
        <v>46</v>
      </c>
      <c r="AF27" s="31">
        <v>0.16185881843259001</v>
      </c>
      <c r="AG27" s="31">
        <v>0.12914535737155805</v>
      </c>
      <c r="AH27" s="31">
        <v>0.20925854726368159</v>
      </c>
      <c r="AI27" s="31">
        <v>0.20793575616964682</v>
      </c>
    </row>
    <row r="28" spans="1:35" x14ac:dyDescent="0.25">
      <c r="A28" t="s">
        <v>156</v>
      </c>
      <c r="B28" t="s">
        <v>100</v>
      </c>
      <c r="C28" t="s">
        <v>164</v>
      </c>
      <c r="D28" t="s">
        <v>123</v>
      </c>
      <c r="E28" t="s">
        <v>149</v>
      </c>
      <c r="F28" s="9" t="s">
        <v>70</v>
      </c>
      <c r="G28" s="10">
        <v>0.56400990099009907</v>
      </c>
      <c r="H28" s="11">
        <v>62.699945544554453</v>
      </c>
      <c r="I28" s="11">
        <v>2.798178217821782</v>
      </c>
      <c r="J28" s="11">
        <v>5.9540000000000006</v>
      </c>
      <c r="K28" s="11" t="s">
        <v>19</v>
      </c>
      <c r="L28" s="11">
        <v>9.3925742574257426E-2</v>
      </c>
      <c r="M28" s="11">
        <v>1.0325</v>
      </c>
      <c r="N28" s="11">
        <v>1.5036237623762376</v>
      </c>
      <c r="O28" s="11">
        <v>17.283084158415843</v>
      </c>
      <c r="P28" s="11">
        <v>0.29342574257425741</v>
      </c>
      <c r="Q28" s="11" t="s">
        <v>19</v>
      </c>
      <c r="R28" s="11" t="s">
        <v>19</v>
      </c>
      <c r="S28" s="11">
        <v>0.93284523386114526</v>
      </c>
      <c r="T28" s="11">
        <v>0.16538260463437898</v>
      </c>
      <c r="U28" s="11">
        <v>2.2363148991466311</v>
      </c>
      <c r="V28" s="11" t="s">
        <v>19</v>
      </c>
      <c r="W28" s="12" t="s">
        <v>19</v>
      </c>
      <c r="AA28" s="32" t="s">
        <v>130</v>
      </c>
      <c r="AB28" s="37">
        <f>SUM(AB26:AB27)</f>
        <v>0.14938984601743757</v>
      </c>
      <c r="AC28" s="37">
        <f t="shared" ref="AC28:AI28" si="2">SUM(AC26:AC27)</f>
        <v>0.30207314851485145</v>
      </c>
      <c r="AD28" s="37">
        <f t="shared" si="2"/>
        <v>0.1922464285714286</v>
      </c>
      <c r="AE28" s="37">
        <f t="shared" si="2"/>
        <v>0.42719009630067484</v>
      </c>
      <c r="AF28" s="37">
        <f t="shared" si="2"/>
        <v>0.42418672991478301</v>
      </c>
      <c r="AG28" s="37">
        <f t="shared" si="2"/>
        <v>0.38491347224274675</v>
      </c>
      <c r="AH28" s="37">
        <f t="shared" si="2"/>
        <v>0.46889637313432836</v>
      </c>
      <c r="AI28" s="37">
        <f t="shared" si="2"/>
        <v>0.492461617900596</v>
      </c>
    </row>
    <row r="29" spans="1:35" x14ac:dyDescent="0.25">
      <c r="A29" t="s">
        <v>156</v>
      </c>
      <c r="B29" t="s">
        <v>100</v>
      </c>
      <c r="C29" t="s">
        <v>164</v>
      </c>
      <c r="D29" t="s">
        <v>123</v>
      </c>
      <c r="E29" t="s">
        <v>149</v>
      </c>
      <c r="F29" s="9" t="s">
        <v>71</v>
      </c>
      <c r="G29" s="10">
        <v>0.55108999999999997</v>
      </c>
      <c r="H29" s="11">
        <v>46.892715000000003</v>
      </c>
      <c r="I29" s="11">
        <v>3.7852100000000002</v>
      </c>
      <c r="J29" s="11">
        <v>6.7496500000000008</v>
      </c>
      <c r="K29" s="11" t="s">
        <v>19</v>
      </c>
      <c r="L29" s="11">
        <v>0.11082500000000001</v>
      </c>
      <c r="M29" s="11">
        <v>1.317925</v>
      </c>
      <c r="N29" s="11">
        <v>2.7856449999999997</v>
      </c>
      <c r="O29" s="11">
        <v>6.6626200000000004</v>
      </c>
      <c r="P29" s="11">
        <v>0.30532999999999999</v>
      </c>
      <c r="Q29" s="11" t="s">
        <v>46</v>
      </c>
      <c r="R29" s="11" t="s">
        <v>19</v>
      </c>
      <c r="S29" s="11">
        <v>1.1816813603049923</v>
      </c>
      <c r="T29" s="11">
        <v>1.7072948064731652</v>
      </c>
      <c r="U29" s="11" t="s">
        <v>19</v>
      </c>
      <c r="V29" s="11" t="s">
        <v>19</v>
      </c>
      <c r="W29" s="12" t="s">
        <v>19</v>
      </c>
      <c r="AA29" s="30" t="s">
        <v>3</v>
      </c>
      <c r="AB29" s="31">
        <v>1.4376614479582286</v>
      </c>
      <c r="AC29" s="31">
        <v>3.0076926435643569</v>
      </c>
      <c r="AD29" s="31">
        <v>3.5788590476190478</v>
      </c>
      <c r="AE29" s="31">
        <v>5.1294743889463579</v>
      </c>
      <c r="AF29" s="39" t="s">
        <v>46</v>
      </c>
      <c r="AG29" s="31">
        <v>0.15404838842093166</v>
      </c>
      <c r="AH29" s="31">
        <v>0.22130480597014923</v>
      </c>
      <c r="AI29" s="31">
        <v>9.370182835820895E-2</v>
      </c>
    </row>
    <row r="30" spans="1:35" x14ac:dyDescent="0.25">
      <c r="A30" t="s">
        <v>156</v>
      </c>
      <c r="B30" t="s">
        <v>100</v>
      </c>
      <c r="C30" t="s">
        <v>164</v>
      </c>
      <c r="D30" t="s">
        <v>123</v>
      </c>
      <c r="E30" t="s">
        <v>149</v>
      </c>
      <c r="F30" s="9" t="s">
        <v>72</v>
      </c>
      <c r="G30" s="10">
        <v>0.61673500000000003</v>
      </c>
      <c r="H30" s="11">
        <v>61.567945000000002</v>
      </c>
      <c r="I30" s="11">
        <v>3.3567849999999999</v>
      </c>
      <c r="J30" s="11">
        <v>5.9603399999999995</v>
      </c>
      <c r="K30" s="11" t="s">
        <v>19</v>
      </c>
      <c r="L30" s="11">
        <v>6.664500000000001E-2</v>
      </c>
      <c r="M30" s="11">
        <v>1.73983</v>
      </c>
      <c r="N30" s="11">
        <v>1.38794</v>
      </c>
      <c r="O30" s="11">
        <v>6.8958149999999998</v>
      </c>
      <c r="P30" s="11">
        <v>0.55017499999999997</v>
      </c>
      <c r="Q30" s="11" t="s">
        <v>46</v>
      </c>
      <c r="R30" s="11" t="s">
        <v>19</v>
      </c>
      <c r="S30" s="11">
        <v>1.0422081950241562</v>
      </c>
      <c r="T30" s="11">
        <v>0.79946039954914294</v>
      </c>
      <c r="U30" s="11" t="s">
        <v>19</v>
      </c>
      <c r="V30" s="11" t="s">
        <v>19</v>
      </c>
      <c r="W30" s="12" t="s">
        <v>19</v>
      </c>
      <c r="AA30" s="30" t="s">
        <v>4</v>
      </c>
      <c r="AB30" s="31">
        <v>3.904823341559529</v>
      </c>
      <c r="AC30" s="31">
        <v>5.6624189999999999</v>
      </c>
      <c r="AD30" s="31">
        <v>5.3010723809523803</v>
      </c>
      <c r="AE30" s="31">
        <v>10.310087520811782</v>
      </c>
      <c r="AF30" s="31">
        <v>0.28347847956997191</v>
      </c>
      <c r="AG30" s="39" t="s">
        <v>46</v>
      </c>
      <c r="AH30" s="31">
        <v>9.370182835820895E-2</v>
      </c>
      <c r="AI30" s="39" t="s">
        <v>46</v>
      </c>
    </row>
    <row r="31" spans="1:35" x14ac:dyDescent="0.25">
      <c r="A31" t="s">
        <v>156</v>
      </c>
      <c r="B31" t="s">
        <v>100</v>
      </c>
      <c r="C31" t="s">
        <v>164</v>
      </c>
      <c r="D31" t="s">
        <v>123</v>
      </c>
      <c r="E31" t="s">
        <v>149</v>
      </c>
      <c r="F31" s="9" t="s">
        <v>73</v>
      </c>
      <c r="G31" s="10">
        <v>0.54191999999999996</v>
      </c>
      <c r="H31" s="11">
        <v>43.421475000000001</v>
      </c>
      <c r="I31" s="11">
        <v>2.8917999999999999</v>
      </c>
      <c r="J31" s="11">
        <v>4.2679650000000002</v>
      </c>
      <c r="K31" s="11" t="s">
        <v>19</v>
      </c>
      <c r="L31" s="11" t="s">
        <v>46</v>
      </c>
      <c r="M31" s="11">
        <v>0.95483499999999999</v>
      </c>
      <c r="N31" s="11">
        <v>1.848735</v>
      </c>
      <c r="O31" s="11">
        <v>5.6216999999999997</v>
      </c>
      <c r="P31" s="11">
        <v>9.0314999999999993E-2</v>
      </c>
      <c r="Q31" s="11" t="s">
        <v>19</v>
      </c>
      <c r="R31" s="11" t="s">
        <v>19</v>
      </c>
      <c r="S31" s="11">
        <v>0.79633282117855853</v>
      </c>
      <c r="T31" s="11">
        <v>1.0111184213881705</v>
      </c>
      <c r="U31" s="11" t="s">
        <v>19</v>
      </c>
      <c r="V31" s="11" t="s">
        <v>19</v>
      </c>
      <c r="W31" s="12" t="s">
        <v>19</v>
      </c>
      <c r="AA31" s="30" t="s">
        <v>114</v>
      </c>
      <c r="AB31" s="31">
        <v>0.85180777306536615</v>
      </c>
      <c r="AC31" s="31">
        <v>1.6452867524752475</v>
      </c>
      <c r="AD31" s="31">
        <v>1.675432380952381</v>
      </c>
      <c r="AE31" s="31">
        <v>2.8282718688118811</v>
      </c>
      <c r="AF31" s="39" t="s">
        <v>19</v>
      </c>
      <c r="AG31" s="39" t="s">
        <v>19</v>
      </c>
      <c r="AH31" s="39" t="s">
        <v>19</v>
      </c>
      <c r="AI31" s="39" t="s">
        <v>19</v>
      </c>
    </row>
    <row r="32" spans="1:35" x14ac:dyDescent="0.25">
      <c r="A32" t="s">
        <v>156</v>
      </c>
      <c r="B32" t="s">
        <v>101</v>
      </c>
      <c r="C32" t="s">
        <v>164</v>
      </c>
      <c r="D32" t="s">
        <v>122</v>
      </c>
      <c r="E32" t="s">
        <v>152</v>
      </c>
      <c r="F32" s="9" t="s">
        <v>74</v>
      </c>
      <c r="G32" s="10" t="s">
        <v>19</v>
      </c>
      <c r="H32" s="11">
        <v>3.1858507462686574</v>
      </c>
      <c r="I32" s="11" t="s">
        <v>19</v>
      </c>
      <c r="J32" s="11">
        <v>5.7751243781094537E-2</v>
      </c>
      <c r="K32" s="11" t="s">
        <v>19</v>
      </c>
      <c r="L32" s="11" t="s">
        <v>19</v>
      </c>
      <c r="M32" s="11">
        <v>1.3450298507462688</v>
      </c>
      <c r="N32" s="11" t="s">
        <v>19</v>
      </c>
      <c r="O32" s="11" t="s">
        <v>19</v>
      </c>
      <c r="P32" s="11">
        <v>0.11926865671641793</v>
      </c>
      <c r="Q32" s="11">
        <v>7.5432835820895536E-2</v>
      </c>
      <c r="R32" s="11" t="s">
        <v>19</v>
      </c>
      <c r="S32" s="11" t="s">
        <v>19</v>
      </c>
      <c r="T32" s="11">
        <v>0.97056424707153133</v>
      </c>
      <c r="U32" s="11" t="s">
        <v>19</v>
      </c>
      <c r="V32" s="11" t="s">
        <v>19</v>
      </c>
      <c r="W32" s="12" t="s">
        <v>19</v>
      </c>
      <c r="AA32" s="30" t="s">
        <v>9</v>
      </c>
      <c r="AB32" s="31">
        <v>4.9776689552238809</v>
      </c>
      <c r="AC32" s="31">
        <v>6.3933783333333336</v>
      </c>
      <c r="AD32" s="31">
        <v>14.091346666666666</v>
      </c>
      <c r="AE32" s="31">
        <v>29.042376157775475</v>
      </c>
      <c r="AF32" s="39" t="s">
        <v>19</v>
      </c>
      <c r="AG32" s="39" t="s">
        <v>19</v>
      </c>
      <c r="AH32" s="31">
        <v>0.94656249999999997</v>
      </c>
      <c r="AI32" s="31">
        <v>0.28452586173094918</v>
      </c>
    </row>
    <row r="33" spans="1:41" x14ac:dyDescent="0.25">
      <c r="A33" t="s">
        <v>156</v>
      </c>
      <c r="B33" t="s">
        <v>101</v>
      </c>
      <c r="C33" t="s">
        <v>164</v>
      </c>
      <c r="D33" t="s">
        <v>122</v>
      </c>
      <c r="E33" t="s">
        <v>152</v>
      </c>
      <c r="F33" s="9" t="s">
        <v>75</v>
      </c>
      <c r="G33" s="10" t="s">
        <v>19</v>
      </c>
      <c r="H33" s="11">
        <v>4.1974349999999996</v>
      </c>
      <c r="I33" s="11" t="s">
        <v>19</v>
      </c>
      <c r="J33" s="11" t="s">
        <v>46</v>
      </c>
      <c r="K33" s="11" t="s">
        <v>19</v>
      </c>
      <c r="L33" s="11" t="s">
        <v>46</v>
      </c>
      <c r="M33" s="11">
        <v>1.7698349999999998</v>
      </c>
      <c r="N33" s="11" t="s">
        <v>19</v>
      </c>
      <c r="O33" s="11" t="s">
        <v>19</v>
      </c>
      <c r="P33" s="11">
        <v>0.371035</v>
      </c>
      <c r="Q33" s="11">
        <v>0.198265</v>
      </c>
      <c r="R33" s="11" t="s">
        <v>19</v>
      </c>
      <c r="S33" s="11" t="s">
        <v>19</v>
      </c>
      <c r="T33" s="11">
        <v>0.57760199111546329</v>
      </c>
      <c r="U33" s="11" t="s">
        <v>19</v>
      </c>
      <c r="V33" s="11" t="s">
        <v>19</v>
      </c>
      <c r="W33" s="12" t="s">
        <v>19</v>
      </c>
      <c r="AA33" s="35" t="s">
        <v>131</v>
      </c>
      <c r="AB33" s="38">
        <f>SUM(AB29:AB32)</f>
        <v>11.171961517807006</v>
      </c>
      <c r="AC33" s="38">
        <f t="shared" ref="AC33:AI33" si="3">SUM(AC29:AC32)</f>
        <v>16.708776729372939</v>
      </c>
      <c r="AD33" s="38">
        <f t="shared" si="3"/>
        <v>24.646710476190478</v>
      </c>
      <c r="AE33" s="38">
        <f t="shared" si="3"/>
        <v>47.310209936345501</v>
      </c>
      <c r="AF33" s="38">
        <f t="shared" si="3"/>
        <v>0.28347847956997191</v>
      </c>
      <c r="AG33" s="38">
        <f t="shared" si="3"/>
        <v>0.15404838842093166</v>
      </c>
      <c r="AH33" s="38">
        <f t="shared" si="3"/>
        <v>1.2615691343283582</v>
      </c>
      <c r="AI33" s="38">
        <f t="shared" si="3"/>
        <v>0.37822769008915813</v>
      </c>
    </row>
    <row r="34" spans="1:41" x14ac:dyDescent="0.25">
      <c r="A34" t="s">
        <v>156</v>
      </c>
      <c r="B34" t="s">
        <v>101</v>
      </c>
      <c r="C34" t="s">
        <v>164</v>
      </c>
      <c r="D34" t="s">
        <v>122</v>
      </c>
      <c r="E34" t="s">
        <v>152</v>
      </c>
      <c r="F34" s="9" t="s">
        <v>76</v>
      </c>
      <c r="G34" s="10" t="s">
        <v>19</v>
      </c>
      <c r="H34" s="11">
        <v>3.7528855721393035</v>
      </c>
      <c r="I34" s="11" t="s">
        <v>46</v>
      </c>
      <c r="J34" s="11">
        <v>0.37095024875621896</v>
      </c>
      <c r="K34" s="11" t="s">
        <v>19</v>
      </c>
      <c r="L34" s="11" t="s">
        <v>19</v>
      </c>
      <c r="M34" s="11">
        <v>1.9857114427860698</v>
      </c>
      <c r="N34" s="11" t="s">
        <v>19</v>
      </c>
      <c r="O34" s="11" t="s">
        <v>19</v>
      </c>
      <c r="P34" s="11">
        <v>0.23861194029850746</v>
      </c>
      <c r="Q34" s="11">
        <v>0.28124378109452736</v>
      </c>
      <c r="R34" s="11" t="s">
        <v>19</v>
      </c>
      <c r="S34" s="11" t="s">
        <v>19</v>
      </c>
      <c r="T34" s="11">
        <v>0.24232769168220133</v>
      </c>
      <c r="U34" s="11" t="s">
        <v>19</v>
      </c>
      <c r="V34" s="11" t="s">
        <v>19</v>
      </c>
      <c r="W34" s="12" t="s">
        <v>19</v>
      </c>
      <c r="AB34" s="28">
        <f>SUM(AB22,AB25,AB28,AB33)</f>
        <v>83.606344955401639</v>
      </c>
      <c r="AC34" s="28">
        <f t="shared" ref="AC34:AI34" si="4">SUM(AC22,AC25,AC28,AC33)</f>
        <v>76.857553396640142</v>
      </c>
      <c r="AD34" s="28">
        <f t="shared" si="4"/>
        <v>103.05745845247341</v>
      </c>
      <c r="AE34" s="28">
        <f t="shared" si="4"/>
        <v>148.40825851068951</v>
      </c>
      <c r="AF34" s="28">
        <f t="shared" si="4"/>
        <v>8.1395064003925359</v>
      </c>
      <c r="AG34" s="28">
        <f t="shared" si="4"/>
        <v>7.7371436747872151</v>
      </c>
      <c r="AH34" s="28">
        <f t="shared" si="4"/>
        <v>9.842720482985083</v>
      </c>
      <c r="AI34" s="28">
        <f t="shared" si="4"/>
        <v>14.019213078528594</v>
      </c>
    </row>
    <row r="35" spans="1:41" x14ac:dyDescent="0.25">
      <c r="A35" t="s">
        <v>156</v>
      </c>
      <c r="B35" t="s">
        <v>101</v>
      </c>
      <c r="C35" t="s">
        <v>164</v>
      </c>
      <c r="D35" t="s">
        <v>122</v>
      </c>
      <c r="E35" t="s">
        <v>152</v>
      </c>
      <c r="F35" s="9" t="s">
        <v>77</v>
      </c>
      <c r="G35" s="10" t="s">
        <v>19</v>
      </c>
      <c r="H35" s="11">
        <v>4.7956900000000005</v>
      </c>
      <c r="I35" s="11" t="s">
        <v>46</v>
      </c>
      <c r="J35" s="11">
        <v>0.202455</v>
      </c>
      <c r="K35" s="11" t="s">
        <v>19</v>
      </c>
      <c r="L35" s="11" t="s">
        <v>19</v>
      </c>
      <c r="M35" s="11">
        <v>1.5448550000000001</v>
      </c>
      <c r="N35" s="11" t="s">
        <v>19</v>
      </c>
      <c r="O35" s="11" t="s">
        <v>19</v>
      </c>
      <c r="P35" s="11">
        <v>0.48011999999999999</v>
      </c>
      <c r="Q35" s="11">
        <v>0.1721</v>
      </c>
      <c r="R35" s="11" t="s">
        <v>19</v>
      </c>
      <c r="S35" s="11" t="s">
        <v>19</v>
      </c>
      <c r="T35" s="11">
        <v>1.5313381377154192</v>
      </c>
      <c r="U35" s="11" t="s">
        <v>19</v>
      </c>
      <c r="V35" s="11" t="s">
        <v>46</v>
      </c>
      <c r="W35" s="12" t="s">
        <v>19</v>
      </c>
      <c r="Z35" t="s">
        <v>135</v>
      </c>
      <c r="AA35" s="30"/>
      <c r="AB35" s="64" t="s">
        <v>118</v>
      </c>
      <c r="AC35" s="64"/>
      <c r="AD35" s="64" t="s">
        <v>119</v>
      </c>
      <c r="AE35" s="64"/>
      <c r="AL35" s="64" t="s">
        <v>118</v>
      </c>
      <c r="AM35" s="64"/>
      <c r="AN35" s="64" t="s">
        <v>119</v>
      </c>
      <c r="AO35" s="64"/>
    </row>
    <row r="36" spans="1:41" x14ac:dyDescent="0.25">
      <c r="A36" t="s">
        <v>156</v>
      </c>
      <c r="B36" t="s">
        <v>101</v>
      </c>
      <c r="C36" t="s">
        <v>164</v>
      </c>
      <c r="D36" t="s">
        <v>122</v>
      </c>
      <c r="E36" t="s">
        <v>152</v>
      </c>
      <c r="F36" s="9" t="s">
        <v>78</v>
      </c>
      <c r="G36" s="10" t="s">
        <v>19</v>
      </c>
      <c r="H36" s="11">
        <v>8.5439405940594053</v>
      </c>
      <c r="I36" s="11">
        <v>5.553960396039604E-2</v>
      </c>
      <c r="J36" s="11">
        <v>0.5027574257425742</v>
      </c>
      <c r="K36" s="11" t="s">
        <v>19</v>
      </c>
      <c r="L36" s="11" t="s">
        <v>19</v>
      </c>
      <c r="M36" s="11">
        <v>2.141732673267327</v>
      </c>
      <c r="N36" s="11" t="s">
        <v>19</v>
      </c>
      <c r="O36" s="11" t="s">
        <v>19</v>
      </c>
      <c r="P36" s="11">
        <v>0.10260396039603961</v>
      </c>
      <c r="Q36" s="11">
        <v>8.2252475247524756E-2</v>
      </c>
      <c r="R36" s="11" t="s">
        <v>19</v>
      </c>
      <c r="S36" s="11" t="s">
        <v>19</v>
      </c>
      <c r="T36" s="11">
        <v>0.57440800768725375</v>
      </c>
      <c r="U36" s="11" t="s">
        <v>19</v>
      </c>
      <c r="V36" s="11" t="s">
        <v>19</v>
      </c>
      <c r="W36" s="12" t="s">
        <v>19</v>
      </c>
      <c r="AA36" s="30"/>
      <c r="AB36" s="30" t="s">
        <v>122</v>
      </c>
      <c r="AC36" s="30" t="s">
        <v>123</v>
      </c>
      <c r="AD36" s="30" t="s">
        <v>122</v>
      </c>
      <c r="AE36" s="30" t="s">
        <v>123</v>
      </c>
      <c r="AL36" s="29" t="s">
        <v>122</v>
      </c>
      <c r="AM36" s="29" t="s">
        <v>123</v>
      </c>
      <c r="AN36" s="29" t="s">
        <v>122</v>
      </c>
      <c r="AO36" s="29" t="s">
        <v>123</v>
      </c>
    </row>
    <row r="37" spans="1:41" x14ac:dyDescent="0.25">
      <c r="A37" t="s">
        <v>156</v>
      </c>
      <c r="B37" t="s">
        <v>101</v>
      </c>
      <c r="C37" t="s">
        <v>164</v>
      </c>
      <c r="D37" t="s">
        <v>123</v>
      </c>
      <c r="E37" t="s">
        <v>153</v>
      </c>
      <c r="F37" s="9" t="s">
        <v>79</v>
      </c>
      <c r="G37" s="10" t="s">
        <v>19</v>
      </c>
      <c r="H37" s="11">
        <v>3.5471094527363185</v>
      </c>
      <c r="I37" s="11" t="s">
        <v>19</v>
      </c>
      <c r="J37" s="11" t="s">
        <v>19</v>
      </c>
      <c r="K37" s="11" t="s">
        <v>19</v>
      </c>
      <c r="L37" s="11" t="s">
        <v>19</v>
      </c>
      <c r="M37" s="11">
        <v>0.93025870646766184</v>
      </c>
      <c r="N37" s="11" t="s">
        <v>19</v>
      </c>
      <c r="O37" s="11" t="s">
        <v>19</v>
      </c>
      <c r="P37" s="11">
        <v>0.19615920398009951</v>
      </c>
      <c r="Q37" s="11">
        <v>5.949751243781095E-2</v>
      </c>
      <c r="R37" s="11" t="s">
        <v>19</v>
      </c>
      <c r="S37" s="11" t="s">
        <v>19</v>
      </c>
      <c r="T37" s="11">
        <v>0.40979672532574063</v>
      </c>
      <c r="U37" s="11" t="s">
        <v>19</v>
      </c>
      <c r="V37" s="11" t="s">
        <v>19</v>
      </c>
      <c r="W37" s="12" t="s">
        <v>19</v>
      </c>
      <c r="AA37" s="33" t="s">
        <v>125</v>
      </c>
      <c r="AB37" s="34">
        <f>AVERAGE(H42:H45)</f>
        <v>25.032685755221515</v>
      </c>
      <c r="AC37" s="34">
        <f>AVERAGE(H46:H49)</f>
        <v>41.206345241240975</v>
      </c>
      <c r="AD37" s="34">
        <f>AVERAGE(H50:H53)</f>
        <v>1.3516158056688021</v>
      </c>
      <c r="AE37" s="34">
        <f>AVERAGE(H54:H57)</f>
        <v>1.3299474936507218</v>
      </c>
      <c r="AK37" s="33" t="s">
        <v>125</v>
      </c>
      <c r="AL37" s="34">
        <v>25.032685755221515</v>
      </c>
      <c r="AM37" s="34">
        <v>41.206345241240975</v>
      </c>
      <c r="AN37" s="34">
        <v>1.3516158056688021</v>
      </c>
      <c r="AO37" s="34">
        <v>1.3299474936507218</v>
      </c>
    </row>
    <row r="38" spans="1:41" x14ac:dyDescent="0.25">
      <c r="A38" t="s">
        <v>156</v>
      </c>
      <c r="B38" t="s">
        <v>101</v>
      </c>
      <c r="C38" t="s">
        <v>164</v>
      </c>
      <c r="D38" t="s">
        <v>123</v>
      </c>
      <c r="E38" t="s">
        <v>153</v>
      </c>
      <c r="F38" s="9" t="s">
        <v>80</v>
      </c>
      <c r="G38" s="10" t="s">
        <v>19</v>
      </c>
      <c r="H38" s="11">
        <v>6.9778811881188121</v>
      </c>
      <c r="I38" s="11">
        <v>5.3019801980198025E-2</v>
      </c>
      <c r="J38" s="11">
        <v>0.12482178217821782</v>
      </c>
      <c r="K38" s="11" t="s">
        <v>19</v>
      </c>
      <c r="L38" s="11" t="s">
        <v>19</v>
      </c>
      <c r="M38" s="11">
        <v>1.7936683168316832</v>
      </c>
      <c r="N38" s="11" t="s">
        <v>19</v>
      </c>
      <c r="O38" s="11">
        <v>0.94688613861386139</v>
      </c>
      <c r="P38" s="11">
        <v>0.31904455445544555</v>
      </c>
      <c r="Q38" s="11">
        <v>0.20791584158415843</v>
      </c>
      <c r="R38" s="11" t="s">
        <v>19</v>
      </c>
      <c r="S38" s="11" t="s">
        <v>19</v>
      </c>
      <c r="T38" s="11">
        <v>0.64510375636305928</v>
      </c>
      <c r="U38" s="11" t="s">
        <v>19</v>
      </c>
      <c r="V38" s="11" t="s">
        <v>19</v>
      </c>
      <c r="W38" s="12" t="s">
        <v>19</v>
      </c>
      <c r="AA38" s="30" t="s">
        <v>124</v>
      </c>
      <c r="AB38" s="31">
        <f>AVERAGE(G43:G46)</f>
        <v>0.62222455983152769</v>
      </c>
      <c r="AC38" s="31">
        <f>AVERAGE(G47:G50)</f>
        <v>0.58241290217482933</v>
      </c>
      <c r="AD38" s="31" t="s">
        <v>19</v>
      </c>
      <c r="AE38" s="31" t="s">
        <v>19</v>
      </c>
      <c r="AK38" s="30" t="s">
        <v>124</v>
      </c>
      <c r="AL38" s="31">
        <v>0.62222455983152769</v>
      </c>
      <c r="AM38" s="31">
        <v>0.58241290217482933</v>
      </c>
      <c r="AN38" s="39" t="s">
        <v>19</v>
      </c>
      <c r="AO38" s="39" t="s">
        <v>19</v>
      </c>
    </row>
    <row r="39" spans="1:41" x14ac:dyDescent="0.25">
      <c r="A39" t="s">
        <v>156</v>
      </c>
      <c r="B39" t="s">
        <v>101</v>
      </c>
      <c r="C39" t="s">
        <v>164</v>
      </c>
      <c r="D39" t="s">
        <v>123</v>
      </c>
      <c r="E39" t="s">
        <v>153</v>
      </c>
      <c r="F39" s="9" t="s">
        <v>81</v>
      </c>
      <c r="G39" s="10" t="s">
        <v>19</v>
      </c>
      <c r="H39" s="11">
        <v>3.438905472636816</v>
      </c>
      <c r="I39" s="11">
        <v>5.4273631840796026E-2</v>
      </c>
      <c r="J39" s="11">
        <v>0.23185572139303484</v>
      </c>
      <c r="K39" s="11" t="s">
        <v>19</v>
      </c>
      <c r="L39" s="11" t="s">
        <v>19</v>
      </c>
      <c r="M39" s="11">
        <v>1.6127611940298507</v>
      </c>
      <c r="N39" s="11" t="s">
        <v>19</v>
      </c>
      <c r="O39" s="11" t="s">
        <v>19</v>
      </c>
      <c r="P39" s="11">
        <v>0.1063134328358209</v>
      </c>
      <c r="Q39" s="11">
        <v>0.21029850746268661</v>
      </c>
      <c r="R39" s="11" t="s">
        <v>19</v>
      </c>
      <c r="S39" s="11" t="s">
        <v>19</v>
      </c>
      <c r="T39" s="11">
        <v>0.22710323407824323</v>
      </c>
      <c r="U39" s="11" t="s">
        <v>19</v>
      </c>
      <c r="V39" s="11" t="s">
        <v>19</v>
      </c>
      <c r="W39" s="12" t="s">
        <v>19</v>
      </c>
      <c r="AA39" s="41" t="s">
        <v>134</v>
      </c>
      <c r="AB39" s="31">
        <f>AVERAGE(L42:L45)</f>
        <v>0.13833671213971749</v>
      </c>
      <c r="AC39" s="31">
        <f>AVERAGE(L46:L49)</f>
        <v>9.1269694680509494E-2</v>
      </c>
      <c r="AD39" s="31" t="s">
        <v>19</v>
      </c>
      <c r="AE39" s="31" t="s">
        <v>19</v>
      </c>
      <c r="AK39" s="30" t="s">
        <v>134</v>
      </c>
      <c r="AL39" s="31">
        <v>0.13833671213971749</v>
      </c>
      <c r="AM39" s="31">
        <v>9.1269694680509494E-2</v>
      </c>
      <c r="AN39" s="39" t="s">
        <v>19</v>
      </c>
      <c r="AO39" s="39" t="s">
        <v>19</v>
      </c>
    </row>
    <row r="40" spans="1:41" x14ac:dyDescent="0.25">
      <c r="A40" t="s">
        <v>156</v>
      </c>
      <c r="B40" t="s">
        <v>101</v>
      </c>
      <c r="C40" t="s">
        <v>164</v>
      </c>
      <c r="D40" t="s">
        <v>123</v>
      </c>
      <c r="E40" t="s">
        <v>153</v>
      </c>
      <c r="F40" s="9" t="s">
        <v>82</v>
      </c>
      <c r="G40" s="10" t="s">
        <v>19</v>
      </c>
      <c r="H40" s="11">
        <v>4.8214776119402991</v>
      </c>
      <c r="I40" s="11" t="s">
        <v>19</v>
      </c>
      <c r="J40" s="11">
        <v>0.1054676616915423</v>
      </c>
      <c r="K40" s="11" t="s">
        <v>19</v>
      </c>
      <c r="L40" s="11" t="s">
        <v>19</v>
      </c>
      <c r="M40" s="11">
        <v>2.5285373134328362</v>
      </c>
      <c r="N40" s="11" t="s">
        <v>19</v>
      </c>
      <c r="O40" s="11" t="s">
        <v>19</v>
      </c>
      <c r="P40" s="11">
        <v>0.42564676616915431</v>
      </c>
      <c r="Q40" s="11">
        <v>7.5552238805970159E-2</v>
      </c>
      <c r="R40" s="11" t="s">
        <v>19</v>
      </c>
      <c r="S40" s="11" t="s">
        <v>19</v>
      </c>
      <c r="T40" s="11">
        <v>0.34382407570858881</v>
      </c>
      <c r="U40" s="11" t="s">
        <v>19</v>
      </c>
      <c r="V40" s="11">
        <v>9.885015815177009E-2</v>
      </c>
      <c r="W40" s="12" t="s">
        <v>19</v>
      </c>
      <c r="AA40" s="30" t="s">
        <v>126</v>
      </c>
      <c r="AB40" s="31">
        <f>AVERAGE(S42:S45)</f>
        <v>3.0207380201864451</v>
      </c>
      <c r="AC40" s="31">
        <f>AVERAGE(S46:S49)</f>
        <v>5.4649237869749427</v>
      </c>
      <c r="AD40" s="31">
        <f>AVERAGE(S50:S53)</f>
        <v>1.1428499104523109</v>
      </c>
      <c r="AE40" s="31">
        <f>AVERAGE(S54:S57)</f>
        <v>1.94651450449428</v>
      </c>
      <c r="AK40" s="30" t="s">
        <v>126</v>
      </c>
      <c r="AL40" s="31">
        <v>3.0207380201864451</v>
      </c>
      <c r="AM40" s="31">
        <v>5.4649237869749427</v>
      </c>
      <c r="AN40" s="31">
        <v>1.1428499104523109</v>
      </c>
      <c r="AO40" s="31">
        <v>1.94651450449428</v>
      </c>
    </row>
    <row r="41" spans="1:41" x14ac:dyDescent="0.25">
      <c r="A41" t="s">
        <v>156</v>
      </c>
      <c r="B41" t="s">
        <v>101</v>
      </c>
      <c r="C41" t="s">
        <v>164</v>
      </c>
      <c r="D41" t="s">
        <v>123</v>
      </c>
      <c r="E41" t="s">
        <v>153</v>
      </c>
      <c r="F41" s="9" t="s">
        <v>83</v>
      </c>
      <c r="G41" s="10" t="s">
        <v>19</v>
      </c>
      <c r="H41" s="11">
        <v>5.6012089552238811</v>
      </c>
      <c r="I41" s="11" t="s">
        <v>19</v>
      </c>
      <c r="J41" s="11">
        <v>0.66147761194029853</v>
      </c>
      <c r="K41" s="11" t="s">
        <v>19</v>
      </c>
      <c r="L41" s="11" t="s">
        <v>19</v>
      </c>
      <c r="M41" s="11">
        <v>2.3431641791044777</v>
      </c>
      <c r="N41" s="11" t="s">
        <v>19</v>
      </c>
      <c r="O41" s="11" t="s">
        <v>19</v>
      </c>
      <c r="P41" s="11">
        <v>0.23167661691542291</v>
      </c>
      <c r="Q41" s="11">
        <v>9.2462686567164193E-2</v>
      </c>
      <c r="R41" s="11" t="s">
        <v>19</v>
      </c>
      <c r="S41" s="11" t="s">
        <v>19</v>
      </c>
      <c r="T41" s="11">
        <v>0.77010888861941607</v>
      </c>
      <c r="U41" s="11" t="s">
        <v>19</v>
      </c>
      <c r="V41" s="11" t="s">
        <v>46</v>
      </c>
      <c r="W41" s="12" t="s">
        <v>19</v>
      </c>
      <c r="AA41" s="32" t="s">
        <v>127</v>
      </c>
      <c r="AB41" s="37">
        <f>SUM(AB37:AB40)</f>
        <v>28.813985047379205</v>
      </c>
      <c r="AC41" s="37">
        <f t="shared" ref="AC41:AE41" si="5">SUM(AC37:AC40)</f>
        <v>47.344951625071261</v>
      </c>
      <c r="AD41" s="37">
        <f t="shared" si="5"/>
        <v>2.494465716121113</v>
      </c>
      <c r="AE41" s="37">
        <f t="shared" si="5"/>
        <v>3.2764619981450016</v>
      </c>
      <c r="AK41" s="32" t="s">
        <v>127</v>
      </c>
      <c r="AL41" s="37">
        <v>28.813985047379205</v>
      </c>
      <c r="AM41" s="37">
        <v>47.344951625071261</v>
      </c>
      <c r="AN41" s="37">
        <v>2.494465716121113</v>
      </c>
      <c r="AO41" s="37">
        <v>3.2764619981450016</v>
      </c>
    </row>
    <row r="42" spans="1:41" x14ac:dyDescent="0.25">
      <c r="A42" t="s">
        <v>157</v>
      </c>
      <c r="B42" t="s">
        <v>100</v>
      </c>
      <c r="C42" t="s">
        <v>165</v>
      </c>
      <c r="D42" t="s">
        <v>122</v>
      </c>
      <c r="E42" t="s">
        <v>146</v>
      </c>
      <c r="F42" s="9" t="s">
        <v>84</v>
      </c>
      <c r="G42" s="10" t="s">
        <v>19</v>
      </c>
      <c r="H42" s="11">
        <v>26.477784999999997</v>
      </c>
      <c r="I42" s="11">
        <v>9.542580000000001</v>
      </c>
      <c r="J42" s="11">
        <v>25.318420000000003</v>
      </c>
      <c r="K42" s="11" t="s">
        <v>19</v>
      </c>
      <c r="L42" s="11">
        <v>0.12933999999999998</v>
      </c>
      <c r="M42" s="11">
        <v>14.98429</v>
      </c>
      <c r="N42" s="11">
        <v>2.5536449999999999</v>
      </c>
      <c r="O42" s="11">
        <v>86.603534999999994</v>
      </c>
      <c r="P42" s="11">
        <v>11.438379999999999</v>
      </c>
      <c r="Q42" s="11">
        <v>32.591115000000002</v>
      </c>
      <c r="R42" s="11">
        <v>2.4450050000000001</v>
      </c>
      <c r="S42" s="11">
        <v>3.4452959131692253</v>
      </c>
      <c r="T42" s="11">
        <v>12.509504210209567</v>
      </c>
      <c r="U42" s="11" t="s">
        <v>19</v>
      </c>
      <c r="V42" s="11">
        <v>0.92717329794673731</v>
      </c>
      <c r="W42" s="12" t="s">
        <v>19</v>
      </c>
      <c r="AA42" s="30" t="s">
        <v>113</v>
      </c>
      <c r="AB42" s="31">
        <f>AVERAGE(M42:M45)</f>
        <v>19.325859955067671</v>
      </c>
      <c r="AC42" s="31">
        <f>AVERAGE(M46:M49)</f>
        <v>17.58093311888587</v>
      </c>
      <c r="AD42" s="31">
        <f>AVERAGE(M50:M53)</f>
        <v>29.280427115608617</v>
      </c>
      <c r="AE42" s="31">
        <f>AVERAGE(M54:M57)</f>
        <v>25.555661927069607</v>
      </c>
      <c r="AK42" s="30" t="s">
        <v>113</v>
      </c>
      <c r="AL42" s="31">
        <v>19.325859955067671</v>
      </c>
      <c r="AM42" s="31">
        <v>17.58093311888587</v>
      </c>
      <c r="AN42" s="31">
        <v>29.280427115608617</v>
      </c>
      <c r="AO42" s="31">
        <v>25.555661927069607</v>
      </c>
    </row>
    <row r="43" spans="1:41" x14ac:dyDescent="0.25">
      <c r="A43" t="s">
        <v>157</v>
      </c>
      <c r="B43" t="s">
        <v>100</v>
      </c>
      <c r="C43" t="s">
        <v>165</v>
      </c>
      <c r="D43" t="s">
        <v>122</v>
      </c>
      <c r="E43" t="s">
        <v>146</v>
      </c>
      <c r="F43" s="9" t="s">
        <v>85</v>
      </c>
      <c r="G43" s="10">
        <v>0.60508374384236452</v>
      </c>
      <c r="H43" s="11">
        <v>26.947364532019705</v>
      </c>
      <c r="I43" s="11">
        <v>7.3942807881773405</v>
      </c>
      <c r="J43" s="11">
        <v>25.441556650246305</v>
      </c>
      <c r="K43" s="11" t="s">
        <v>19</v>
      </c>
      <c r="L43" s="11">
        <v>0.22757142857142859</v>
      </c>
      <c r="M43" s="11">
        <v>19.607423645320196</v>
      </c>
      <c r="N43" s="11" t="s">
        <v>19</v>
      </c>
      <c r="O43" s="11">
        <v>71.070960591133016</v>
      </c>
      <c r="P43" s="11">
        <v>15.36077339901478</v>
      </c>
      <c r="Q43" s="11">
        <v>51.845000000000006</v>
      </c>
      <c r="R43" s="11">
        <v>7.1116502463054188</v>
      </c>
      <c r="S43" s="11">
        <v>2.6986181980257684</v>
      </c>
      <c r="T43" s="11">
        <v>11.379968345135257</v>
      </c>
      <c r="U43" s="11" t="s">
        <v>19</v>
      </c>
      <c r="V43" s="11">
        <v>1.4734319514245275</v>
      </c>
      <c r="W43" s="12" t="s">
        <v>19</v>
      </c>
      <c r="AA43" s="30" t="s">
        <v>117</v>
      </c>
      <c r="AB43" s="31">
        <f>AVERAGE(T42:T45)</f>
        <v>12.230295565336242</v>
      </c>
      <c r="AC43" s="31">
        <f>AVERAGE(T46:T49)</f>
        <v>13.152535231737364</v>
      </c>
      <c r="AD43" s="31">
        <f>AVERAGE(T50:T53)</f>
        <v>5.868009192350371</v>
      </c>
      <c r="AE43" s="31">
        <f>AVERAGE(T54:T57)</f>
        <v>6.5499313989102426</v>
      </c>
      <c r="AK43" s="30" t="s">
        <v>117</v>
      </c>
      <c r="AL43" s="31">
        <v>12.230295565336242</v>
      </c>
      <c r="AM43" s="31">
        <v>13.152535231737364</v>
      </c>
      <c r="AN43" s="31">
        <v>5.868009192350371</v>
      </c>
      <c r="AO43" s="31">
        <v>6.5499313989102426</v>
      </c>
    </row>
    <row r="44" spans="1:41" x14ac:dyDescent="0.25">
      <c r="A44" t="s">
        <v>157</v>
      </c>
      <c r="B44" t="s">
        <v>100</v>
      </c>
      <c r="C44" t="s">
        <v>165</v>
      </c>
      <c r="D44" t="s">
        <v>122</v>
      </c>
      <c r="E44" t="s">
        <v>146</v>
      </c>
      <c r="F44" s="9" t="s">
        <v>86</v>
      </c>
      <c r="G44" s="10">
        <v>0.66601990049751247</v>
      </c>
      <c r="H44" s="11">
        <v>17.765651741293532</v>
      </c>
      <c r="I44" s="11">
        <v>4.1986567164179105</v>
      </c>
      <c r="J44" s="11">
        <v>23.823119402985075</v>
      </c>
      <c r="K44" s="11" t="s">
        <v>19</v>
      </c>
      <c r="L44" s="11">
        <v>8.5139303482587067E-2</v>
      </c>
      <c r="M44" s="11">
        <v>20.7583184079602</v>
      </c>
      <c r="N44" s="11">
        <v>2.7095572139303488</v>
      </c>
      <c r="O44" s="11">
        <v>73.992412935323387</v>
      </c>
      <c r="P44" s="11">
        <v>16.468333333333334</v>
      </c>
      <c r="Q44" s="11">
        <v>47.173144278606969</v>
      </c>
      <c r="R44" s="11">
        <v>5.8315273631840796</v>
      </c>
      <c r="S44" s="11">
        <v>2.9901522312517996</v>
      </c>
      <c r="T44" s="11">
        <v>10.75735307681594</v>
      </c>
      <c r="U44" s="11" t="s">
        <v>19</v>
      </c>
      <c r="V44" s="11">
        <v>1.3036802037805282</v>
      </c>
      <c r="W44" s="12" t="s">
        <v>19</v>
      </c>
      <c r="AA44" s="41" t="s">
        <v>137</v>
      </c>
      <c r="AB44" s="31">
        <f>AVERAGE(V42:V45)</f>
        <v>1.1571113167020903</v>
      </c>
      <c r="AC44" s="31">
        <f>AVERAGE(V46:V49)</f>
        <v>0.30188454163098033</v>
      </c>
      <c r="AD44" s="31">
        <f>AVERAGE(V50:V53)</f>
        <v>0.77596614514629214</v>
      </c>
      <c r="AE44" s="31">
        <f>AVERAGE(V54:V57)</f>
        <v>1.0582385914230532</v>
      </c>
      <c r="AK44" s="30" t="s">
        <v>137</v>
      </c>
      <c r="AL44" s="31">
        <v>1.1571113167020903</v>
      </c>
      <c r="AM44" s="31">
        <v>0.30188454163098033</v>
      </c>
      <c r="AN44" s="31">
        <v>0.77596614514629214</v>
      </c>
      <c r="AO44" s="31">
        <v>1.0582385914230532</v>
      </c>
    </row>
    <row r="45" spans="1:41" x14ac:dyDescent="0.25">
      <c r="A45" t="s">
        <v>157</v>
      </c>
      <c r="B45" t="s">
        <v>100</v>
      </c>
      <c r="C45" t="s">
        <v>165</v>
      </c>
      <c r="D45" t="s">
        <v>122</v>
      </c>
      <c r="E45" t="s">
        <v>146</v>
      </c>
      <c r="F45" s="9" t="s">
        <v>87</v>
      </c>
      <c r="G45" s="10">
        <v>0.61325728155339798</v>
      </c>
      <c r="H45" s="11">
        <v>28.939941747572814</v>
      </c>
      <c r="I45" s="11">
        <v>10.088097087378641</v>
      </c>
      <c r="J45" s="11">
        <v>32.576529126213593</v>
      </c>
      <c r="K45" s="11" t="s">
        <v>19</v>
      </c>
      <c r="L45" s="11">
        <v>0.11129611650485435</v>
      </c>
      <c r="M45" s="11">
        <v>21.953407766990289</v>
      </c>
      <c r="N45" s="11">
        <v>1.7139320388349513</v>
      </c>
      <c r="O45" s="11">
        <v>68.709844660194165</v>
      </c>
      <c r="P45" s="11">
        <v>12.448213592233008</v>
      </c>
      <c r="Q45" s="11">
        <v>39.235572815533978</v>
      </c>
      <c r="R45" s="11">
        <v>4.9023834951456315</v>
      </c>
      <c r="S45" s="11">
        <v>2.9488857382989879</v>
      </c>
      <c r="T45" s="11">
        <v>14.274356629184208</v>
      </c>
      <c r="U45" s="11" t="s">
        <v>19</v>
      </c>
      <c r="V45" s="11">
        <v>0.92415981365656874</v>
      </c>
      <c r="W45" s="12" t="s">
        <v>19</v>
      </c>
      <c r="AA45" s="32" t="s">
        <v>128</v>
      </c>
      <c r="AB45" s="37">
        <f>SUM(AB42:AB44)</f>
        <v>32.713266837106005</v>
      </c>
      <c r="AC45" s="37">
        <f t="shared" ref="AC45:AE45" si="6">SUM(AC42:AC44)</f>
        <v>31.035352892254213</v>
      </c>
      <c r="AD45" s="37">
        <f t="shared" si="6"/>
        <v>35.92440245310528</v>
      </c>
      <c r="AE45" s="37">
        <f t="shared" si="6"/>
        <v>33.163831917402909</v>
      </c>
      <c r="AK45" s="32" t="s">
        <v>128</v>
      </c>
      <c r="AL45" s="37">
        <v>32.713266837106005</v>
      </c>
      <c r="AM45" s="37">
        <v>31.035352892254213</v>
      </c>
      <c r="AN45" s="37">
        <v>35.92440245310528</v>
      </c>
      <c r="AO45" s="37">
        <v>33.163831917402909</v>
      </c>
    </row>
    <row r="46" spans="1:41" x14ac:dyDescent="0.25">
      <c r="A46" t="s">
        <v>157</v>
      </c>
      <c r="B46" t="s">
        <v>100</v>
      </c>
      <c r="C46" t="s">
        <v>165</v>
      </c>
      <c r="D46" t="s">
        <v>123</v>
      </c>
      <c r="E46" t="s">
        <v>158</v>
      </c>
      <c r="F46" s="9" t="s">
        <v>88</v>
      </c>
      <c r="G46" s="10">
        <v>0.6045373134328359</v>
      </c>
      <c r="H46" s="11">
        <v>37.37909950248757</v>
      </c>
      <c r="I46" s="11">
        <v>14.504736318407963</v>
      </c>
      <c r="J46" s="11">
        <v>42.896860696517415</v>
      </c>
      <c r="K46" s="11" t="s">
        <v>19</v>
      </c>
      <c r="L46" s="11">
        <v>0.10236815920398011</v>
      </c>
      <c r="M46" s="11">
        <v>12.930139303482589</v>
      </c>
      <c r="N46" s="11">
        <v>6.2870597014925371</v>
      </c>
      <c r="O46" s="11">
        <v>131.22842786069651</v>
      </c>
      <c r="P46" s="11">
        <v>15.650462686567165</v>
      </c>
      <c r="Q46" s="11">
        <v>36.973298507462687</v>
      </c>
      <c r="R46" s="11">
        <v>2.0248159203980101</v>
      </c>
      <c r="S46" s="11">
        <v>5.0231969854608387</v>
      </c>
      <c r="T46" s="11">
        <v>10.912135062456182</v>
      </c>
      <c r="U46" s="11" t="s">
        <v>19</v>
      </c>
      <c r="V46" s="11">
        <v>0.17876235505571833</v>
      </c>
      <c r="W46" s="12" t="s">
        <v>46</v>
      </c>
      <c r="AA46" s="30" t="s">
        <v>115</v>
      </c>
      <c r="AB46" s="31">
        <f>AVERAGE(P42:P45)</f>
        <v>13.92892508114528</v>
      </c>
      <c r="AC46" s="31">
        <f>AVERAGE(P46:P49)</f>
        <v>14.332126844361857</v>
      </c>
      <c r="AD46" s="31">
        <f>AVERAGE(P50:P53)</f>
        <v>9.304255512036498</v>
      </c>
      <c r="AE46" s="31">
        <f>AVERAGE(P54:P57)</f>
        <v>7.3264768568588607</v>
      </c>
      <c r="AK46" s="30" t="s">
        <v>115</v>
      </c>
      <c r="AL46" s="31">
        <v>13.92892508114528</v>
      </c>
      <c r="AM46" s="31">
        <v>14.332126844361857</v>
      </c>
      <c r="AN46" s="31">
        <v>9.304255512036498</v>
      </c>
      <c r="AO46" s="31">
        <v>7.3264768568588607</v>
      </c>
    </row>
    <row r="47" spans="1:41" x14ac:dyDescent="0.25">
      <c r="A47" t="s">
        <v>157</v>
      </c>
      <c r="B47" t="s">
        <v>100</v>
      </c>
      <c r="C47" t="s">
        <v>165</v>
      </c>
      <c r="D47" t="s">
        <v>123</v>
      </c>
      <c r="E47" t="s">
        <v>158</v>
      </c>
      <c r="F47" s="9" t="s">
        <v>89</v>
      </c>
      <c r="G47" s="10">
        <v>0.55396019900497517</v>
      </c>
      <c r="H47" s="11">
        <v>49.762611940298513</v>
      </c>
      <c r="I47" s="11">
        <v>15.219636815920399</v>
      </c>
      <c r="J47" s="11">
        <v>50.260203980099512</v>
      </c>
      <c r="K47" s="11" t="s">
        <v>19</v>
      </c>
      <c r="L47" s="11">
        <v>7.3671641791044781E-2</v>
      </c>
      <c r="M47" s="11">
        <v>23.74116417910448</v>
      </c>
      <c r="N47" s="11">
        <v>8.0576218905472654</v>
      </c>
      <c r="O47" s="11">
        <v>139.64806965174131</v>
      </c>
      <c r="P47" s="11">
        <v>12.535805970149253</v>
      </c>
      <c r="Q47" s="11">
        <v>33.939019900497513</v>
      </c>
      <c r="R47" s="11">
        <v>2.5994278606965175</v>
      </c>
      <c r="S47" s="11">
        <v>5.8515804567395389</v>
      </c>
      <c r="T47" s="11">
        <v>14.713174644244392</v>
      </c>
      <c r="U47" s="11" t="s">
        <v>19</v>
      </c>
      <c r="V47" s="11">
        <v>0.71355936510521811</v>
      </c>
      <c r="W47" s="12" t="s">
        <v>19</v>
      </c>
      <c r="AA47" s="41" t="s">
        <v>138</v>
      </c>
      <c r="AB47" s="31">
        <f>AVERAGE(R42:R45)</f>
        <v>5.0726415261587823</v>
      </c>
      <c r="AC47" s="31">
        <f>AVERAGE(R46:R49)</f>
        <v>2.7283312603648429</v>
      </c>
      <c r="AD47" s="31" t="s">
        <v>19</v>
      </c>
      <c r="AE47" s="31" t="s">
        <v>19</v>
      </c>
      <c r="AK47" s="30" t="s">
        <v>138</v>
      </c>
      <c r="AL47" s="31">
        <v>5.0726415261587823</v>
      </c>
      <c r="AM47" s="31">
        <v>2.7283312603648429</v>
      </c>
      <c r="AN47" s="39" t="s">
        <v>19</v>
      </c>
      <c r="AO47" s="39" t="s">
        <v>19</v>
      </c>
    </row>
    <row r="48" spans="1:41" x14ac:dyDescent="0.25">
      <c r="A48" t="s">
        <v>157</v>
      </c>
      <c r="B48" t="s">
        <v>100</v>
      </c>
      <c r="C48" t="s">
        <v>165</v>
      </c>
      <c r="D48" t="s">
        <v>123</v>
      </c>
      <c r="E48" t="s">
        <v>158</v>
      </c>
      <c r="F48" s="9" t="s">
        <v>90</v>
      </c>
      <c r="G48" s="10">
        <v>0.55718627450980396</v>
      </c>
      <c r="H48" s="11">
        <v>40.338460784313732</v>
      </c>
      <c r="I48" s="11">
        <v>16.777436274509807</v>
      </c>
      <c r="J48" s="11">
        <v>48.223759803921574</v>
      </c>
      <c r="K48" s="11" t="s">
        <v>19</v>
      </c>
      <c r="L48" s="11">
        <v>5.3014705882352943E-2</v>
      </c>
      <c r="M48" s="11">
        <v>15.952186274509806</v>
      </c>
      <c r="N48" s="11">
        <v>4.157210784313726</v>
      </c>
      <c r="O48" s="11">
        <v>158.31021568627455</v>
      </c>
      <c r="P48" s="11">
        <v>20.037088235294117</v>
      </c>
      <c r="Q48" s="11">
        <v>48.803142156862748</v>
      </c>
      <c r="R48" s="11">
        <v>3.5607500000000001</v>
      </c>
      <c r="S48" s="11">
        <v>5.3782701622075866</v>
      </c>
      <c r="T48" s="11">
        <v>13.091751177369625</v>
      </c>
      <c r="U48" s="11" t="s">
        <v>19</v>
      </c>
      <c r="V48" s="11">
        <v>0.24275712711735353</v>
      </c>
      <c r="W48" s="12">
        <v>5.8440804409750365E-2</v>
      </c>
      <c r="AA48" s="30" t="s">
        <v>129</v>
      </c>
      <c r="AB48" s="31">
        <f>AVERAGE(Q42:Q45)</f>
        <v>42.711208023535235</v>
      </c>
      <c r="AC48" s="31">
        <f>AVERAGE(Q46:Q49)</f>
        <v>34.799996209166899</v>
      </c>
      <c r="AD48" s="31">
        <f>AVERAGE(Q50:Q53)</f>
        <v>64.678638831052226</v>
      </c>
      <c r="AE48" s="31">
        <f>AVERAGE(Q54:Q57)</f>
        <v>38.578122125695444</v>
      </c>
      <c r="AK48" s="30" t="s">
        <v>129</v>
      </c>
      <c r="AL48" s="31">
        <v>42.711208023535235</v>
      </c>
      <c r="AM48" s="31">
        <v>34.799996209166899</v>
      </c>
      <c r="AN48" s="31">
        <v>64.678638831052226</v>
      </c>
      <c r="AO48" s="31">
        <v>38.578122125695444</v>
      </c>
    </row>
    <row r="49" spans="1:41" x14ac:dyDescent="0.25">
      <c r="A49" t="s">
        <v>157</v>
      </c>
      <c r="B49" t="s">
        <v>100</v>
      </c>
      <c r="C49" t="s">
        <v>165</v>
      </c>
      <c r="D49" t="s">
        <v>123</v>
      </c>
      <c r="E49" t="s">
        <v>158</v>
      </c>
      <c r="F49" s="9" t="s">
        <v>91</v>
      </c>
      <c r="G49" s="10">
        <v>0.63609223300970874</v>
      </c>
      <c r="H49" s="11">
        <v>37.345208737864077</v>
      </c>
      <c r="I49" s="11">
        <v>13.951111650485435</v>
      </c>
      <c r="J49" s="11">
        <v>48.738597087378636</v>
      </c>
      <c r="K49" s="11" t="s">
        <v>19</v>
      </c>
      <c r="L49" s="11">
        <v>0.13602427184466018</v>
      </c>
      <c r="M49" s="11">
        <v>17.700242718446603</v>
      </c>
      <c r="N49" s="11">
        <v>6.0305776699029128</v>
      </c>
      <c r="O49" s="11">
        <v>121.74144660194175</v>
      </c>
      <c r="P49" s="11">
        <v>9.1051504854368925</v>
      </c>
      <c r="Q49" s="11">
        <v>19.484524271844656</v>
      </c>
      <c r="R49" s="11" t="s">
        <v>19</v>
      </c>
      <c r="S49" s="11">
        <v>5.6066475434918077</v>
      </c>
      <c r="T49" s="11">
        <v>13.893080042879255</v>
      </c>
      <c r="U49" s="11" t="s">
        <v>19</v>
      </c>
      <c r="V49" s="11">
        <v>7.2459319245631371E-2</v>
      </c>
      <c r="W49" s="12" t="s">
        <v>19</v>
      </c>
      <c r="AA49" s="32" t="s">
        <v>130</v>
      </c>
      <c r="AB49" s="37">
        <f>SUM(AB46:AB48)</f>
        <v>61.712774630839299</v>
      </c>
      <c r="AC49" s="37">
        <f t="shared" ref="AC49:AE49" si="7">SUM(AC46:AC48)</f>
        <v>51.860454313893598</v>
      </c>
      <c r="AD49" s="37">
        <f t="shared" si="7"/>
        <v>73.982894343088731</v>
      </c>
      <c r="AE49" s="37">
        <f t="shared" si="7"/>
        <v>45.904598982554305</v>
      </c>
      <c r="AK49" s="32" t="s">
        <v>130</v>
      </c>
      <c r="AL49" s="37">
        <v>61.712774630839299</v>
      </c>
      <c r="AM49" s="37">
        <v>51.860454313893598</v>
      </c>
      <c r="AN49" s="37">
        <v>73.982894343088731</v>
      </c>
      <c r="AO49" s="37">
        <v>45.904598982554305</v>
      </c>
    </row>
    <row r="50" spans="1:41" x14ac:dyDescent="0.25">
      <c r="A50" t="s">
        <v>157</v>
      </c>
      <c r="B50" t="s">
        <v>101</v>
      </c>
      <c r="C50" t="s">
        <v>165</v>
      </c>
      <c r="D50" t="s">
        <v>122</v>
      </c>
      <c r="E50" t="s">
        <v>147</v>
      </c>
      <c r="F50" s="9" t="s">
        <v>92</v>
      </c>
      <c r="G50" s="10" t="s">
        <v>19</v>
      </c>
      <c r="H50" s="11">
        <v>1.49956</v>
      </c>
      <c r="I50" s="11">
        <v>6.1790400000000005</v>
      </c>
      <c r="J50" s="11">
        <v>8.9613200000000006</v>
      </c>
      <c r="K50" s="11" t="s">
        <v>19</v>
      </c>
      <c r="L50" s="11" t="s">
        <v>19</v>
      </c>
      <c r="M50" s="11">
        <v>27.844790000000003</v>
      </c>
      <c r="N50" s="11">
        <v>1.42466</v>
      </c>
      <c r="O50" s="11">
        <v>21.797219999999999</v>
      </c>
      <c r="P50" s="11">
        <v>10.43557</v>
      </c>
      <c r="Q50" s="11">
        <v>73.401724999999999</v>
      </c>
      <c r="R50" s="11" t="s">
        <v>19</v>
      </c>
      <c r="S50" s="11">
        <v>1.0806198031353733</v>
      </c>
      <c r="T50" s="11">
        <v>4.5302517965430891</v>
      </c>
      <c r="U50" s="11" t="s">
        <v>19</v>
      </c>
      <c r="V50" s="11">
        <v>0.21054530448040765</v>
      </c>
      <c r="W50" s="12">
        <v>2.5843860285230842</v>
      </c>
      <c r="AA50" s="30" t="s">
        <v>3</v>
      </c>
      <c r="AB50" s="31">
        <f>AVERAGE(I42:I45)</f>
        <v>7.8059036479934729</v>
      </c>
      <c r="AC50" s="31">
        <f>AVERAGE(I46:I49)</f>
        <v>15.113230264830902</v>
      </c>
      <c r="AD50" s="31">
        <f>AVERAGE(I50:I53)</f>
        <v>4.427497830033003</v>
      </c>
      <c r="AE50" s="31">
        <f>AVERAGE(I54:I57)</f>
        <v>4.3199641901864272</v>
      </c>
      <c r="AK50" s="30" t="s">
        <v>3</v>
      </c>
      <c r="AL50" s="31">
        <v>7.8059036479934729</v>
      </c>
      <c r="AM50" s="31">
        <v>15.113230264830902</v>
      </c>
      <c r="AN50" s="31">
        <v>4.427497830033003</v>
      </c>
      <c r="AO50" s="31">
        <v>4.3199641901864272</v>
      </c>
    </row>
    <row r="51" spans="1:41" x14ac:dyDescent="0.25">
      <c r="A51" t="s">
        <v>157</v>
      </c>
      <c r="B51" t="s">
        <v>101</v>
      </c>
      <c r="C51" t="s">
        <v>165</v>
      </c>
      <c r="D51" t="s">
        <v>122</v>
      </c>
      <c r="E51" t="s">
        <v>147</v>
      </c>
      <c r="F51" s="9" t="s">
        <v>93</v>
      </c>
      <c r="G51" s="10" t="s">
        <v>19</v>
      </c>
      <c r="H51" s="11">
        <v>1.5619059405940592</v>
      </c>
      <c r="I51" s="11">
        <v>3.6688663366336631</v>
      </c>
      <c r="J51" s="11">
        <v>8.8909504950495037</v>
      </c>
      <c r="K51" s="11" t="s">
        <v>19</v>
      </c>
      <c r="L51" s="11" t="s">
        <v>19</v>
      </c>
      <c r="M51" s="11">
        <v>37.926445544554454</v>
      </c>
      <c r="N51" s="11">
        <v>0.8006633663366336</v>
      </c>
      <c r="O51" s="11">
        <v>25.271133663366339</v>
      </c>
      <c r="P51" s="11">
        <v>11.913787128712872</v>
      </c>
      <c r="Q51" s="11">
        <v>79.650816831683173</v>
      </c>
      <c r="R51" s="11" t="s">
        <v>19</v>
      </c>
      <c r="S51" s="11">
        <v>1.6196456817437093</v>
      </c>
      <c r="T51" s="11">
        <v>6.2123939645827431</v>
      </c>
      <c r="U51" s="11" t="s">
        <v>19</v>
      </c>
      <c r="V51" s="11">
        <v>0.86906007693829701</v>
      </c>
      <c r="W51" s="12">
        <v>2.9895282131548906</v>
      </c>
      <c r="AA51" s="30" t="s">
        <v>4</v>
      </c>
      <c r="AB51" s="31">
        <f>AVERAGE(J42:J45)</f>
        <v>26.789906294861247</v>
      </c>
      <c r="AC51" s="31">
        <f>AVERAGE(J46:J49)</f>
        <v>47.529855391979282</v>
      </c>
      <c r="AD51" s="31">
        <f>AVERAGE(J50:J53)</f>
        <v>7.7213645078625506</v>
      </c>
      <c r="AE51" s="31">
        <f>AVERAGE(J54:J57)</f>
        <v>14.409218332640915</v>
      </c>
      <c r="AK51" s="30" t="s">
        <v>4</v>
      </c>
      <c r="AL51" s="31">
        <v>26.789906294861247</v>
      </c>
      <c r="AM51" s="31">
        <v>47.529855391979282</v>
      </c>
      <c r="AN51" s="31">
        <v>7.7213645078625506</v>
      </c>
      <c r="AO51" s="31">
        <v>14.409218332640915</v>
      </c>
    </row>
    <row r="52" spans="1:41" x14ac:dyDescent="0.25">
      <c r="A52" t="s">
        <v>157</v>
      </c>
      <c r="B52" t="s">
        <v>101</v>
      </c>
      <c r="C52" t="s">
        <v>165</v>
      </c>
      <c r="D52" t="s">
        <v>122</v>
      </c>
      <c r="E52" t="s">
        <v>147</v>
      </c>
      <c r="F52" s="9" t="s">
        <v>94</v>
      </c>
      <c r="G52" s="10" t="s">
        <v>19</v>
      </c>
      <c r="H52" s="11">
        <v>1.1282227722772278</v>
      </c>
      <c r="I52" s="11">
        <v>4.2151683168316829</v>
      </c>
      <c r="J52" s="11">
        <v>7.3431287128712865</v>
      </c>
      <c r="K52" s="11" t="s">
        <v>19</v>
      </c>
      <c r="L52" s="11" t="s">
        <v>19</v>
      </c>
      <c r="M52" s="11">
        <v>26.544237623762378</v>
      </c>
      <c r="N52" s="11" t="s">
        <v>19</v>
      </c>
      <c r="O52" s="11">
        <v>13.750183168316832</v>
      </c>
      <c r="P52" s="11">
        <v>7.8818217821782177</v>
      </c>
      <c r="Q52" s="11">
        <v>48.425876237623761</v>
      </c>
      <c r="R52" s="11" t="s">
        <v>19</v>
      </c>
      <c r="S52" s="11">
        <v>1.0241610174262241</v>
      </c>
      <c r="T52" s="11">
        <v>6.7729102576552007</v>
      </c>
      <c r="U52" s="11" t="s">
        <v>19</v>
      </c>
      <c r="V52" s="11">
        <v>1.2482930540201718</v>
      </c>
      <c r="W52" s="12">
        <v>1.3854337935606467</v>
      </c>
      <c r="AA52" s="30" t="s">
        <v>114</v>
      </c>
      <c r="AB52" s="31">
        <f>AVERAGE(N42:N45)</f>
        <v>2.3257114175884332</v>
      </c>
      <c r="AC52" s="31">
        <f>AVERAGE(N46:N49)</f>
        <v>6.1331175115641106</v>
      </c>
      <c r="AD52" s="31">
        <f>AVERAGE(N50:N53)</f>
        <v>1.5793283770141719</v>
      </c>
      <c r="AE52" s="31">
        <f>AVERAGE(N54:N57)</f>
        <v>1.7572556038591811</v>
      </c>
      <c r="AK52" s="30" t="s">
        <v>114</v>
      </c>
      <c r="AL52" s="31">
        <v>2.3257114175884332</v>
      </c>
      <c r="AM52" s="31">
        <v>6.1331175115641106</v>
      </c>
      <c r="AN52" s="31">
        <v>1.5793283770141719</v>
      </c>
      <c r="AO52" s="31">
        <v>1.7572556038591811</v>
      </c>
    </row>
    <row r="53" spans="1:41" x14ac:dyDescent="0.25">
      <c r="A53" t="s">
        <v>157</v>
      </c>
      <c r="B53" t="s">
        <v>101</v>
      </c>
      <c r="C53" t="s">
        <v>165</v>
      </c>
      <c r="D53" t="s">
        <v>122</v>
      </c>
      <c r="E53" t="s">
        <v>147</v>
      </c>
      <c r="F53" s="9" t="s">
        <v>95</v>
      </c>
      <c r="G53" s="10" t="s">
        <v>19</v>
      </c>
      <c r="H53" s="11">
        <v>1.2167745098039215</v>
      </c>
      <c r="I53" s="11">
        <v>3.6469166666666673</v>
      </c>
      <c r="J53" s="11">
        <v>5.6900588235294114</v>
      </c>
      <c r="K53" s="11" t="s">
        <v>19</v>
      </c>
      <c r="L53" s="11" t="s">
        <v>19</v>
      </c>
      <c r="M53" s="11">
        <v>24.806235294117648</v>
      </c>
      <c r="N53" s="11">
        <v>2.5126617647058826</v>
      </c>
      <c r="O53" s="11">
        <v>13.778053921568628</v>
      </c>
      <c r="P53" s="11">
        <v>6.9858431372549017</v>
      </c>
      <c r="Q53" s="11">
        <v>57.236137254901962</v>
      </c>
      <c r="R53" s="11" t="s">
        <v>19</v>
      </c>
      <c r="S53" s="11">
        <v>0.8469731395039366</v>
      </c>
      <c r="T53" s="11">
        <v>5.9564807506204493</v>
      </c>
      <c r="U53" s="11" t="s">
        <v>19</v>
      </c>
      <c r="V53" s="11" t="s">
        <v>19</v>
      </c>
      <c r="W53" s="12">
        <v>2.3885310469365413</v>
      </c>
      <c r="AA53" s="30" t="s">
        <v>9</v>
      </c>
      <c r="AB53" s="31">
        <f>AVERAGE(O42:O45)</f>
        <v>75.094188296662637</v>
      </c>
      <c r="AC53" s="31">
        <f>AVERAGE(O46:O49)</f>
        <v>137.73203995016354</v>
      </c>
      <c r="AD53" s="31">
        <f>AVERAGE(O50:O53)</f>
        <v>18.649147688312951</v>
      </c>
      <c r="AE53" s="31">
        <f>AVERAGE(O54:O57)</f>
        <v>25.426250539492742</v>
      </c>
      <c r="AK53" s="30" t="s">
        <v>9</v>
      </c>
      <c r="AL53" s="31">
        <v>75.094188296662637</v>
      </c>
      <c r="AM53" s="31">
        <v>137.73203995016354</v>
      </c>
      <c r="AN53" s="31">
        <v>18.649147688312951</v>
      </c>
      <c r="AO53" s="31">
        <v>25.426250539492742</v>
      </c>
    </row>
    <row r="54" spans="1:41" x14ac:dyDescent="0.25">
      <c r="A54" t="s">
        <v>157</v>
      </c>
      <c r="B54" t="s">
        <v>101</v>
      </c>
      <c r="C54" t="s">
        <v>165</v>
      </c>
      <c r="D54" t="s">
        <v>123</v>
      </c>
      <c r="E54" t="s">
        <v>159</v>
      </c>
      <c r="F54" s="9" t="s">
        <v>96</v>
      </c>
      <c r="G54" s="10" t="s">
        <v>19</v>
      </c>
      <c r="H54" s="11">
        <v>1.6004313725490198</v>
      </c>
      <c r="I54" s="11">
        <v>5.4107401960784314</v>
      </c>
      <c r="J54" s="11">
        <v>14.272098039215686</v>
      </c>
      <c r="K54" s="11" t="s">
        <v>19</v>
      </c>
      <c r="L54" s="11" t="s">
        <v>46</v>
      </c>
      <c r="M54" s="11">
        <v>30.070156862745101</v>
      </c>
      <c r="N54" s="11">
        <v>0.87872549019607848</v>
      </c>
      <c r="O54" s="11">
        <v>21.224926470588237</v>
      </c>
      <c r="P54" s="11">
        <v>6.2915245098039225</v>
      </c>
      <c r="Q54" s="11">
        <v>28.507073529411766</v>
      </c>
      <c r="R54" s="11" t="s">
        <v>19</v>
      </c>
      <c r="S54" s="11">
        <v>2.2121419105322482</v>
      </c>
      <c r="T54" s="11">
        <v>8.936593696901113</v>
      </c>
      <c r="U54" s="11" t="s">
        <v>19</v>
      </c>
      <c r="V54" s="11">
        <v>0.69700915137339414</v>
      </c>
      <c r="W54" s="12">
        <v>3.1622754008540812</v>
      </c>
      <c r="AA54" s="32" t="s">
        <v>131</v>
      </c>
      <c r="AB54" s="37">
        <f>SUM(AB50:AB53)</f>
        <v>112.01570965710579</v>
      </c>
      <c r="AC54" s="37">
        <f t="shared" ref="AC54:AE54" si="8">SUM(AC50:AC53)</f>
        <v>206.50824311853785</v>
      </c>
      <c r="AD54" s="37">
        <f t="shared" si="8"/>
        <v>32.37733840322268</v>
      </c>
      <c r="AE54" s="37">
        <f t="shared" si="8"/>
        <v>45.912688666179264</v>
      </c>
      <c r="AK54" s="32" t="s">
        <v>131</v>
      </c>
      <c r="AL54" s="37">
        <v>112.01570965710579</v>
      </c>
      <c r="AM54" s="37">
        <v>206.50824311853785</v>
      </c>
      <c r="AN54" s="37">
        <v>32.37733840322268</v>
      </c>
      <c r="AO54" s="37">
        <v>45.912688666179264</v>
      </c>
    </row>
    <row r="55" spans="1:41" x14ac:dyDescent="0.25">
      <c r="A55" t="s">
        <v>157</v>
      </c>
      <c r="B55" t="s">
        <v>101</v>
      </c>
      <c r="C55" t="s">
        <v>165</v>
      </c>
      <c r="D55" t="s">
        <v>123</v>
      </c>
      <c r="E55" t="s">
        <v>159</v>
      </c>
      <c r="F55" s="9" t="s">
        <v>97</v>
      </c>
      <c r="G55" s="10" t="s">
        <v>19</v>
      </c>
      <c r="H55" s="11">
        <v>1.309960396039604</v>
      </c>
      <c r="I55" s="11">
        <v>3.803811881188119</v>
      </c>
      <c r="J55" s="11">
        <v>12.617787128712871</v>
      </c>
      <c r="K55" s="11" t="s">
        <v>19</v>
      </c>
      <c r="L55" s="11" t="s">
        <v>19</v>
      </c>
      <c r="M55" s="11">
        <v>20.025029702970297</v>
      </c>
      <c r="N55" s="11">
        <v>1.8425594059405941</v>
      </c>
      <c r="O55" s="11">
        <v>19.315727722772277</v>
      </c>
      <c r="P55" s="11">
        <v>4.9988118811881188</v>
      </c>
      <c r="Q55" s="11">
        <v>30.978841584158417</v>
      </c>
      <c r="R55" s="11" t="s">
        <v>19</v>
      </c>
      <c r="S55" s="11">
        <v>1.3434611960390834</v>
      </c>
      <c r="T55" s="11">
        <v>5.3337468024691601</v>
      </c>
      <c r="U55" s="11" t="s">
        <v>19</v>
      </c>
      <c r="V55" s="11">
        <v>1.0036266171931558</v>
      </c>
      <c r="W55" s="12">
        <v>2.7454437974616894</v>
      </c>
      <c r="AA55" s="42" t="s">
        <v>139</v>
      </c>
      <c r="AB55" s="36" t="s">
        <v>19</v>
      </c>
      <c r="AC55" s="36" t="s">
        <v>19</v>
      </c>
      <c r="AD55" s="36">
        <f>AVERAGE(W50:W53)</f>
        <v>2.3369697705437904</v>
      </c>
      <c r="AE55" s="36">
        <f>AVERAGE(W54:W57)</f>
        <v>3.3269427623984438</v>
      </c>
      <c r="AK55" s="43" t="s">
        <v>139</v>
      </c>
      <c r="AL55" s="44" t="s">
        <v>19</v>
      </c>
      <c r="AM55" s="44" t="s">
        <v>19</v>
      </c>
      <c r="AN55" s="36">
        <v>2.3369697705437904</v>
      </c>
      <c r="AO55" s="36">
        <v>3.3269427623984438</v>
      </c>
    </row>
    <row r="56" spans="1:41" x14ac:dyDescent="0.25">
      <c r="A56" t="s">
        <v>157</v>
      </c>
      <c r="B56" t="s">
        <v>101</v>
      </c>
      <c r="C56" t="s">
        <v>165</v>
      </c>
      <c r="D56" t="s">
        <v>123</v>
      </c>
      <c r="E56" t="s">
        <v>159</v>
      </c>
      <c r="F56" s="9" t="s">
        <v>98</v>
      </c>
      <c r="G56" s="10" t="s">
        <v>19</v>
      </c>
      <c r="H56" s="11">
        <v>1.2629802955665024</v>
      </c>
      <c r="I56" s="11">
        <v>3.7203793103448279</v>
      </c>
      <c r="J56" s="11">
        <v>16.686689655172415</v>
      </c>
      <c r="K56" s="11" t="s">
        <v>19</v>
      </c>
      <c r="L56" s="11" t="s">
        <v>19</v>
      </c>
      <c r="M56" s="11">
        <v>26.176655172413795</v>
      </c>
      <c r="N56" s="11">
        <v>2.7733793103448279</v>
      </c>
      <c r="O56" s="11">
        <v>25.73502955665025</v>
      </c>
      <c r="P56" s="11">
        <v>8.4576108374384251</v>
      </c>
      <c r="Q56" s="11">
        <v>42.981374384236453</v>
      </c>
      <c r="R56" s="11" t="s">
        <v>19</v>
      </c>
      <c r="S56" s="11">
        <v>2.1038408410601099</v>
      </c>
      <c r="T56" s="11">
        <v>6.528503686447352</v>
      </c>
      <c r="U56" s="11" t="s">
        <v>19</v>
      </c>
      <c r="V56" s="11">
        <v>0.12830891289846275</v>
      </c>
      <c r="W56" s="12">
        <v>3.187706519681214</v>
      </c>
      <c r="AB56" s="28">
        <f>SUM(AB41,AB45,AB49,AB54)</f>
        <v>235.25573617243029</v>
      </c>
      <c r="AC56" s="28">
        <f t="shared" ref="AC56:AE56" si="9">SUM(AC41,AC45,AC49,AC54)</f>
        <v>336.74900194975692</v>
      </c>
      <c r="AD56" s="28">
        <f t="shared" si="9"/>
        <v>144.77910091553781</v>
      </c>
      <c r="AE56" s="28">
        <f t="shared" si="9"/>
        <v>128.25758156428148</v>
      </c>
      <c r="AL56" s="28">
        <f>SUM(AL41,AL45,AL49,AL54)</f>
        <v>235.25573617243029</v>
      </c>
      <c r="AM56" s="28">
        <f t="shared" ref="AM56:AO56" si="10">SUM(AM41,AM45,AM49,AM54)</f>
        <v>336.74900194975692</v>
      </c>
      <c r="AN56" s="28">
        <f t="shared" si="10"/>
        <v>144.77910091553781</v>
      </c>
      <c r="AO56" s="28">
        <f t="shared" si="10"/>
        <v>128.25758156428148</v>
      </c>
    </row>
    <row r="57" spans="1:41" ht="15.75" thickBot="1" x14ac:dyDescent="0.3">
      <c r="A57" t="s">
        <v>157</v>
      </c>
      <c r="B57" t="s">
        <v>101</v>
      </c>
      <c r="C57" t="s">
        <v>165</v>
      </c>
      <c r="D57" t="s">
        <v>123</v>
      </c>
      <c r="E57" t="s">
        <v>159</v>
      </c>
      <c r="F57" s="23" t="s">
        <v>99</v>
      </c>
      <c r="G57" s="24" t="s">
        <v>19</v>
      </c>
      <c r="H57" s="25">
        <v>1.1464179104477612</v>
      </c>
      <c r="I57" s="25">
        <v>4.3449253731343287</v>
      </c>
      <c r="J57" s="25">
        <v>14.060298507462688</v>
      </c>
      <c r="K57" s="25" t="s">
        <v>19</v>
      </c>
      <c r="L57" s="25" t="s">
        <v>19</v>
      </c>
      <c r="M57" s="25">
        <v>25.950805970149254</v>
      </c>
      <c r="N57" s="25">
        <v>1.5343582089552241</v>
      </c>
      <c r="O57" s="25">
        <v>35.429318407960203</v>
      </c>
      <c r="P57" s="25">
        <v>9.5579601990049756</v>
      </c>
      <c r="Q57" s="25">
        <v>51.845199004975129</v>
      </c>
      <c r="R57" s="25" t="s">
        <v>19</v>
      </c>
      <c r="S57" s="25">
        <v>2.1266140703456786</v>
      </c>
      <c r="T57" s="25">
        <v>5.4008814098233433</v>
      </c>
      <c r="U57" s="25" t="s">
        <v>19</v>
      </c>
      <c r="V57" s="25">
        <v>2.4040096842272001</v>
      </c>
      <c r="W57" s="26">
        <v>4.21234533159679</v>
      </c>
    </row>
  </sheetData>
  <mergeCells count="14">
    <mergeCell ref="AF1:AG1"/>
    <mergeCell ref="AL1:AM1"/>
    <mergeCell ref="AR1:AS1"/>
    <mergeCell ref="AT1:AU1"/>
    <mergeCell ref="AB16:AE16"/>
    <mergeCell ref="AF16:AI16"/>
    <mergeCell ref="AL35:AM35"/>
    <mergeCell ref="AN35:AO35"/>
    <mergeCell ref="AB17:AC17"/>
    <mergeCell ref="AD17:AE17"/>
    <mergeCell ref="AF17:AG17"/>
    <mergeCell ref="AH17:AI17"/>
    <mergeCell ref="AD35:AE35"/>
    <mergeCell ref="AB35:AC35"/>
  </mergeCells>
  <conditionalFormatting sqref="L55:L57 L32 J34:J57 G2:H57 I36:I57 L34:L53 K2:K57 I19:I20 J19:J32 I22:I33 I2:J17 Q5:Q6 L19 L22 L25:L30 Q8:Q9 Q31:Q57 L15:L17 Q28 W47:W57 V42:V57 V2:V34 V36:V40 W2:W45 R2:R57 T2:U57 S2:S11 Q11:Q26 P7:P57 S22:S57 P2:P5 Q2:Q3 L2:L9 L11:L13 S13:S15 S17 M2:O57 Z5:AA5">
    <cfRule type="cellIs" dxfId="17" priority="17" operator="lessThan">
      <formula>0.05</formula>
    </cfRule>
  </conditionalFormatting>
  <conditionalFormatting sqref="AF19">
    <cfRule type="cellIs" dxfId="16" priority="16" operator="lessThan">
      <formula>0.05</formula>
    </cfRule>
  </conditionalFormatting>
  <conditionalFormatting sqref="AG19">
    <cfRule type="cellIs" dxfId="15" priority="15" operator="lessThan">
      <formula>0.05</formula>
    </cfRule>
  </conditionalFormatting>
  <conditionalFormatting sqref="AH19">
    <cfRule type="cellIs" dxfId="14" priority="14" operator="lessThan">
      <formula>0.05</formula>
    </cfRule>
  </conditionalFormatting>
  <conditionalFormatting sqref="AI19">
    <cfRule type="cellIs" dxfId="13" priority="13" operator="lessThan">
      <formula>0.05</formula>
    </cfRule>
  </conditionalFormatting>
  <conditionalFormatting sqref="AF31:AF32">
    <cfRule type="cellIs" dxfId="12" priority="12" operator="lessThan">
      <formula>0.05</formula>
    </cfRule>
  </conditionalFormatting>
  <conditionalFormatting sqref="AG31:AG32">
    <cfRule type="cellIs" dxfId="11" priority="11" operator="lessThan">
      <formula>0.05</formula>
    </cfRule>
  </conditionalFormatting>
  <conditionalFormatting sqref="AH31">
    <cfRule type="cellIs" dxfId="10" priority="10" operator="lessThan">
      <formula>0.05</formula>
    </cfRule>
  </conditionalFormatting>
  <conditionalFormatting sqref="AI31">
    <cfRule type="cellIs" dxfId="9" priority="9" operator="lessThan">
      <formula>0.05</formula>
    </cfRule>
  </conditionalFormatting>
  <conditionalFormatting sqref="AF21">
    <cfRule type="cellIs" dxfId="8" priority="8" operator="lessThan">
      <formula>0.05</formula>
    </cfRule>
  </conditionalFormatting>
  <conditionalFormatting sqref="AG21">
    <cfRule type="cellIs" dxfId="7" priority="7" operator="lessThan">
      <formula>0.05</formula>
    </cfRule>
  </conditionalFormatting>
  <conditionalFormatting sqref="AD38:AD39">
    <cfRule type="cellIs" dxfId="6" priority="6" operator="lessThan">
      <formula>0.05</formula>
    </cfRule>
  </conditionalFormatting>
  <conditionalFormatting sqref="AE38:AE39">
    <cfRule type="cellIs" dxfId="5" priority="5" operator="lessThan">
      <formula>0.05</formula>
    </cfRule>
  </conditionalFormatting>
  <conditionalFormatting sqref="AD47">
    <cfRule type="cellIs" dxfId="4" priority="4" operator="lessThan">
      <formula>0.05</formula>
    </cfRule>
  </conditionalFormatting>
  <conditionalFormatting sqref="AE47">
    <cfRule type="cellIs" dxfId="3" priority="3" operator="lessThan">
      <formula>0.05</formula>
    </cfRule>
  </conditionalFormatting>
  <conditionalFormatting sqref="AB55">
    <cfRule type="cellIs" dxfId="2" priority="2" operator="lessThan">
      <formula>0.05</formula>
    </cfRule>
  </conditionalFormatting>
  <conditionalFormatting sqref="AC55">
    <cfRule type="cellIs" dxfId="1" priority="1" operator="lessThan">
      <formula>0.05</formula>
    </cfRule>
  </conditionalFormatting>
  <pageMargins left="0.7" right="0.7" top="0.75" bottom="0.75" header="0.3" footer="0.3"/>
  <pageSetup orientation="portrait" horizontalDpi="300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81"/>
  <sheetViews>
    <sheetView topLeftCell="B1" workbookViewId="0">
      <selection activeCell="E15" sqref="E15"/>
    </sheetView>
  </sheetViews>
  <sheetFormatPr defaultRowHeight="15" x14ac:dyDescent="0.25"/>
  <cols>
    <col min="2" max="2" width="15.140625" bestFit="1" customWidth="1"/>
    <col min="3" max="3" width="15.140625" customWidth="1"/>
  </cols>
  <sheetData>
    <row r="1" spans="2:20" ht="110.25" thickBot="1" x14ac:dyDescent="0.3">
      <c r="B1" s="1" t="s">
        <v>0</v>
      </c>
      <c r="C1" s="51" t="s">
        <v>161</v>
      </c>
      <c r="D1" s="2" t="s">
        <v>1</v>
      </c>
      <c r="E1" s="3" t="s">
        <v>2</v>
      </c>
      <c r="F1" s="3" t="s">
        <v>3</v>
      </c>
      <c r="G1" s="3" t="s">
        <v>4</v>
      </c>
      <c r="H1" s="3" t="s">
        <v>5</v>
      </c>
      <c r="I1" s="3" t="s">
        <v>6</v>
      </c>
      <c r="J1" s="3" t="s">
        <v>7</v>
      </c>
      <c r="K1" s="3" t="s">
        <v>8</v>
      </c>
      <c r="L1" s="3" t="s">
        <v>9</v>
      </c>
      <c r="M1" s="3" t="s">
        <v>10</v>
      </c>
      <c r="N1" s="3" t="s">
        <v>11</v>
      </c>
      <c r="O1" s="3" t="s">
        <v>12</v>
      </c>
      <c r="P1" s="3" t="s">
        <v>13</v>
      </c>
      <c r="Q1" s="3" t="s">
        <v>14</v>
      </c>
      <c r="R1" s="3" t="s">
        <v>15</v>
      </c>
      <c r="S1" s="3" t="s">
        <v>16</v>
      </c>
      <c r="T1" s="4" t="s">
        <v>17</v>
      </c>
    </row>
    <row r="2" spans="2:20" ht="15.75" thickBot="1" x14ac:dyDescent="0.3">
      <c r="B2" s="5" t="s">
        <v>18</v>
      </c>
      <c r="C2" s="52" t="s">
        <v>160</v>
      </c>
      <c r="D2" s="6">
        <v>3.0188080808080806</v>
      </c>
      <c r="E2" s="7">
        <v>375.9146262626262</v>
      </c>
      <c r="F2" s="7">
        <v>7.2287070707070704</v>
      </c>
      <c r="G2" s="7">
        <v>130.12078787878787</v>
      </c>
      <c r="H2" s="7">
        <v>16.269979797979797</v>
      </c>
      <c r="I2" s="7">
        <v>9.2185757575757563</v>
      </c>
      <c r="J2" s="7">
        <v>5228.004242424242</v>
      </c>
      <c r="K2" s="7">
        <v>11.629616161616161</v>
      </c>
      <c r="L2" s="7">
        <v>127.75072727272727</v>
      </c>
      <c r="M2" s="7">
        <v>326.93601010101003</v>
      </c>
      <c r="N2" s="7">
        <v>731.25034343434334</v>
      </c>
      <c r="O2" s="7">
        <v>513.47778787878792</v>
      </c>
      <c r="P2" s="7" t="s">
        <v>19</v>
      </c>
      <c r="Q2" s="7">
        <v>12.665490325113623</v>
      </c>
      <c r="R2" s="7">
        <v>953.76036268376424</v>
      </c>
      <c r="S2" s="7">
        <v>439.33234832553535</v>
      </c>
      <c r="T2" s="8">
        <v>0.14813594001411259</v>
      </c>
    </row>
    <row r="3" spans="2:20" ht="15.75" thickBot="1" x14ac:dyDescent="0.3">
      <c r="B3" s="9" t="s">
        <v>20</v>
      </c>
      <c r="C3" s="52" t="s">
        <v>160</v>
      </c>
      <c r="D3" s="10">
        <v>1.7775306122448979</v>
      </c>
      <c r="E3" s="11">
        <v>236.78245918367347</v>
      </c>
      <c r="F3" s="11">
        <v>9.2714387755102035</v>
      </c>
      <c r="G3" s="11">
        <v>176.1669387755102</v>
      </c>
      <c r="H3" s="11">
        <v>15.419571428571428</v>
      </c>
      <c r="I3" s="11">
        <v>8.6515000000000004</v>
      </c>
      <c r="J3" s="11">
        <v>5549.5875510204087</v>
      </c>
      <c r="K3" s="11">
        <v>6.5860204081632645</v>
      </c>
      <c r="L3" s="11">
        <v>173.06894897959185</v>
      </c>
      <c r="M3" s="11">
        <v>330.71841836734689</v>
      </c>
      <c r="N3" s="11">
        <v>642.40980612244903</v>
      </c>
      <c r="O3" s="11">
        <v>374.53193877551018</v>
      </c>
      <c r="P3" s="11" t="s">
        <v>19</v>
      </c>
      <c r="Q3" s="11">
        <v>14.970118591984432</v>
      </c>
      <c r="R3" s="11">
        <v>480.37221792728019</v>
      </c>
      <c r="S3" s="11">
        <v>300.08628281731325</v>
      </c>
      <c r="T3" s="12">
        <v>0.13306004054994008</v>
      </c>
    </row>
    <row r="4" spans="2:20" ht="15.75" thickBot="1" x14ac:dyDescent="0.3">
      <c r="B4" s="9" t="s">
        <v>21</v>
      </c>
      <c r="C4" s="52" t="s">
        <v>160</v>
      </c>
      <c r="D4" s="10">
        <v>1.469704081632653</v>
      </c>
      <c r="E4" s="11">
        <v>354.22640816326532</v>
      </c>
      <c r="F4" s="11">
        <v>12.450244897959184</v>
      </c>
      <c r="G4" s="11">
        <v>171.03387755102042</v>
      </c>
      <c r="H4" s="11">
        <v>16.764306122448978</v>
      </c>
      <c r="I4" s="11">
        <v>7.7281734693877544</v>
      </c>
      <c r="J4" s="11">
        <v>5353.8169387755097</v>
      </c>
      <c r="K4" s="11">
        <v>12.099163265306123</v>
      </c>
      <c r="L4" s="11">
        <v>175.78652040816326</v>
      </c>
      <c r="M4" s="11">
        <v>353.53756122448982</v>
      </c>
      <c r="N4" s="11">
        <v>722.64317346938765</v>
      </c>
      <c r="O4" s="11">
        <v>429.9578469387755</v>
      </c>
      <c r="P4" s="11" t="s">
        <v>19</v>
      </c>
      <c r="Q4" s="11">
        <v>13.97610132689335</v>
      </c>
      <c r="R4" s="11">
        <v>484.86615619933713</v>
      </c>
      <c r="S4" s="11">
        <v>352.53477776488415</v>
      </c>
      <c r="T4" s="12">
        <v>0.10975122463778839</v>
      </c>
    </row>
    <row r="5" spans="2:20" ht="15.75" thickBot="1" x14ac:dyDescent="0.3">
      <c r="B5" s="9" t="s">
        <v>22</v>
      </c>
      <c r="C5" s="52" t="s">
        <v>160</v>
      </c>
      <c r="D5" s="10">
        <v>1.7557676767676766</v>
      </c>
      <c r="E5" s="11">
        <v>232.13961616161615</v>
      </c>
      <c r="F5" s="11">
        <v>8.3886767676767668</v>
      </c>
      <c r="G5" s="11">
        <v>128.78516161616162</v>
      </c>
      <c r="H5" s="11">
        <v>15.31741414141414</v>
      </c>
      <c r="I5" s="11">
        <v>7.1971515151515142</v>
      </c>
      <c r="J5" s="11">
        <v>5434.0129292929296</v>
      </c>
      <c r="K5" s="11">
        <v>10.604555555555557</v>
      </c>
      <c r="L5" s="11">
        <v>133.649</v>
      </c>
      <c r="M5" s="11">
        <v>329.62086868686868</v>
      </c>
      <c r="N5" s="11">
        <v>630.05984848484843</v>
      </c>
      <c r="O5" s="11">
        <v>288.29197979797976</v>
      </c>
      <c r="P5" s="11" t="s">
        <v>19</v>
      </c>
      <c r="Q5" s="11">
        <v>17.956296907289147</v>
      </c>
      <c r="R5" s="11">
        <v>729.80665337031462</v>
      </c>
      <c r="S5" s="11">
        <v>295.80706227776824</v>
      </c>
      <c r="T5" s="12">
        <v>0.10229439671064036</v>
      </c>
    </row>
    <row r="6" spans="2:20" ht="15.75" thickBot="1" x14ac:dyDescent="0.3">
      <c r="B6" s="9" t="s">
        <v>23</v>
      </c>
      <c r="C6" s="52" t="s">
        <v>160</v>
      </c>
      <c r="D6" s="10">
        <v>1.4535714285714285</v>
      </c>
      <c r="E6" s="11">
        <v>331.15808163265302</v>
      </c>
      <c r="F6" s="11">
        <v>5.9009795918367347</v>
      </c>
      <c r="G6" s="11">
        <v>143.95064285714287</v>
      </c>
      <c r="H6" s="11">
        <v>13.236061224489795</v>
      </c>
      <c r="I6" s="11">
        <v>9.1502448979591833</v>
      </c>
      <c r="J6" s="11">
        <v>5541.8493877551018</v>
      </c>
      <c r="K6" s="11">
        <v>15.260010204081633</v>
      </c>
      <c r="L6" s="11">
        <v>133.0817857142857</v>
      </c>
      <c r="M6" s="11">
        <v>339.55906122448982</v>
      </c>
      <c r="N6" s="11">
        <v>711.33862244897955</v>
      </c>
      <c r="O6" s="11">
        <v>447.64981632653058</v>
      </c>
      <c r="P6" s="11" t="s">
        <v>19</v>
      </c>
      <c r="Q6" s="11">
        <v>19.232422990463991</v>
      </c>
      <c r="R6" s="11">
        <v>558.6196137230952</v>
      </c>
      <c r="S6" s="11">
        <v>299.32981414018479</v>
      </c>
      <c r="T6" s="12">
        <v>0.12572207998500343</v>
      </c>
    </row>
    <row r="7" spans="2:20" ht="15.75" thickBot="1" x14ac:dyDescent="0.3">
      <c r="B7" s="9" t="s">
        <v>24</v>
      </c>
      <c r="C7" s="52" t="s">
        <v>160</v>
      </c>
      <c r="D7" s="10">
        <v>1.3605757575757575</v>
      </c>
      <c r="E7" s="11">
        <v>286.73010101010101</v>
      </c>
      <c r="F7" s="11">
        <v>12.931414141414141</v>
      </c>
      <c r="G7" s="11">
        <v>143.62582828282828</v>
      </c>
      <c r="H7" s="11">
        <v>11.484939393939392</v>
      </c>
      <c r="I7" s="11">
        <v>8.4466767676767667</v>
      </c>
      <c r="J7" s="11">
        <v>5336.6420202020208</v>
      </c>
      <c r="K7" s="11">
        <v>17.694737373737372</v>
      </c>
      <c r="L7" s="11">
        <v>177.15459595959595</v>
      </c>
      <c r="M7" s="11">
        <v>367.45537373737369</v>
      </c>
      <c r="N7" s="11">
        <v>731.4706666666666</v>
      </c>
      <c r="O7" s="11">
        <v>385.78506060606054</v>
      </c>
      <c r="P7" s="11" t="s">
        <v>19</v>
      </c>
      <c r="Q7" s="11">
        <v>12.547000985882818</v>
      </c>
      <c r="R7" s="11">
        <v>554.91777813235296</v>
      </c>
      <c r="S7" s="11">
        <v>302.047292105932</v>
      </c>
      <c r="T7" s="12">
        <v>0.11444149007600783</v>
      </c>
    </row>
    <row r="8" spans="2:20" ht="15.75" thickBot="1" x14ac:dyDescent="0.3">
      <c r="B8" s="9" t="s">
        <v>25</v>
      </c>
      <c r="C8" s="52" t="s">
        <v>160</v>
      </c>
      <c r="D8" s="10">
        <v>3.0510886075949366</v>
      </c>
      <c r="E8" s="11">
        <v>492.38998734177216</v>
      </c>
      <c r="F8" s="11">
        <v>4.8817974683544305</v>
      </c>
      <c r="G8" s="11">
        <v>55.683911392405058</v>
      </c>
      <c r="H8" s="11">
        <v>13.514417721518987</v>
      </c>
      <c r="I8" s="11">
        <v>6.1471139240506325</v>
      </c>
      <c r="J8" s="11">
        <v>5268.8718987341772</v>
      </c>
      <c r="K8" s="11">
        <v>3.0076329113924052</v>
      </c>
      <c r="L8" s="11">
        <v>43.589797468354433</v>
      </c>
      <c r="M8" s="11">
        <v>262.47745569620253</v>
      </c>
      <c r="N8" s="11">
        <v>752.43908860759484</v>
      </c>
      <c r="O8" s="11">
        <v>5.4403037974683546</v>
      </c>
      <c r="P8" s="11" t="s">
        <v>19</v>
      </c>
      <c r="Q8" s="11">
        <v>403.31877970580149</v>
      </c>
      <c r="R8" s="11">
        <v>286.42367768427579</v>
      </c>
      <c r="S8" s="11">
        <v>235.56472397294553</v>
      </c>
      <c r="T8" s="12" t="s">
        <v>19</v>
      </c>
    </row>
    <row r="9" spans="2:20" ht="15.75" thickBot="1" x14ac:dyDescent="0.3">
      <c r="B9" s="9" t="s">
        <v>26</v>
      </c>
      <c r="C9" s="52" t="s">
        <v>160</v>
      </c>
      <c r="D9" s="10">
        <v>1.6921309523809522</v>
      </c>
      <c r="E9" s="11">
        <v>308.99561904761907</v>
      </c>
      <c r="F9" s="11">
        <v>6.6178690476190472</v>
      </c>
      <c r="G9" s="11">
        <v>44.859095238095243</v>
      </c>
      <c r="H9" s="11">
        <v>14.995035714285713</v>
      </c>
      <c r="I9" s="11">
        <v>6.2385357142857139</v>
      </c>
      <c r="J9" s="11">
        <v>5392.6635714285721</v>
      </c>
      <c r="K9" s="11">
        <v>2.3449285714285715</v>
      </c>
      <c r="L9" s="11">
        <v>36.462333333333333</v>
      </c>
      <c r="M9" s="11">
        <v>232.35438095238095</v>
      </c>
      <c r="N9" s="11">
        <v>709.99707142857153</v>
      </c>
      <c r="O9" s="11">
        <v>6.2010119047619057</v>
      </c>
      <c r="P9" s="11" t="s">
        <v>19</v>
      </c>
      <c r="Q9" s="11">
        <v>322.10454133354511</v>
      </c>
      <c r="R9" s="11">
        <v>552.72406603663126</v>
      </c>
      <c r="S9" s="11">
        <v>210.65827046952549</v>
      </c>
      <c r="T9" s="12" t="s">
        <v>19</v>
      </c>
    </row>
    <row r="10" spans="2:20" ht="15.75" thickBot="1" x14ac:dyDescent="0.3">
      <c r="B10" s="9" t="s">
        <v>27</v>
      </c>
      <c r="C10" s="52" t="s">
        <v>160</v>
      </c>
      <c r="D10" s="10">
        <v>1.8796285714285714</v>
      </c>
      <c r="E10" s="11">
        <v>211.6439</v>
      </c>
      <c r="F10" s="11">
        <v>3.1641857142857144</v>
      </c>
      <c r="G10" s="11">
        <v>46.29101428571429</v>
      </c>
      <c r="H10" s="11">
        <v>11.022542857142858</v>
      </c>
      <c r="I10" s="11">
        <v>4.2435857142857145</v>
      </c>
      <c r="J10" s="11">
        <v>5972.1902857142859</v>
      </c>
      <c r="K10" s="11" t="s">
        <v>19</v>
      </c>
      <c r="L10" s="11">
        <v>29.473342857142857</v>
      </c>
      <c r="M10" s="11">
        <v>263.8605</v>
      </c>
      <c r="N10" s="11">
        <v>736.49180000000001</v>
      </c>
      <c r="O10" s="11">
        <v>2.1124857142857145</v>
      </c>
      <c r="P10" s="11" t="s">
        <v>19</v>
      </c>
      <c r="Q10" s="11">
        <v>404.33241019834657</v>
      </c>
      <c r="R10" s="11">
        <v>553.56832136557921</v>
      </c>
      <c r="S10" s="11">
        <v>200.89617331242047</v>
      </c>
      <c r="T10" s="12" t="s">
        <v>19</v>
      </c>
    </row>
    <row r="11" spans="2:20" ht="15.75" thickBot="1" x14ac:dyDescent="0.3">
      <c r="B11" s="9" t="s">
        <v>28</v>
      </c>
      <c r="C11" s="52" t="s">
        <v>160</v>
      </c>
      <c r="D11" s="10">
        <v>4.7125555555555563</v>
      </c>
      <c r="E11" s="11">
        <v>917.00284126984127</v>
      </c>
      <c r="F11" s="11">
        <v>5.3470476190476193</v>
      </c>
      <c r="G11" s="11">
        <v>60.28687301587302</v>
      </c>
      <c r="H11" s="11">
        <v>14.632317460317461</v>
      </c>
      <c r="I11" s="11">
        <v>4.8037460317460319</v>
      </c>
      <c r="J11" s="11">
        <v>6137.3320634920628</v>
      </c>
      <c r="K11" s="11">
        <v>4.1430634920634919</v>
      </c>
      <c r="L11" s="11">
        <v>50.515000000000001</v>
      </c>
      <c r="M11" s="11">
        <v>295.03760317460319</v>
      </c>
      <c r="N11" s="11">
        <v>787.1677777777777</v>
      </c>
      <c r="O11" s="11">
        <v>0.47411111111111109</v>
      </c>
      <c r="P11" s="11" t="s">
        <v>19</v>
      </c>
      <c r="Q11" s="11">
        <v>343.87042983214781</v>
      </c>
      <c r="R11" s="11">
        <v>580.05452439498413</v>
      </c>
      <c r="S11" s="11">
        <v>193.01525797882113</v>
      </c>
      <c r="T11" s="12" t="s">
        <v>19</v>
      </c>
    </row>
    <row r="12" spans="2:20" ht="15.75" thickBot="1" x14ac:dyDescent="0.3">
      <c r="B12" s="9" t="s">
        <v>29</v>
      </c>
      <c r="C12" s="52" t="s">
        <v>160</v>
      </c>
      <c r="D12" s="10">
        <v>1.8633731343283579</v>
      </c>
      <c r="E12" s="11">
        <v>309.80562686567163</v>
      </c>
      <c r="F12" s="11">
        <v>5.9359402985074619</v>
      </c>
      <c r="G12" s="11">
        <v>35.887044776119396</v>
      </c>
      <c r="H12" s="11">
        <v>13.781253731343282</v>
      </c>
      <c r="I12" s="11">
        <v>3.6246268656716416</v>
      </c>
      <c r="J12" s="11">
        <v>5778.2579104477609</v>
      </c>
      <c r="K12" s="11">
        <v>3.5232985074626861</v>
      </c>
      <c r="L12" s="11">
        <v>67.304656716417909</v>
      </c>
      <c r="M12" s="11">
        <v>272.56834328358207</v>
      </c>
      <c r="N12" s="11">
        <v>756.41995522388061</v>
      </c>
      <c r="O12" s="11" t="s">
        <v>19</v>
      </c>
      <c r="P12" s="11" t="s">
        <v>19</v>
      </c>
      <c r="Q12" s="11">
        <v>372.71376794135722</v>
      </c>
      <c r="R12" s="11">
        <v>679.24104921143385</v>
      </c>
      <c r="S12" s="11">
        <v>212.47330302546465</v>
      </c>
      <c r="T12" s="12" t="s">
        <v>19</v>
      </c>
    </row>
    <row r="13" spans="2:20" ht="15.75" thickBot="1" x14ac:dyDescent="0.3">
      <c r="B13" s="9" t="s">
        <v>30</v>
      </c>
      <c r="C13" s="52" t="s">
        <v>160</v>
      </c>
      <c r="D13" s="10">
        <v>2.2496521739130437</v>
      </c>
      <c r="E13" s="11">
        <v>469.29433333333338</v>
      </c>
      <c r="F13" s="11">
        <v>3.5875072463768118</v>
      </c>
      <c r="G13" s="11">
        <v>52.923811594202903</v>
      </c>
      <c r="H13" s="11">
        <v>12.722623188405798</v>
      </c>
      <c r="I13" s="11">
        <v>2.8899420289855073</v>
      </c>
      <c r="J13" s="11">
        <v>6128.9744927536231</v>
      </c>
      <c r="K13" s="11" t="s">
        <v>19</v>
      </c>
      <c r="L13" s="11">
        <v>43.663101449275366</v>
      </c>
      <c r="M13" s="11">
        <v>306.17681159420295</v>
      </c>
      <c r="N13" s="11">
        <v>772.27130434782612</v>
      </c>
      <c r="O13" s="11">
        <v>3.3250289855072466</v>
      </c>
      <c r="P13" s="11" t="s">
        <v>19</v>
      </c>
      <c r="Q13" s="11">
        <v>416.80776831876716</v>
      </c>
      <c r="R13" s="11">
        <v>659.92835550083953</v>
      </c>
      <c r="S13" s="11">
        <v>153.6688219584845</v>
      </c>
      <c r="T13" s="12" t="s">
        <v>19</v>
      </c>
    </row>
    <row r="14" spans="2:20" ht="15.75" thickBot="1" x14ac:dyDescent="0.3">
      <c r="B14" s="9" t="s">
        <v>31</v>
      </c>
      <c r="C14" s="52" t="s">
        <v>160</v>
      </c>
      <c r="D14" s="10">
        <v>2.1567755102040818</v>
      </c>
      <c r="E14" s="11">
        <v>183.74857142857141</v>
      </c>
      <c r="F14" s="11">
        <v>5.58061224489796</v>
      </c>
      <c r="G14" s="11">
        <v>109.1357857142857</v>
      </c>
      <c r="H14" s="11">
        <v>11.367632653061225</v>
      </c>
      <c r="I14" s="11">
        <v>7.2161122448979587</v>
      </c>
      <c r="J14" s="11">
        <v>5314.5420408163263</v>
      </c>
      <c r="K14" s="11">
        <v>4.4161326530612248</v>
      </c>
      <c r="L14" s="11">
        <v>74.780367346938775</v>
      </c>
      <c r="M14" s="11">
        <v>419.12756122448974</v>
      </c>
      <c r="N14" s="11">
        <v>748.15356122448986</v>
      </c>
      <c r="O14" s="11">
        <v>191.4482142857143</v>
      </c>
      <c r="P14" s="11" t="s">
        <v>19</v>
      </c>
      <c r="Q14" s="11">
        <v>43.885092020497787</v>
      </c>
      <c r="R14" s="11">
        <v>388.09227958587559</v>
      </c>
      <c r="S14" s="11">
        <v>116.51655050081504</v>
      </c>
      <c r="T14" s="12">
        <v>0.15408730569820386</v>
      </c>
    </row>
    <row r="15" spans="2:20" ht="15.75" thickBot="1" x14ac:dyDescent="0.3">
      <c r="B15" s="9" t="s">
        <v>32</v>
      </c>
      <c r="C15" s="52" t="s">
        <v>160</v>
      </c>
      <c r="D15" s="10">
        <v>1.20425</v>
      </c>
      <c r="E15" s="11">
        <v>169.09137000000001</v>
      </c>
      <c r="F15" s="11">
        <v>4.8237000000000005</v>
      </c>
      <c r="G15" s="11">
        <v>106.10362000000001</v>
      </c>
      <c r="H15" s="11">
        <v>11.42085</v>
      </c>
      <c r="I15" s="11">
        <v>7.0132499999999993</v>
      </c>
      <c r="J15" s="11">
        <v>5148.1305999999995</v>
      </c>
      <c r="K15" s="11">
        <v>2.4072499999999999</v>
      </c>
      <c r="L15" s="11">
        <v>61.479280000000003</v>
      </c>
      <c r="M15" s="11">
        <v>386.13978000000003</v>
      </c>
      <c r="N15" s="11">
        <v>680.3902700000001</v>
      </c>
      <c r="O15" s="11">
        <v>187.29089999999999</v>
      </c>
      <c r="P15" s="11" t="s">
        <v>19</v>
      </c>
      <c r="Q15" s="11">
        <v>32.511192374190983</v>
      </c>
      <c r="R15" s="11">
        <v>561.99788864206005</v>
      </c>
      <c r="S15" s="11">
        <v>206.35940623664041</v>
      </c>
      <c r="T15" s="12" t="s">
        <v>19</v>
      </c>
    </row>
    <row r="16" spans="2:20" ht="15.75" thickBot="1" x14ac:dyDescent="0.3">
      <c r="B16" s="9" t="s">
        <v>33</v>
      </c>
      <c r="C16" s="52" t="s">
        <v>160</v>
      </c>
      <c r="D16" s="10">
        <v>1.7845454545454544</v>
      </c>
      <c r="E16" s="11">
        <v>256.06147474747473</v>
      </c>
      <c r="F16" s="11">
        <v>7.2980101010101004</v>
      </c>
      <c r="G16" s="11">
        <v>95.336505050505039</v>
      </c>
      <c r="H16" s="11">
        <v>14.754555555555555</v>
      </c>
      <c r="I16" s="11">
        <v>6.3944949494949492</v>
      </c>
      <c r="J16" s="11">
        <v>5316.0816161616149</v>
      </c>
      <c r="K16" s="11">
        <v>2.9291717171717173</v>
      </c>
      <c r="L16" s="11">
        <v>79.185424242424233</v>
      </c>
      <c r="M16" s="11">
        <v>403.74064646464643</v>
      </c>
      <c r="N16" s="11">
        <v>729.00352525252526</v>
      </c>
      <c r="O16" s="11">
        <v>198.44939393939393</v>
      </c>
      <c r="P16" s="11" t="s">
        <v>19</v>
      </c>
      <c r="Q16" s="11">
        <v>35.260892145388063</v>
      </c>
      <c r="R16" s="11">
        <v>446.56081790075297</v>
      </c>
      <c r="S16" s="11">
        <v>184.48136214332624</v>
      </c>
      <c r="T16" s="12">
        <v>0.141360425624385</v>
      </c>
    </row>
    <row r="17" spans="2:20" ht="15.75" thickBot="1" x14ac:dyDescent="0.3">
      <c r="B17" s="9" t="s">
        <v>34</v>
      </c>
      <c r="C17" s="52" t="s">
        <v>160</v>
      </c>
      <c r="D17" s="10">
        <v>1.8350808080808079</v>
      </c>
      <c r="E17" s="11">
        <v>175.31970707070704</v>
      </c>
      <c r="F17" s="11">
        <v>7.3121313131313128</v>
      </c>
      <c r="G17" s="11">
        <v>106.63410101010099</v>
      </c>
      <c r="H17" s="11">
        <v>10.450282828282827</v>
      </c>
      <c r="I17" s="11">
        <v>7.4018686868686867</v>
      </c>
      <c r="J17" s="11">
        <v>5356.4369696969688</v>
      </c>
      <c r="K17" s="11">
        <v>4.2750303030303023</v>
      </c>
      <c r="L17" s="11">
        <v>84.947080808080798</v>
      </c>
      <c r="M17" s="11">
        <v>418.86567676767675</v>
      </c>
      <c r="N17" s="11">
        <v>762.42489898989891</v>
      </c>
      <c r="O17" s="11">
        <v>279.65396969696968</v>
      </c>
      <c r="P17" s="11" t="s">
        <v>19</v>
      </c>
      <c r="Q17" s="11">
        <v>20.501241845550791</v>
      </c>
      <c r="R17" s="11">
        <v>520.92129976627041</v>
      </c>
      <c r="S17" s="11">
        <v>170.50324732823935</v>
      </c>
      <c r="T17" s="12">
        <v>0.11749352358489412</v>
      </c>
    </row>
    <row r="18" spans="2:20" ht="15.75" thickBot="1" x14ac:dyDescent="0.3">
      <c r="B18" s="9" t="s">
        <v>35</v>
      </c>
      <c r="C18" s="52" t="s">
        <v>160</v>
      </c>
      <c r="D18" s="10">
        <v>1.9004299999999998</v>
      </c>
      <c r="E18" s="11">
        <v>303.43371999999999</v>
      </c>
      <c r="F18" s="11">
        <v>7.3028400000000007</v>
      </c>
      <c r="G18" s="11">
        <v>109.38705999999999</v>
      </c>
      <c r="H18" s="11">
        <v>13.90497</v>
      </c>
      <c r="I18" s="11">
        <v>8.1997800000000005</v>
      </c>
      <c r="J18" s="11">
        <v>5124.5691999999999</v>
      </c>
      <c r="K18" s="11">
        <v>7.5294499999999998</v>
      </c>
      <c r="L18" s="11">
        <v>98.265609999999995</v>
      </c>
      <c r="M18" s="11">
        <v>371.91788000000003</v>
      </c>
      <c r="N18" s="11">
        <v>731.08041000000003</v>
      </c>
      <c r="O18" s="11">
        <v>306.03418999999997</v>
      </c>
      <c r="P18" s="11" t="s">
        <v>19</v>
      </c>
      <c r="Q18" s="11">
        <v>15.507147920906201</v>
      </c>
      <c r="R18" s="11">
        <v>572.40355865278957</v>
      </c>
      <c r="S18" s="11">
        <v>274.31550906534414</v>
      </c>
      <c r="T18" s="12">
        <v>0.11468697123519458</v>
      </c>
    </row>
    <row r="19" spans="2:20" ht="15.75" thickBot="1" x14ac:dyDescent="0.3">
      <c r="B19" s="9" t="s">
        <v>36</v>
      </c>
      <c r="C19" s="52" t="s">
        <v>160</v>
      </c>
      <c r="D19" s="10">
        <v>1.2030101010101009</v>
      </c>
      <c r="E19" s="11">
        <v>202.65673737373734</v>
      </c>
      <c r="F19" s="11">
        <v>4.5685959595959593</v>
      </c>
      <c r="G19" s="11">
        <v>72.537626262626262</v>
      </c>
      <c r="H19" s="11">
        <v>12.581262626262625</v>
      </c>
      <c r="I19" s="11">
        <v>7.1994040404040396</v>
      </c>
      <c r="J19" s="11">
        <v>5117.5022222222224</v>
      </c>
      <c r="K19" s="11">
        <v>5.928868686868686</v>
      </c>
      <c r="L19" s="11">
        <v>47.342626262626254</v>
      </c>
      <c r="M19" s="11">
        <v>378.5912121212121</v>
      </c>
      <c r="N19" s="11">
        <v>615.90391919191916</v>
      </c>
      <c r="O19" s="11">
        <v>183.7580909090909</v>
      </c>
      <c r="P19" s="11" t="s">
        <v>19</v>
      </c>
      <c r="Q19" s="11">
        <v>28.409117311606717</v>
      </c>
      <c r="R19" s="11">
        <v>560.3476197700403</v>
      </c>
      <c r="S19" s="11">
        <v>263.35786717131651</v>
      </c>
      <c r="T19" s="12">
        <v>0.13739278206283281</v>
      </c>
    </row>
    <row r="20" spans="2:20" ht="15.75" thickBot="1" x14ac:dyDescent="0.3">
      <c r="B20" s="9" t="s">
        <v>37</v>
      </c>
      <c r="C20" s="52" t="s">
        <v>160</v>
      </c>
      <c r="D20" s="10">
        <v>1.7640000000000002</v>
      </c>
      <c r="E20" s="11">
        <v>237.15667142857146</v>
      </c>
      <c r="F20" s="11">
        <v>3.731357142857143</v>
      </c>
      <c r="G20" s="11">
        <v>32.221585714285716</v>
      </c>
      <c r="H20" s="11">
        <v>7.5574714285714295</v>
      </c>
      <c r="I20" s="11">
        <v>2.2330857142857146</v>
      </c>
      <c r="J20" s="11">
        <v>5841.0851428571432</v>
      </c>
      <c r="K20" s="11">
        <v>3.1123428571428575</v>
      </c>
      <c r="L20" s="11">
        <v>35.047842857142854</v>
      </c>
      <c r="M20" s="11">
        <v>314.31548571428573</v>
      </c>
      <c r="N20" s="11">
        <v>728.46727142857139</v>
      </c>
      <c r="O20" s="11">
        <v>2.1486999999999998</v>
      </c>
      <c r="P20" s="11" t="s">
        <v>19</v>
      </c>
      <c r="Q20" s="11">
        <v>486.22694257255199</v>
      </c>
      <c r="R20" s="11">
        <v>204.45099913244962</v>
      </c>
      <c r="S20" s="11">
        <v>50.863219015282539</v>
      </c>
      <c r="T20" s="12" t="s">
        <v>19</v>
      </c>
    </row>
    <row r="21" spans="2:20" ht="15.75" thickBot="1" x14ac:dyDescent="0.3">
      <c r="B21" s="9" t="s">
        <v>38</v>
      </c>
      <c r="C21" s="52" t="s">
        <v>160</v>
      </c>
      <c r="D21" s="10">
        <v>1.8408375000000001</v>
      </c>
      <c r="E21" s="11">
        <v>295.28537499999999</v>
      </c>
      <c r="F21" s="11">
        <v>2.1950000000000003</v>
      </c>
      <c r="G21" s="11">
        <v>34.179087500000001</v>
      </c>
      <c r="H21" s="11">
        <v>12.558887499999999</v>
      </c>
      <c r="I21" s="11">
        <v>3.6555875000000002</v>
      </c>
      <c r="J21" s="11">
        <v>5330.6752499999993</v>
      </c>
      <c r="K21" s="11" t="s">
        <v>19</v>
      </c>
      <c r="L21" s="11">
        <v>32.719637499999997</v>
      </c>
      <c r="M21" s="11">
        <v>294.02211249999999</v>
      </c>
      <c r="N21" s="11">
        <v>715.1651875</v>
      </c>
      <c r="O21" s="11">
        <v>3.0717125000000003</v>
      </c>
      <c r="P21" s="11" t="s">
        <v>19</v>
      </c>
      <c r="Q21" s="11">
        <v>396.04596039189886</v>
      </c>
      <c r="R21" s="11">
        <v>216.99837438391739</v>
      </c>
      <c r="S21" s="11">
        <v>123.27261764436966</v>
      </c>
      <c r="T21" s="12" t="s">
        <v>19</v>
      </c>
    </row>
    <row r="22" spans="2:20" ht="15.75" thickBot="1" x14ac:dyDescent="0.3">
      <c r="B22" s="9" t="s">
        <v>39</v>
      </c>
      <c r="C22" s="52" t="s">
        <v>160</v>
      </c>
      <c r="D22" s="10">
        <v>2.8873411764705885</v>
      </c>
      <c r="E22" s="11">
        <v>578.60911764705884</v>
      </c>
      <c r="F22" s="11">
        <v>4.3292000000000002</v>
      </c>
      <c r="G22" s="11">
        <v>40.205705882352945</v>
      </c>
      <c r="H22" s="11">
        <v>14.342811764705884</v>
      </c>
      <c r="I22" s="11">
        <v>3.8403882352941174</v>
      </c>
      <c r="J22" s="11">
        <v>5045.8830588235296</v>
      </c>
      <c r="K22" s="11" t="s">
        <v>19</v>
      </c>
      <c r="L22" s="11">
        <v>41.857588235294116</v>
      </c>
      <c r="M22" s="11">
        <v>297.30310588235295</v>
      </c>
      <c r="N22" s="11">
        <v>830.72580000000005</v>
      </c>
      <c r="O22" s="11">
        <v>12.708600000000001</v>
      </c>
      <c r="P22" s="11" t="s">
        <v>19</v>
      </c>
      <c r="Q22" s="11">
        <v>294.0081549090711</v>
      </c>
      <c r="R22" s="11">
        <v>249.62046734589254</v>
      </c>
      <c r="S22" s="11">
        <v>964.05530623781794</v>
      </c>
      <c r="T22" s="12" t="s">
        <v>19</v>
      </c>
    </row>
    <row r="23" spans="2:20" ht="15.75" thickBot="1" x14ac:dyDescent="0.3">
      <c r="B23" s="9" t="s">
        <v>40</v>
      </c>
      <c r="C23" s="52" t="s">
        <v>160</v>
      </c>
      <c r="D23" s="10">
        <v>1.6297599999999999</v>
      </c>
      <c r="E23" s="11">
        <v>281.13682666666671</v>
      </c>
      <c r="F23" s="11">
        <v>3.3022</v>
      </c>
      <c r="G23" s="11">
        <v>37.799893333333337</v>
      </c>
      <c r="H23" s="11">
        <v>10.352546666666667</v>
      </c>
      <c r="I23" s="11">
        <v>2.1960799999999998</v>
      </c>
      <c r="J23" s="11">
        <v>5453.6381333333329</v>
      </c>
      <c r="K23" s="11">
        <v>3.3233600000000001</v>
      </c>
      <c r="L23" s="11">
        <v>26.69144</v>
      </c>
      <c r="M23" s="11">
        <v>298.60914666666667</v>
      </c>
      <c r="N23" s="11">
        <v>635.69549333333339</v>
      </c>
      <c r="O23" s="11">
        <v>13.245039999999999</v>
      </c>
      <c r="P23" s="11" t="s">
        <v>19</v>
      </c>
      <c r="Q23" s="11">
        <v>551.93273185053715</v>
      </c>
      <c r="R23" s="11">
        <v>352.18797562223529</v>
      </c>
      <c r="S23" s="11">
        <v>755.53374370582355</v>
      </c>
      <c r="T23" s="12" t="s">
        <v>19</v>
      </c>
    </row>
    <row r="24" spans="2:20" ht="15.75" thickBot="1" x14ac:dyDescent="0.3">
      <c r="B24" s="9" t="s">
        <v>41</v>
      </c>
      <c r="C24" s="52" t="s">
        <v>160</v>
      </c>
      <c r="D24" s="10">
        <v>1.4340232558139534</v>
      </c>
      <c r="E24" s="11">
        <v>259.31108139534882</v>
      </c>
      <c r="F24" s="11">
        <v>2.9720465116279069</v>
      </c>
      <c r="G24" s="11">
        <v>28.156848837209299</v>
      </c>
      <c r="H24" s="11">
        <v>6.8294999999999995</v>
      </c>
      <c r="I24" s="11">
        <v>2.5267558139534882</v>
      </c>
      <c r="J24" s="11">
        <v>4695.4011627906975</v>
      </c>
      <c r="K24" s="11">
        <v>2.4956279069767442</v>
      </c>
      <c r="L24" s="11">
        <v>35.028662790697673</v>
      </c>
      <c r="M24" s="11">
        <v>238.01790697674414</v>
      </c>
      <c r="N24" s="11">
        <v>555.52934883720923</v>
      </c>
      <c r="O24" s="11">
        <v>1.2878139534883721</v>
      </c>
      <c r="P24" s="11" t="s">
        <v>19</v>
      </c>
      <c r="Q24" s="11">
        <v>339.26664913623483</v>
      </c>
      <c r="R24" s="11">
        <v>240.16603685904602</v>
      </c>
      <c r="S24" s="11">
        <v>655.16027612073117</v>
      </c>
      <c r="T24" s="12" t="s">
        <v>19</v>
      </c>
    </row>
    <row r="25" spans="2:20" ht="15.75" thickBot="1" x14ac:dyDescent="0.3">
      <c r="B25" s="13" t="s">
        <v>42</v>
      </c>
      <c r="C25" s="52" t="s">
        <v>160</v>
      </c>
      <c r="D25" s="14">
        <v>2.7535934065934065</v>
      </c>
      <c r="E25" s="15">
        <v>433.57581318681321</v>
      </c>
      <c r="F25" s="15">
        <v>3.4479670329670333</v>
      </c>
      <c r="G25" s="15">
        <v>25.848450549450551</v>
      </c>
      <c r="H25" s="15">
        <v>5.1316703296703299</v>
      </c>
      <c r="I25" s="15">
        <v>5.1807472527472527</v>
      </c>
      <c r="J25" s="15">
        <v>4526.7204395604394</v>
      </c>
      <c r="K25" s="15">
        <v>2.366945054945055</v>
      </c>
      <c r="L25" s="15">
        <v>21.922692307692309</v>
      </c>
      <c r="M25" s="15">
        <v>270.28706593406594</v>
      </c>
      <c r="N25" s="15">
        <v>480.62720879120883</v>
      </c>
      <c r="O25" s="15">
        <v>9.3373956043956046</v>
      </c>
      <c r="P25" s="15" t="s">
        <v>19</v>
      </c>
      <c r="Q25" s="15">
        <v>378.95838472058307</v>
      </c>
      <c r="R25" s="15">
        <v>622.72813076877765</v>
      </c>
      <c r="S25" s="15">
        <v>1696.4126482478334</v>
      </c>
      <c r="T25" s="16">
        <v>0.11108809005835837</v>
      </c>
    </row>
    <row r="26" spans="2:20" ht="16.5" thickTop="1" thickBot="1" x14ac:dyDescent="0.3">
      <c r="B26" s="17" t="s">
        <v>43</v>
      </c>
      <c r="C26" s="52" t="s">
        <v>162</v>
      </c>
      <c r="D26" s="18">
        <v>0.80733333333333335</v>
      </c>
      <c r="E26" s="19">
        <v>74.035628571428575</v>
      </c>
      <c r="F26" s="19">
        <v>3.2961904761904766</v>
      </c>
      <c r="G26" s="19">
        <v>6.1974714285714283</v>
      </c>
      <c r="H26" s="19" t="s">
        <v>19</v>
      </c>
      <c r="I26" s="19">
        <v>0.17532380952380949</v>
      </c>
      <c r="J26" s="19">
        <v>8.2980190476190465</v>
      </c>
      <c r="K26" s="19">
        <v>1.676552380952381</v>
      </c>
      <c r="L26" s="19">
        <v>11.962880952380951</v>
      </c>
      <c r="M26" s="19">
        <v>0.11963809523809524</v>
      </c>
      <c r="N26" s="19" t="s">
        <v>19</v>
      </c>
      <c r="O26" s="19" t="s">
        <v>19</v>
      </c>
      <c r="P26" s="19">
        <v>0.9796677684450058</v>
      </c>
      <c r="Q26" s="19">
        <v>6.2064543674776704</v>
      </c>
      <c r="R26" s="19">
        <v>2.2333639582009108</v>
      </c>
      <c r="S26" s="19" t="s">
        <v>19</v>
      </c>
      <c r="T26" s="20" t="s">
        <v>19</v>
      </c>
    </row>
    <row r="27" spans="2:20" ht="15.75" thickBot="1" x14ac:dyDescent="0.3">
      <c r="B27" s="9" t="s">
        <v>44</v>
      </c>
      <c r="C27" s="52" t="s">
        <v>162</v>
      </c>
      <c r="D27" s="10">
        <v>0.60427619047619052</v>
      </c>
      <c r="E27" s="11">
        <v>87.764295238095244</v>
      </c>
      <c r="F27" s="11">
        <v>5.3076380952380946</v>
      </c>
      <c r="G27" s="11">
        <v>6.2350571428571424</v>
      </c>
      <c r="H27" s="11" t="s">
        <v>19</v>
      </c>
      <c r="I27" s="11">
        <v>8.544761904761905E-2</v>
      </c>
      <c r="J27" s="11">
        <v>3.4705238095238093</v>
      </c>
      <c r="K27" s="11">
        <v>1.8102333333333334</v>
      </c>
      <c r="L27" s="11">
        <v>20.460552380952382</v>
      </c>
      <c r="M27" s="11">
        <v>0.23891428571428572</v>
      </c>
      <c r="N27" s="11" t="s">
        <v>19</v>
      </c>
      <c r="O27" s="11" t="s">
        <v>19</v>
      </c>
      <c r="P27" s="11">
        <v>1.0821769747107441</v>
      </c>
      <c r="Q27" s="11">
        <v>4.0206572400522544</v>
      </c>
      <c r="R27" s="11" t="s">
        <v>19</v>
      </c>
      <c r="S27" s="11" t="s">
        <v>19</v>
      </c>
      <c r="T27" s="12" t="s">
        <v>19</v>
      </c>
    </row>
    <row r="28" spans="2:20" ht="15.75" thickBot="1" x14ac:dyDescent="0.3">
      <c r="B28" s="9" t="s">
        <v>45</v>
      </c>
      <c r="C28" s="52" t="s">
        <v>162</v>
      </c>
      <c r="D28" s="10">
        <v>0.5620857142857143</v>
      </c>
      <c r="E28" s="11">
        <v>54.209804761904763</v>
      </c>
      <c r="F28" s="11">
        <v>3.0161285714285717</v>
      </c>
      <c r="G28" s="11">
        <v>5.2972666666666663</v>
      </c>
      <c r="H28" s="11" t="s">
        <v>19</v>
      </c>
      <c r="I28" s="11">
        <v>7.6109523809523807E-2</v>
      </c>
      <c r="J28" s="11">
        <v>2.8470380952380951</v>
      </c>
      <c r="K28" s="11">
        <v>1.0267285714285714</v>
      </c>
      <c r="L28" s="11">
        <v>14.619747619047619</v>
      </c>
      <c r="M28" s="11">
        <v>0.22656666666666667</v>
      </c>
      <c r="N28" s="21" t="s">
        <v>46</v>
      </c>
      <c r="O28" s="11" t="s">
        <v>19</v>
      </c>
      <c r="P28" s="11">
        <v>0.83255531975829733</v>
      </c>
      <c r="Q28" s="11">
        <v>3.0491918500854038</v>
      </c>
      <c r="R28" s="11" t="s">
        <v>19</v>
      </c>
      <c r="S28" s="11" t="s">
        <v>19</v>
      </c>
      <c r="T28" s="12" t="s">
        <v>19</v>
      </c>
    </row>
    <row r="29" spans="2:20" ht="15.75" thickBot="1" x14ac:dyDescent="0.3">
      <c r="B29" s="9" t="s">
        <v>47</v>
      </c>
      <c r="C29" s="52" t="s">
        <v>162</v>
      </c>
      <c r="D29" s="10">
        <v>0.67685238095238087</v>
      </c>
      <c r="E29" s="11">
        <v>63.948885714285716</v>
      </c>
      <c r="F29" s="11">
        <v>2.4946523809523811</v>
      </c>
      <c r="G29" s="11">
        <v>2.9166428571428571</v>
      </c>
      <c r="H29" s="11" t="s">
        <v>19</v>
      </c>
      <c r="I29" s="11">
        <v>0.10674761904761905</v>
      </c>
      <c r="J29" s="11">
        <v>2.1460523809523808</v>
      </c>
      <c r="K29" s="11">
        <v>1.7473714285714286</v>
      </c>
      <c r="L29" s="11">
        <v>11.707623809523808</v>
      </c>
      <c r="M29" s="11">
        <v>0.18386666666666668</v>
      </c>
      <c r="N29" s="11" t="s">
        <v>19</v>
      </c>
      <c r="O29" s="11" t="s">
        <v>19</v>
      </c>
      <c r="P29" s="11">
        <v>0.92841316531213658</v>
      </c>
      <c r="Q29" s="11">
        <v>3.0953364561088295</v>
      </c>
      <c r="R29" s="11">
        <v>2.2950454638958098</v>
      </c>
      <c r="S29" s="11" t="s">
        <v>19</v>
      </c>
      <c r="T29" s="12" t="s">
        <v>19</v>
      </c>
    </row>
    <row r="30" spans="2:20" ht="15.75" thickBot="1" x14ac:dyDescent="0.3">
      <c r="B30" s="9" t="s">
        <v>48</v>
      </c>
      <c r="C30" s="52" t="s">
        <v>162</v>
      </c>
      <c r="D30" s="10">
        <v>0.87100476190476184</v>
      </c>
      <c r="E30" s="11">
        <v>63.586495238095239</v>
      </c>
      <c r="F30" s="11">
        <v>3.7796857142857143</v>
      </c>
      <c r="G30" s="11">
        <v>5.8589238095238096</v>
      </c>
      <c r="H30" s="11" t="s">
        <v>19</v>
      </c>
      <c r="I30" s="11" t="s">
        <v>19</v>
      </c>
      <c r="J30" s="11">
        <v>3.3198761904761902</v>
      </c>
      <c r="K30" s="11">
        <v>2.1162761904761904</v>
      </c>
      <c r="L30" s="11">
        <v>11.70592857142857</v>
      </c>
      <c r="M30" s="21" t="s">
        <v>46</v>
      </c>
      <c r="N30" s="11">
        <v>7.2990476190476189E-2</v>
      </c>
      <c r="O30" s="11" t="s">
        <v>19</v>
      </c>
      <c r="P30" s="11">
        <v>0.94112900196723781</v>
      </c>
      <c r="Q30" s="11">
        <v>2.8087541660686082</v>
      </c>
      <c r="R30" s="11" t="s">
        <v>19</v>
      </c>
      <c r="S30" s="11" t="s">
        <v>19</v>
      </c>
      <c r="T30" s="12" t="s">
        <v>19</v>
      </c>
    </row>
    <row r="31" spans="2:20" ht="15.75" thickBot="1" x14ac:dyDescent="0.3">
      <c r="B31" s="9" t="s">
        <v>49</v>
      </c>
      <c r="C31" s="52" t="s">
        <v>162</v>
      </c>
      <c r="D31" s="10">
        <v>0.67887128712871292</v>
      </c>
      <c r="E31" s="11">
        <v>101.85767821782179</v>
      </c>
      <c r="F31" s="11">
        <v>3.8814059405940591</v>
      </c>
      <c r="G31" s="11">
        <v>11.132707920792077</v>
      </c>
      <c r="H31" s="11" t="s">
        <v>19</v>
      </c>
      <c r="I31" s="11">
        <v>5.0099009900990102E-2</v>
      </c>
      <c r="J31" s="11">
        <v>2.6577079207920793</v>
      </c>
      <c r="K31" s="11">
        <v>2.4309356435643563</v>
      </c>
      <c r="L31" s="11">
        <v>33.639257425742578</v>
      </c>
      <c r="M31" s="11">
        <v>0.28241584158415844</v>
      </c>
      <c r="N31" s="21" t="s">
        <v>46</v>
      </c>
      <c r="O31" s="11" t="s">
        <v>19</v>
      </c>
      <c r="P31" s="11">
        <v>1.916167758442785</v>
      </c>
      <c r="Q31" s="11">
        <v>2.1423387193899401</v>
      </c>
      <c r="R31" s="11" t="s">
        <v>19</v>
      </c>
      <c r="S31" s="11" t="s">
        <v>19</v>
      </c>
      <c r="T31" s="12" t="s">
        <v>19</v>
      </c>
    </row>
    <row r="32" spans="2:20" ht="15.75" thickBot="1" x14ac:dyDescent="0.3">
      <c r="B32" s="9" t="s">
        <v>50</v>
      </c>
      <c r="C32" s="52" t="s">
        <v>162</v>
      </c>
      <c r="D32" s="10">
        <v>0.69160199004975131</v>
      </c>
      <c r="E32" s="11">
        <v>97.02691542288558</v>
      </c>
      <c r="F32" s="11">
        <v>6.4584328358208962</v>
      </c>
      <c r="G32" s="11">
        <v>9.2627960199004988</v>
      </c>
      <c r="H32" s="11" t="s">
        <v>19</v>
      </c>
      <c r="I32" s="11">
        <v>7.8666666666666676E-2</v>
      </c>
      <c r="J32" s="11">
        <v>2.1732985074626869</v>
      </c>
      <c r="K32" s="11" t="s">
        <v>19</v>
      </c>
      <c r="L32" s="11">
        <v>31.004129353233836</v>
      </c>
      <c r="M32" s="11">
        <v>0.74254726368159207</v>
      </c>
      <c r="N32" s="11" t="s">
        <v>19</v>
      </c>
      <c r="O32" s="11" t="s">
        <v>19</v>
      </c>
      <c r="P32" s="11">
        <v>1.5502406706402916</v>
      </c>
      <c r="Q32" s="11">
        <v>4.3986046175627669</v>
      </c>
      <c r="R32" s="11" t="s">
        <v>19</v>
      </c>
      <c r="S32" s="11" t="s">
        <v>19</v>
      </c>
      <c r="T32" s="12" t="s">
        <v>19</v>
      </c>
    </row>
    <row r="33" spans="2:20" ht="15.75" thickBot="1" x14ac:dyDescent="0.3">
      <c r="B33" s="9" t="s">
        <v>51</v>
      </c>
      <c r="C33" s="52" t="s">
        <v>162</v>
      </c>
      <c r="D33" s="10">
        <v>0.66624257425742572</v>
      </c>
      <c r="E33" s="11">
        <v>63.260069306930696</v>
      </c>
      <c r="F33" s="11">
        <v>4.0452524752475245</v>
      </c>
      <c r="G33" s="11">
        <v>9.1051287128712879</v>
      </c>
      <c r="H33" s="11" t="s">
        <v>19</v>
      </c>
      <c r="I33" s="11">
        <v>9.0103960396039601E-2</v>
      </c>
      <c r="J33" s="11">
        <v>3.1146633663366337</v>
      </c>
      <c r="K33" s="11">
        <v>2.9744108910891089</v>
      </c>
      <c r="L33" s="11">
        <v>26.633158415841582</v>
      </c>
      <c r="M33" s="11">
        <v>0.32655940594059402</v>
      </c>
      <c r="N33" s="11" t="s">
        <v>19</v>
      </c>
      <c r="O33" s="11" t="s">
        <v>19</v>
      </c>
      <c r="P33" s="11">
        <v>1.4742319061333946</v>
      </c>
      <c r="Q33" s="11">
        <v>2.7634513684702311</v>
      </c>
      <c r="R33" s="11">
        <v>2.2470022887472325</v>
      </c>
      <c r="S33" s="11" t="s">
        <v>19</v>
      </c>
      <c r="T33" s="12" t="s">
        <v>19</v>
      </c>
    </row>
    <row r="34" spans="2:20" ht="15.75" thickBot="1" x14ac:dyDescent="0.3">
      <c r="B34" s="9" t="s">
        <v>52</v>
      </c>
      <c r="C34" s="52" t="s">
        <v>162</v>
      </c>
      <c r="D34" s="10">
        <v>1.0262821782178218</v>
      </c>
      <c r="E34" s="11">
        <v>117.69142574257425</v>
      </c>
      <c r="F34" s="11">
        <v>5.3224306930693075</v>
      </c>
      <c r="G34" s="11">
        <v>11.976004950495049</v>
      </c>
      <c r="H34" s="11" t="s">
        <v>19</v>
      </c>
      <c r="I34" s="21" t="s">
        <v>46</v>
      </c>
      <c r="J34" s="11">
        <v>3.3804752475247524</v>
      </c>
      <c r="K34" s="11">
        <v>2.9864059405940591</v>
      </c>
      <c r="L34" s="11">
        <v>26.632940594059406</v>
      </c>
      <c r="M34" s="11">
        <v>0.4992029702970297</v>
      </c>
      <c r="N34" s="21" t="s">
        <v>46</v>
      </c>
      <c r="O34" s="11" t="s">
        <v>19</v>
      </c>
      <c r="P34" s="11">
        <v>1.6601174878226639</v>
      </c>
      <c r="Q34" s="11">
        <v>4.3465311691748756</v>
      </c>
      <c r="R34" s="11" t="s">
        <v>19</v>
      </c>
      <c r="S34" s="11" t="s">
        <v>19</v>
      </c>
      <c r="T34" s="12" t="s">
        <v>19</v>
      </c>
    </row>
    <row r="35" spans="2:20" ht="15.75" thickBot="1" x14ac:dyDescent="0.3">
      <c r="B35" s="9" t="s">
        <v>53</v>
      </c>
      <c r="C35" s="52" t="s">
        <v>162</v>
      </c>
      <c r="D35" s="10">
        <v>0.67008999999999996</v>
      </c>
      <c r="E35" s="11">
        <v>80.877155000000002</v>
      </c>
      <c r="F35" s="11">
        <v>5.9398499999999999</v>
      </c>
      <c r="G35" s="11">
        <v>10.073799999999999</v>
      </c>
      <c r="H35" s="11" t="s">
        <v>19</v>
      </c>
      <c r="I35" s="11">
        <v>0.14551500000000001</v>
      </c>
      <c r="J35" s="11">
        <v>2.4137849999999998</v>
      </c>
      <c r="K35" s="11">
        <v>2.921335</v>
      </c>
      <c r="L35" s="11">
        <v>27.302395000000001</v>
      </c>
      <c r="M35" s="11">
        <v>0.28522500000000001</v>
      </c>
      <c r="N35" s="11" t="s">
        <v>19</v>
      </c>
      <c r="O35" s="11" t="s">
        <v>19</v>
      </c>
      <c r="P35" s="11">
        <v>1.4571357264929174</v>
      </c>
      <c r="Q35" s="11">
        <v>3.4592112041046352</v>
      </c>
      <c r="R35" s="11">
        <v>2.5393288990498886</v>
      </c>
      <c r="S35" s="11" t="s">
        <v>19</v>
      </c>
      <c r="T35" s="12" t="s">
        <v>19</v>
      </c>
    </row>
    <row r="36" spans="2:20" ht="15.75" thickBot="1" x14ac:dyDescent="0.3">
      <c r="B36" s="9" t="s">
        <v>54</v>
      </c>
      <c r="C36" s="52" t="s">
        <v>162</v>
      </c>
      <c r="D36" s="10">
        <v>0.5395024875621891</v>
      </c>
      <c r="E36" s="11">
        <v>4.6569452736318411</v>
      </c>
      <c r="F36" s="11">
        <v>5.6194029850746272E-2</v>
      </c>
      <c r="G36" s="11">
        <v>5.6537313432835828E-2</v>
      </c>
      <c r="H36" s="11" t="s">
        <v>19</v>
      </c>
      <c r="I36" s="11" t="s">
        <v>19</v>
      </c>
      <c r="J36" s="11">
        <v>1.031761194029851</v>
      </c>
      <c r="K36" s="11" t="s">
        <v>19</v>
      </c>
      <c r="L36" s="11" t="s">
        <v>19</v>
      </c>
      <c r="M36" s="11">
        <v>0.28617412935323389</v>
      </c>
      <c r="N36" s="11">
        <v>0.31445273631840798</v>
      </c>
      <c r="O36" s="11" t="s">
        <v>19</v>
      </c>
      <c r="P36" s="21" t="s">
        <v>46</v>
      </c>
      <c r="Q36" s="11">
        <v>0.78533334622337425</v>
      </c>
      <c r="R36" s="11" t="s">
        <v>19</v>
      </c>
      <c r="S36" s="11" t="s">
        <v>19</v>
      </c>
      <c r="T36" s="12" t="s">
        <v>19</v>
      </c>
    </row>
    <row r="37" spans="2:20" ht="15.75" thickBot="1" x14ac:dyDescent="0.3">
      <c r="B37" s="9" t="s">
        <v>55</v>
      </c>
      <c r="C37" s="52" t="s">
        <v>162</v>
      </c>
      <c r="D37" s="10" t="s">
        <v>19</v>
      </c>
      <c r="E37" s="11">
        <v>4.6336550000000001</v>
      </c>
      <c r="F37" s="11">
        <v>0.39434499999999995</v>
      </c>
      <c r="G37" s="11">
        <v>6.0274999999999995E-2</v>
      </c>
      <c r="H37" s="11" t="s">
        <v>19</v>
      </c>
      <c r="I37" s="11" t="s">
        <v>19</v>
      </c>
      <c r="J37" s="11">
        <v>1.34491</v>
      </c>
      <c r="K37" s="11" t="s">
        <v>19</v>
      </c>
      <c r="L37" s="11">
        <v>0.99847000000000008</v>
      </c>
      <c r="M37" s="11">
        <v>0.21777000000000002</v>
      </c>
      <c r="N37" s="11">
        <v>0.235315</v>
      </c>
      <c r="O37" s="11" t="s">
        <v>19</v>
      </c>
      <c r="P37" s="11" t="s">
        <v>19</v>
      </c>
      <c r="Q37" s="11">
        <v>1.3069296326330768</v>
      </c>
      <c r="R37" s="11" t="s">
        <v>19</v>
      </c>
      <c r="S37" s="11" t="s">
        <v>19</v>
      </c>
      <c r="T37" s="12" t="s">
        <v>19</v>
      </c>
    </row>
    <row r="38" spans="2:20" ht="15.75" thickBot="1" x14ac:dyDescent="0.3">
      <c r="B38" s="9" t="s">
        <v>56</v>
      </c>
      <c r="C38" s="52" t="s">
        <v>162</v>
      </c>
      <c r="D38" s="10" t="s">
        <v>19</v>
      </c>
      <c r="E38" s="11">
        <v>5.1543399999999995</v>
      </c>
      <c r="F38" s="11">
        <v>0.135995</v>
      </c>
      <c r="G38" s="11">
        <v>6.7610000000000003E-2</v>
      </c>
      <c r="H38" s="11" t="s">
        <v>19</v>
      </c>
      <c r="I38" s="21" t="s">
        <v>46</v>
      </c>
      <c r="J38" s="11">
        <v>1.8043200000000001</v>
      </c>
      <c r="K38" s="11" t="s">
        <v>19</v>
      </c>
      <c r="L38" s="11" t="s">
        <v>19</v>
      </c>
      <c r="M38" s="11">
        <v>0.34265999999999996</v>
      </c>
      <c r="N38" s="11">
        <v>0.19622000000000001</v>
      </c>
      <c r="O38" s="11" t="s">
        <v>19</v>
      </c>
      <c r="P38" s="11" t="s">
        <v>19</v>
      </c>
      <c r="Q38" s="11">
        <v>1.4675857214988448</v>
      </c>
      <c r="R38" s="11" t="s">
        <v>19</v>
      </c>
      <c r="S38" s="11" t="s">
        <v>19</v>
      </c>
      <c r="T38" s="12" t="s">
        <v>19</v>
      </c>
    </row>
    <row r="39" spans="2:20" ht="15.75" thickBot="1" x14ac:dyDescent="0.3">
      <c r="B39" s="9" t="s">
        <v>57</v>
      </c>
      <c r="C39" s="52" t="s">
        <v>162</v>
      </c>
      <c r="D39" s="10">
        <v>0.53753000000000006</v>
      </c>
      <c r="E39" s="11">
        <v>5.6307749999999999</v>
      </c>
      <c r="F39" s="11">
        <v>0.28795500000000002</v>
      </c>
      <c r="G39" s="11">
        <v>0.190385</v>
      </c>
      <c r="H39" s="11" t="s">
        <v>19</v>
      </c>
      <c r="I39" s="11" t="s">
        <v>19</v>
      </c>
      <c r="J39" s="11">
        <v>1.9049849999999999</v>
      </c>
      <c r="K39" s="11" t="s">
        <v>19</v>
      </c>
      <c r="L39" s="11">
        <v>0.89465499999999998</v>
      </c>
      <c r="M39" s="11">
        <v>0.20529999999999998</v>
      </c>
      <c r="N39" s="11">
        <v>0.14005500000000001</v>
      </c>
      <c r="O39" s="11" t="s">
        <v>19</v>
      </c>
      <c r="P39" s="11" t="s">
        <v>19</v>
      </c>
      <c r="Q39" s="11">
        <v>1.5899903606346679</v>
      </c>
      <c r="R39" s="11" t="s">
        <v>19</v>
      </c>
      <c r="S39" s="11" t="s">
        <v>19</v>
      </c>
      <c r="T39" s="12" t="s">
        <v>19</v>
      </c>
    </row>
    <row r="40" spans="2:20" ht="15.75" thickBot="1" x14ac:dyDescent="0.3">
      <c r="B40" s="9" t="s">
        <v>58</v>
      </c>
      <c r="C40" s="52" t="s">
        <v>162</v>
      </c>
      <c r="D40" s="10" t="s">
        <v>19</v>
      </c>
      <c r="E40" s="11">
        <v>5.4976650000000005</v>
      </c>
      <c r="F40" s="11">
        <v>0.23203499999999999</v>
      </c>
      <c r="G40" s="11" t="s">
        <v>19</v>
      </c>
      <c r="H40" s="11" t="s">
        <v>19</v>
      </c>
      <c r="I40" s="11">
        <v>0.14180000000000001</v>
      </c>
      <c r="J40" s="11">
        <v>1.92493</v>
      </c>
      <c r="K40" s="11">
        <v>0.72818499999999997</v>
      </c>
      <c r="L40" s="11" t="s">
        <v>19</v>
      </c>
      <c r="M40" s="11">
        <v>0.246285</v>
      </c>
      <c r="N40" s="11">
        <v>0.16025</v>
      </c>
      <c r="O40" s="11" t="s">
        <v>19</v>
      </c>
      <c r="P40" s="21" t="s">
        <v>46</v>
      </c>
      <c r="Q40" s="11">
        <v>1.8271493489603254</v>
      </c>
      <c r="R40" s="11" t="s">
        <v>19</v>
      </c>
      <c r="S40" s="11">
        <v>0.142589201651704</v>
      </c>
      <c r="T40" s="12" t="s">
        <v>19</v>
      </c>
    </row>
    <row r="41" spans="2:20" ht="15.75" thickBot="1" x14ac:dyDescent="0.3">
      <c r="B41" s="9" t="s">
        <v>59</v>
      </c>
      <c r="C41" s="52" t="s">
        <v>162</v>
      </c>
      <c r="D41" s="10" t="s">
        <v>19</v>
      </c>
      <c r="E41" s="11">
        <v>3.6933349999999998</v>
      </c>
      <c r="F41" s="11" t="s">
        <v>19</v>
      </c>
      <c r="G41" s="11">
        <v>9.3909999999999993E-2</v>
      </c>
      <c r="H41" s="11" t="s">
        <v>19</v>
      </c>
      <c r="I41" s="11">
        <v>0.20058500000000001</v>
      </c>
      <c r="J41" s="11">
        <v>1.7901600000000002</v>
      </c>
      <c r="K41" s="11" t="s">
        <v>19</v>
      </c>
      <c r="L41" s="11" t="s">
        <v>19</v>
      </c>
      <c r="M41" s="11">
        <v>0.365095</v>
      </c>
      <c r="N41" s="11">
        <v>0.21943000000000001</v>
      </c>
      <c r="O41" s="11" t="s">
        <v>19</v>
      </c>
      <c r="P41" s="11" t="s">
        <v>19</v>
      </c>
      <c r="Q41" s="11">
        <v>0.86576291241438053</v>
      </c>
      <c r="R41" s="11" t="s">
        <v>19</v>
      </c>
      <c r="S41" s="11" t="s">
        <v>19</v>
      </c>
      <c r="T41" s="12" t="s">
        <v>19</v>
      </c>
    </row>
    <row r="42" spans="2:20" ht="15.75" thickBot="1" x14ac:dyDescent="0.3">
      <c r="B42" s="9" t="s">
        <v>60</v>
      </c>
      <c r="C42" s="52" t="s">
        <v>162</v>
      </c>
      <c r="D42" s="10" t="s">
        <v>19</v>
      </c>
      <c r="E42" s="11">
        <v>12.403388059701495</v>
      </c>
      <c r="F42" s="21" t="s">
        <v>46</v>
      </c>
      <c r="G42" s="21" t="s">
        <v>46</v>
      </c>
      <c r="H42" s="11" t="s">
        <v>19</v>
      </c>
      <c r="I42" s="21" t="s">
        <v>46</v>
      </c>
      <c r="J42" s="11">
        <v>2.1838258706467664</v>
      </c>
      <c r="K42" s="11" t="s">
        <v>19</v>
      </c>
      <c r="L42" s="11">
        <v>0.99890049751243792</v>
      </c>
      <c r="M42" s="11">
        <v>0.27581592039801001</v>
      </c>
      <c r="N42" s="11">
        <v>0.29406467661691543</v>
      </c>
      <c r="O42" s="11" t="s">
        <v>19</v>
      </c>
      <c r="P42" s="21" t="s">
        <v>46</v>
      </c>
      <c r="Q42" s="11">
        <v>1.7140252600648191</v>
      </c>
      <c r="R42" s="11" t="s">
        <v>19</v>
      </c>
      <c r="S42" s="11">
        <v>0.14187980263851144</v>
      </c>
      <c r="T42" s="12" t="s">
        <v>19</v>
      </c>
    </row>
    <row r="43" spans="2:20" ht="15.75" thickBot="1" x14ac:dyDescent="0.3">
      <c r="B43" s="9" t="s">
        <v>61</v>
      </c>
      <c r="C43" s="52" t="s">
        <v>162</v>
      </c>
      <c r="D43" s="10" t="s">
        <v>19</v>
      </c>
      <c r="E43" s="11">
        <v>10.840633663366338</v>
      </c>
      <c r="F43" s="11" t="s">
        <v>19</v>
      </c>
      <c r="G43" s="11" t="s">
        <v>19</v>
      </c>
      <c r="H43" s="11" t="s">
        <v>19</v>
      </c>
      <c r="I43" s="11">
        <v>5.9386138613861383E-2</v>
      </c>
      <c r="J43" s="11">
        <v>5.643158415841584</v>
      </c>
      <c r="K43" s="11" t="s">
        <v>19</v>
      </c>
      <c r="L43" s="11" t="s">
        <v>19</v>
      </c>
      <c r="M43" s="11">
        <v>0.3150940594059406</v>
      </c>
      <c r="N43" s="11">
        <v>0.1499059405940594</v>
      </c>
      <c r="O43" s="11" t="s">
        <v>19</v>
      </c>
      <c r="P43" s="21" t="s">
        <v>46</v>
      </c>
      <c r="Q43" s="11">
        <v>4.2783602686660629</v>
      </c>
      <c r="R43" s="11" t="s">
        <v>19</v>
      </c>
      <c r="S43" s="11" t="s">
        <v>19</v>
      </c>
      <c r="T43" s="12" t="s">
        <v>19</v>
      </c>
    </row>
    <row r="44" spans="2:20" ht="15.75" thickBot="1" x14ac:dyDescent="0.3">
      <c r="B44" s="9" t="s">
        <v>62</v>
      </c>
      <c r="C44" s="52" t="s">
        <v>162</v>
      </c>
      <c r="D44" s="10" t="s">
        <v>19</v>
      </c>
      <c r="E44" s="11">
        <v>7.9537860696517422</v>
      </c>
      <c r="F44" s="11" t="s">
        <v>19</v>
      </c>
      <c r="G44" s="11" t="s">
        <v>19</v>
      </c>
      <c r="H44" s="11" t="s">
        <v>19</v>
      </c>
      <c r="I44" s="21" t="s">
        <v>46</v>
      </c>
      <c r="J44" s="11">
        <v>1.6262885572139305</v>
      </c>
      <c r="K44" s="11" t="s">
        <v>19</v>
      </c>
      <c r="L44" s="11">
        <v>1.2903582089552239</v>
      </c>
      <c r="M44" s="11">
        <v>0.17411442786069653</v>
      </c>
      <c r="N44" s="11">
        <v>0.26318905472636817</v>
      </c>
      <c r="O44" s="11" t="s">
        <v>19</v>
      </c>
      <c r="P44" s="21" t="s">
        <v>46</v>
      </c>
      <c r="Q44" s="11">
        <v>2.165684168982243</v>
      </c>
      <c r="R44" s="11" t="s">
        <v>19</v>
      </c>
      <c r="S44" s="11">
        <v>0.10499725022130456</v>
      </c>
      <c r="T44" s="12" t="s">
        <v>19</v>
      </c>
    </row>
    <row r="45" spans="2:20" ht="15.75" thickBot="1" x14ac:dyDescent="0.3">
      <c r="B45" s="9" t="s">
        <v>63</v>
      </c>
      <c r="C45" s="52" t="s">
        <v>162</v>
      </c>
      <c r="D45" s="10" t="s">
        <v>19</v>
      </c>
      <c r="E45" s="11">
        <v>6.0120891089108914</v>
      </c>
      <c r="F45" s="21" t="s">
        <v>46</v>
      </c>
      <c r="G45" s="11" t="s">
        <v>19</v>
      </c>
      <c r="H45" s="11" t="s">
        <v>19</v>
      </c>
      <c r="I45" s="21" t="s">
        <v>46</v>
      </c>
      <c r="J45" s="11">
        <v>2.2833415841584159</v>
      </c>
      <c r="K45" s="11" t="s">
        <v>19</v>
      </c>
      <c r="L45" s="11" t="s">
        <v>19</v>
      </c>
      <c r="M45" s="11">
        <v>0.29250990099009899</v>
      </c>
      <c r="N45" s="11">
        <v>0.11308910891089109</v>
      </c>
      <c r="O45" s="11" t="s">
        <v>19</v>
      </c>
      <c r="P45" s="21" t="s">
        <v>46</v>
      </c>
      <c r="Q45" s="11">
        <v>2.2887799130755373</v>
      </c>
      <c r="R45" s="11" t="s">
        <v>19</v>
      </c>
      <c r="S45" s="11" t="s">
        <v>19</v>
      </c>
      <c r="T45" s="12" t="s">
        <v>19</v>
      </c>
    </row>
    <row r="46" spans="2:20" ht="15.75" thickBot="1" x14ac:dyDescent="0.3">
      <c r="B46" s="9" t="s">
        <v>64</v>
      </c>
      <c r="C46" s="52" t="s">
        <v>162</v>
      </c>
      <c r="D46" s="10">
        <v>0.55308910891089114</v>
      </c>
      <c r="E46" s="11">
        <v>26.802485148514851</v>
      </c>
      <c r="F46" s="11">
        <v>1.389519801980198</v>
      </c>
      <c r="G46" s="11">
        <v>2.0298267326732673</v>
      </c>
      <c r="H46" s="11" t="s">
        <v>19</v>
      </c>
      <c r="I46" s="11">
        <v>6.688613861386139E-2</v>
      </c>
      <c r="J46" s="11">
        <v>1.3682425742574258</v>
      </c>
      <c r="K46" s="11">
        <v>1.1776930693069307</v>
      </c>
      <c r="L46" s="11">
        <v>3.1284999999999998</v>
      </c>
      <c r="M46" s="11">
        <v>0.11102475247524751</v>
      </c>
      <c r="N46" s="11" t="s">
        <v>19</v>
      </c>
      <c r="O46" s="11" t="s">
        <v>19</v>
      </c>
      <c r="P46" s="11">
        <v>0.55395591363454877</v>
      </c>
      <c r="Q46" s="11">
        <v>0.60470618569117041</v>
      </c>
      <c r="R46" s="11" t="s">
        <v>19</v>
      </c>
      <c r="S46" s="11" t="s">
        <v>19</v>
      </c>
      <c r="T46" s="12" t="s">
        <v>19</v>
      </c>
    </row>
    <row r="47" spans="2:20" ht="15.75" thickBot="1" x14ac:dyDescent="0.3">
      <c r="B47" s="9" t="s">
        <v>65</v>
      </c>
      <c r="C47" s="52" t="s">
        <v>162</v>
      </c>
      <c r="D47" s="10">
        <v>0.53931343283582089</v>
      </c>
      <c r="E47" s="11">
        <v>19.838835820895525</v>
      </c>
      <c r="F47" s="11">
        <v>0.55251243781094528</v>
      </c>
      <c r="G47" s="11">
        <v>3.4930049751243786</v>
      </c>
      <c r="H47" s="11" t="s">
        <v>19</v>
      </c>
      <c r="I47" s="21" t="s">
        <v>46</v>
      </c>
      <c r="J47" s="11">
        <v>1.1849154228855723</v>
      </c>
      <c r="K47" s="11">
        <v>0.66084079601990053</v>
      </c>
      <c r="L47" s="11">
        <v>2.2090447761194034</v>
      </c>
      <c r="M47" s="11">
        <v>0.1191044776119403</v>
      </c>
      <c r="N47" s="11" t="s">
        <v>19</v>
      </c>
      <c r="O47" s="11" t="s">
        <v>19</v>
      </c>
      <c r="P47" s="11">
        <v>0.45349610935691936</v>
      </c>
      <c r="Q47" s="11">
        <v>0.4706945557415731</v>
      </c>
      <c r="R47" s="11" t="s">
        <v>19</v>
      </c>
      <c r="S47" s="11" t="s">
        <v>19</v>
      </c>
      <c r="T47" s="12" t="s">
        <v>19</v>
      </c>
    </row>
    <row r="48" spans="2:20" ht="15.75" thickBot="1" x14ac:dyDescent="0.3">
      <c r="B48" s="9" t="s">
        <v>66</v>
      </c>
      <c r="C48" s="52" t="s">
        <v>162</v>
      </c>
      <c r="D48" s="10">
        <v>0.55724000000000007</v>
      </c>
      <c r="E48" s="11">
        <v>35.705269999999999</v>
      </c>
      <c r="F48" s="11">
        <v>0.66108</v>
      </c>
      <c r="G48" s="11">
        <v>1.6784350000000001</v>
      </c>
      <c r="H48" s="11" t="s">
        <v>19</v>
      </c>
      <c r="I48" s="21" t="s">
        <v>46</v>
      </c>
      <c r="J48" s="11">
        <v>1.3510249999999999</v>
      </c>
      <c r="K48" s="11">
        <v>0.87400500000000003</v>
      </c>
      <c r="L48" s="11">
        <v>4.2804350000000007</v>
      </c>
      <c r="M48" s="11">
        <v>5.1514999999999998E-2</v>
      </c>
      <c r="N48" s="11" t="s">
        <v>19</v>
      </c>
      <c r="O48" s="11" t="s">
        <v>19</v>
      </c>
      <c r="P48" s="11">
        <v>0.53073811910474245</v>
      </c>
      <c r="Q48" s="11">
        <v>1.1437234471186457</v>
      </c>
      <c r="R48" s="11" t="s">
        <v>19</v>
      </c>
      <c r="S48" s="11" t="s">
        <v>19</v>
      </c>
      <c r="T48" s="12" t="s">
        <v>19</v>
      </c>
    </row>
    <row r="49" spans="2:20" ht="15.75" thickBot="1" x14ac:dyDescent="0.3">
      <c r="B49" s="9" t="s">
        <v>67</v>
      </c>
      <c r="C49" s="52" t="s">
        <v>162</v>
      </c>
      <c r="D49" s="10">
        <v>0.698295</v>
      </c>
      <c r="E49" s="11">
        <v>47.843489999999996</v>
      </c>
      <c r="F49" s="11">
        <v>1.636285</v>
      </c>
      <c r="G49" s="11">
        <v>5.4223049999999997</v>
      </c>
      <c r="H49" s="11" t="s">
        <v>19</v>
      </c>
      <c r="I49" s="11">
        <v>0.12683</v>
      </c>
      <c r="J49" s="11">
        <v>1.83751</v>
      </c>
      <c r="K49" s="11">
        <v>0.70094500000000004</v>
      </c>
      <c r="L49" s="11">
        <v>10.84094</v>
      </c>
      <c r="M49" s="11">
        <v>0.39597500000000002</v>
      </c>
      <c r="N49" s="11" t="s">
        <v>19</v>
      </c>
      <c r="O49" s="11" t="s">
        <v>19</v>
      </c>
      <c r="P49" s="11">
        <v>0.7659321901600552</v>
      </c>
      <c r="Q49" s="11">
        <v>1.408933498579596</v>
      </c>
      <c r="R49" s="11" t="s">
        <v>19</v>
      </c>
      <c r="S49" s="11" t="s">
        <v>19</v>
      </c>
      <c r="T49" s="12" t="s">
        <v>19</v>
      </c>
    </row>
    <row r="50" spans="2:20" ht="15.75" thickBot="1" x14ac:dyDescent="0.3">
      <c r="B50" s="9" t="s">
        <v>68</v>
      </c>
      <c r="C50" s="52" t="s">
        <v>162</v>
      </c>
      <c r="D50" s="10">
        <v>0.59038500000000005</v>
      </c>
      <c r="E50" s="11">
        <v>45.918365000000001</v>
      </c>
      <c r="F50" s="11">
        <v>2.9489100000000001</v>
      </c>
      <c r="G50" s="11">
        <v>6.9005450000000002</v>
      </c>
      <c r="H50" s="11" t="s">
        <v>19</v>
      </c>
      <c r="I50" s="11">
        <v>9.9780000000000008E-2</v>
      </c>
      <c r="J50" s="11">
        <v>1.3290599999999999</v>
      </c>
      <c r="K50" s="11">
        <v>0.84555500000000006</v>
      </c>
      <c r="L50" s="11">
        <v>4.4294250000000002</v>
      </c>
      <c r="M50" s="11">
        <v>6.9330000000000003E-2</v>
      </c>
      <c r="N50" s="11" t="s">
        <v>19</v>
      </c>
      <c r="O50" s="11" t="s">
        <v>19</v>
      </c>
      <c r="P50" s="11">
        <v>0.91218387451934135</v>
      </c>
      <c r="Q50" s="11">
        <v>1.0264190012801486</v>
      </c>
      <c r="R50" s="11">
        <v>2.4745633180702447</v>
      </c>
      <c r="S50" s="11" t="s">
        <v>19</v>
      </c>
      <c r="T50" s="12" t="s">
        <v>19</v>
      </c>
    </row>
    <row r="51" spans="2:20" ht="15.75" thickBot="1" x14ac:dyDescent="0.3">
      <c r="B51" s="9" t="s">
        <v>69</v>
      </c>
      <c r="C51" s="52" t="s">
        <v>162</v>
      </c>
      <c r="D51" s="10">
        <v>0.580905</v>
      </c>
      <c r="E51" s="11">
        <v>66.194789999999998</v>
      </c>
      <c r="F51" s="11">
        <v>2.2064900000000001</v>
      </c>
      <c r="G51" s="11">
        <v>5.3801399999999999</v>
      </c>
      <c r="H51" s="11" t="s">
        <v>19</v>
      </c>
      <c r="I51" s="11">
        <v>0.11849</v>
      </c>
      <c r="J51" s="11">
        <v>0.87928999999999991</v>
      </c>
      <c r="K51" s="11">
        <v>0.70049000000000006</v>
      </c>
      <c r="L51" s="11">
        <v>5.9534500000000001</v>
      </c>
      <c r="M51" s="11">
        <v>0.27112000000000003</v>
      </c>
      <c r="N51" s="21" t="s">
        <v>46</v>
      </c>
      <c r="O51" s="11" t="s">
        <v>19</v>
      </c>
      <c r="P51" s="11">
        <v>0.86185850560357569</v>
      </c>
      <c r="Q51" s="11">
        <v>1.1794248001999277</v>
      </c>
      <c r="R51" s="11" t="s">
        <v>19</v>
      </c>
      <c r="S51" s="11" t="s">
        <v>19</v>
      </c>
      <c r="T51" s="12" t="s">
        <v>19</v>
      </c>
    </row>
    <row r="52" spans="2:20" ht="15.75" thickBot="1" x14ac:dyDescent="0.3">
      <c r="B52" s="9" t="s">
        <v>70</v>
      </c>
      <c r="C52" s="52" t="s">
        <v>162</v>
      </c>
      <c r="D52" s="10">
        <v>0.56400990099009907</v>
      </c>
      <c r="E52" s="11">
        <v>62.699945544554453</v>
      </c>
      <c r="F52" s="11">
        <v>2.798178217821782</v>
      </c>
      <c r="G52" s="11">
        <v>5.9540000000000006</v>
      </c>
      <c r="H52" s="11" t="s">
        <v>19</v>
      </c>
      <c r="I52" s="11">
        <v>9.3925742574257426E-2</v>
      </c>
      <c r="J52" s="11">
        <v>1.0325</v>
      </c>
      <c r="K52" s="11">
        <v>1.5036237623762376</v>
      </c>
      <c r="L52" s="11">
        <v>17.283084158415843</v>
      </c>
      <c r="M52" s="11">
        <v>0.29342574257425741</v>
      </c>
      <c r="N52" s="11" t="s">
        <v>19</v>
      </c>
      <c r="O52" s="11" t="s">
        <v>19</v>
      </c>
      <c r="P52" s="11">
        <v>0.93284523386114526</v>
      </c>
      <c r="Q52" s="11">
        <v>0.16538260463437898</v>
      </c>
      <c r="R52" s="11">
        <v>2.2363148991466311</v>
      </c>
      <c r="S52" s="11" t="s">
        <v>19</v>
      </c>
      <c r="T52" s="12" t="s">
        <v>19</v>
      </c>
    </row>
    <row r="53" spans="2:20" ht="15.75" thickBot="1" x14ac:dyDescent="0.3">
      <c r="B53" s="9" t="s">
        <v>71</v>
      </c>
      <c r="C53" s="52" t="s">
        <v>162</v>
      </c>
      <c r="D53" s="10">
        <v>0.55108999999999997</v>
      </c>
      <c r="E53" s="11">
        <v>46.892715000000003</v>
      </c>
      <c r="F53" s="11">
        <v>3.7852100000000002</v>
      </c>
      <c r="G53" s="11">
        <v>6.7496500000000008</v>
      </c>
      <c r="H53" s="11" t="s">
        <v>19</v>
      </c>
      <c r="I53" s="11">
        <v>0.11082500000000001</v>
      </c>
      <c r="J53" s="11">
        <v>1.317925</v>
      </c>
      <c r="K53" s="11">
        <v>2.7856449999999997</v>
      </c>
      <c r="L53" s="11">
        <v>6.6626200000000004</v>
      </c>
      <c r="M53" s="11">
        <v>0.30532999999999999</v>
      </c>
      <c r="N53" s="21" t="s">
        <v>46</v>
      </c>
      <c r="O53" s="11" t="s">
        <v>19</v>
      </c>
      <c r="P53" s="11">
        <v>1.1816813603049923</v>
      </c>
      <c r="Q53" s="11">
        <v>1.7072948064731652</v>
      </c>
      <c r="R53" s="11" t="s">
        <v>19</v>
      </c>
      <c r="S53" s="11" t="s">
        <v>19</v>
      </c>
      <c r="T53" s="12" t="s">
        <v>19</v>
      </c>
    </row>
    <row r="54" spans="2:20" ht="15.75" thickBot="1" x14ac:dyDescent="0.3">
      <c r="B54" s="9" t="s">
        <v>72</v>
      </c>
      <c r="C54" s="52" t="s">
        <v>162</v>
      </c>
      <c r="D54" s="10">
        <v>0.61673500000000003</v>
      </c>
      <c r="E54" s="11">
        <v>61.567945000000002</v>
      </c>
      <c r="F54" s="11">
        <v>3.3567849999999999</v>
      </c>
      <c r="G54" s="11">
        <v>5.9603399999999995</v>
      </c>
      <c r="H54" s="11" t="s">
        <v>19</v>
      </c>
      <c r="I54" s="11">
        <v>6.664500000000001E-2</v>
      </c>
      <c r="J54" s="11">
        <v>1.73983</v>
      </c>
      <c r="K54" s="11">
        <v>1.38794</v>
      </c>
      <c r="L54" s="11">
        <v>6.8958149999999998</v>
      </c>
      <c r="M54" s="11">
        <v>0.55017499999999997</v>
      </c>
      <c r="N54" s="21" t="s">
        <v>46</v>
      </c>
      <c r="O54" s="11" t="s">
        <v>19</v>
      </c>
      <c r="P54" s="11">
        <v>1.0422081950241562</v>
      </c>
      <c r="Q54" s="11">
        <v>0.79946039954914294</v>
      </c>
      <c r="R54" s="11" t="s">
        <v>19</v>
      </c>
      <c r="S54" s="11" t="s">
        <v>19</v>
      </c>
      <c r="T54" s="12" t="s">
        <v>19</v>
      </c>
    </row>
    <row r="55" spans="2:20" ht="15.75" thickBot="1" x14ac:dyDescent="0.3">
      <c r="B55" s="9" t="s">
        <v>73</v>
      </c>
      <c r="C55" s="52" t="s">
        <v>162</v>
      </c>
      <c r="D55" s="10">
        <v>0.54191999999999996</v>
      </c>
      <c r="E55" s="11">
        <v>43.421475000000001</v>
      </c>
      <c r="F55" s="11">
        <v>2.8917999999999999</v>
      </c>
      <c r="G55" s="11">
        <v>4.2679650000000002</v>
      </c>
      <c r="H55" s="11" t="s">
        <v>19</v>
      </c>
      <c r="I55" s="21" t="s">
        <v>46</v>
      </c>
      <c r="J55" s="11">
        <v>0.95483499999999999</v>
      </c>
      <c r="K55" s="11">
        <v>1.848735</v>
      </c>
      <c r="L55" s="11">
        <v>5.6216999999999997</v>
      </c>
      <c r="M55" s="11">
        <v>9.0314999999999993E-2</v>
      </c>
      <c r="N55" s="11" t="s">
        <v>19</v>
      </c>
      <c r="O55" s="11" t="s">
        <v>19</v>
      </c>
      <c r="P55" s="11">
        <v>0.79633282117855853</v>
      </c>
      <c r="Q55" s="11">
        <v>1.0111184213881705</v>
      </c>
      <c r="R55" s="11" t="s">
        <v>19</v>
      </c>
      <c r="S55" s="11" t="s">
        <v>19</v>
      </c>
      <c r="T55" s="12" t="s">
        <v>19</v>
      </c>
    </row>
    <row r="56" spans="2:20" ht="15.75" thickBot="1" x14ac:dyDescent="0.3">
      <c r="B56" s="9" t="s">
        <v>74</v>
      </c>
      <c r="C56" s="52" t="s">
        <v>162</v>
      </c>
      <c r="D56" s="10" t="s">
        <v>19</v>
      </c>
      <c r="E56" s="11">
        <v>3.1858507462686574</v>
      </c>
      <c r="F56" s="11" t="s">
        <v>19</v>
      </c>
      <c r="G56" s="11">
        <v>5.7751243781094537E-2</v>
      </c>
      <c r="H56" s="11" t="s">
        <v>19</v>
      </c>
      <c r="I56" s="11" t="s">
        <v>19</v>
      </c>
      <c r="J56" s="11">
        <v>1.3450298507462688</v>
      </c>
      <c r="K56" s="11" t="s">
        <v>19</v>
      </c>
      <c r="L56" s="11" t="s">
        <v>19</v>
      </c>
      <c r="M56" s="11">
        <v>0.11926865671641793</v>
      </c>
      <c r="N56" s="11">
        <v>7.5432835820895536E-2</v>
      </c>
      <c r="O56" s="11" t="s">
        <v>19</v>
      </c>
      <c r="P56" s="11" t="s">
        <v>19</v>
      </c>
      <c r="Q56" s="11">
        <v>0.97056424707153133</v>
      </c>
      <c r="R56" s="11" t="s">
        <v>19</v>
      </c>
      <c r="S56" s="11" t="s">
        <v>19</v>
      </c>
      <c r="T56" s="12" t="s">
        <v>19</v>
      </c>
    </row>
    <row r="57" spans="2:20" ht="15.75" thickBot="1" x14ac:dyDescent="0.3">
      <c r="B57" s="9" t="s">
        <v>75</v>
      </c>
      <c r="C57" s="52" t="s">
        <v>162</v>
      </c>
      <c r="D57" s="10" t="s">
        <v>19</v>
      </c>
      <c r="E57" s="11">
        <v>4.1974349999999996</v>
      </c>
      <c r="F57" s="11" t="s">
        <v>19</v>
      </c>
      <c r="G57" s="21" t="s">
        <v>46</v>
      </c>
      <c r="H57" s="11" t="s">
        <v>19</v>
      </c>
      <c r="I57" s="21" t="s">
        <v>46</v>
      </c>
      <c r="J57" s="11">
        <v>1.7698349999999998</v>
      </c>
      <c r="K57" s="11" t="s">
        <v>19</v>
      </c>
      <c r="L57" s="11" t="s">
        <v>19</v>
      </c>
      <c r="M57" s="11">
        <v>0.371035</v>
      </c>
      <c r="N57" s="11">
        <v>0.198265</v>
      </c>
      <c r="O57" s="11" t="s">
        <v>19</v>
      </c>
      <c r="P57" s="11" t="s">
        <v>19</v>
      </c>
      <c r="Q57" s="11">
        <v>0.57760199111546329</v>
      </c>
      <c r="R57" s="11" t="s">
        <v>19</v>
      </c>
      <c r="S57" s="11" t="s">
        <v>19</v>
      </c>
      <c r="T57" s="12" t="s">
        <v>19</v>
      </c>
    </row>
    <row r="58" spans="2:20" ht="15.75" thickBot="1" x14ac:dyDescent="0.3">
      <c r="B58" s="9" t="s">
        <v>76</v>
      </c>
      <c r="C58" s="52" t="s">
        <v>162</v>
      </c>
      <c r="D58" s="10" t="s">
        <v>19</v>
      </c>
      <c r="E58" s="11">
        <v>3.7528855721393035</v>
      </c>
      <c r="F58" s="21" t="s">
        <v>46</v>
      </c>
      <c r="G58" s="11">
        <v>0.37095024875621896</v>
      </c>
      <c r="H58" s="11" t="s">
        <v>19</v>
      </c>
      <c r="I58" s="11" t="s">
        <v>19</v>
      </c>
      <c r="J58" s="11">
        <v>1.9857114427860698</v>
      </c>
      <c r="K58" s="11" t="s">
        <v>19</v>
      </c>
      <c r="L58" s="11" t="s">
        <v>19</v>
      </c>
      <c r="M58" s="11">
        <v>0.23861194029850746</v>
      </c>
      <c r="N58" s="11">
        <v>0.28124378109452736</v>
      </c>
      <c r="O58" s="11" t="s">
        <v>19</v>
      </c>
      <c r="P58" s="11" t="s">
        <v>19</v>
      </c>
      <c r="Q58" s="11">
        <v>0.24232769168220133</v>
      </c>
      <c r="R58" s="11" t="s">
        <v>19</v>
      </c>
      <c r="S58" s="11" t="s">
        <v>19</v>
      </c>
      <c r="T58" s="12" t="s">
        <v>19</v>
      </c>
    </row>
    <row r="59" spans="2:20" ht="15.75" thickBot="1" x14ac:dyDescent="0.3">
      <c r="B59" s="9" t="s">
        <v>77</v>
      </c>
      <c r="C59" s="52" t="s">
        <v>162</v>
      </c>
      <c r="D59" s="10" t="s">
        <v>19</v>
      </c>
      <c r="E59" s="11">
        <v>4.7956900000000005</v>
      </c>
      <c r="F59" s="21" t="s">
        <v>46</v>
      </c>
      <c r="G59" s="11">
        <v>0.202455</v>
      </c>
      <c r="H59" s="11" t="s">
        <v>19</v>
      </c>
      <c r="I59" s="11" t="s">
        <v>19</v>
      </c>
      <c r="J59" s="11">
        <v>1.5448550000000001</v>
      </c>
      <c r="K59" s="11" t="s">
        <v>19</v>
      </c>
      <c r="L59" s="11" t="s">
        <v>19</v>
      </c>
      <c r="M59" s="11">
        <v>0.48011999999999999</v>
      </c>
      <c r="N59" s="11">
        <v>0.1721</v>
      </c>
      <c r="O59" s="11" t="s">
        <v>19</v>
      </c>
      <c r="P59" s="11" t="s">
        <v>19</v>
      </c>
      <c r="Q59" s="11">
        <v>1.5313381377154192</v>
      </c>
      <c r="R59" s="11" t="s">
        <v>19</v>
      </c>
      <c r="S59" s="21" t="s">
        <v>46</v>
      </c>
      <c r="T59" s="12" t="s">
        <v>19</v>
      </c>
    </row>
    <row r="60" spans="2:20" ht="15.75" thickBot="1" x14ac:dyDescent="0.3">
      <c r="B60" s="9" t="s">
        <v>78</v>
      </c>
      <c r="C60" s="52" t="s">
        <v>162</v>
      </c>
      <c r="D60" s="10" t="s">
        <v>19</v>
      </c>
      <c r="E60" s="11">
        <v>8.5439405940594053</v>
      </c>
      <c r="F60" s="11">
        <v>5.553960396039604E-2</v>
      </c>
      <c r="G60" s="11">
        <v>0.5027574257425742</v>
      </c>
      <c r="H60" s="11" t="s">
        <v>19</v>
      </c>
      <c r="I60" s="11" t="s">
        <v>19</v>
      </c>
      <c r="J60" s="11">
        <v>2.141732673267327</v>
      </c>
      <c r="K60" s="11" t="s">
        <v>19</v>
      </c>
      <c r="L60" s="11" t="s">
        <v>19</v>
      </c>
      <c r="M60" s="11">
        <v>0.10260396039603961</v>
      </c>
      <c r="N60" s="11">
        <v>8.2252475247524756E-2</v>
      </c>
      <c r="O60" s="11" t="s">
        <v>19</v>
      </c>
      <c r="P60" s="11" t="s">
        <v>19</v>
      </c>
      <c r="Q60" s="11">
        <v>0.57440800768725375</v>
      </c>
      <c r="R60" s="11" t="s">
        <v>19</v>
      </c>
      <c r="S60" s="11" t="s">
        <v>19</v>
      </c>
      <c r="T60" s="12" t="s">
        <v>19</v>
      </c>
    </row>
    <row r="61" spans="2:20" ht="15.75" thickBot="1" x14ac:dyDescent="0.3">
      <c r="B61" s="9" t="s">
        <v>79</v>
      </c>
      <c r="C61" s="52" t="s">
        <v>162</v>
      </c>
      <c r="D61" s="10" t="s">
        <v>19</v>
      </c>
      <c r="E61" s="11">
        <v>3.5471094527363185</v>
      </c>
      <c r="F61" s="11" t="s">
        <v>19</v>
      </c>
      <c r="G61" s="11" t="s">
        <v>19</v>
      </c>
      <c r="H61" s="11" t="s">
        <v>19</v>
      </c>
      <c r="I61" s="11" t="s">
        <v>19</v>
      </c>
      <c r="J61" s="11">
        <v>0.93025870646766184</v>
      </c>
      <c r="K61" s="11" t="s">
        <v>19</v>
      </c>
      <c r="L61" s="11" t="s">
        <v>19</v>
      </c>
      <c r="M61" s="11">
        <v>0.19615920398009951</v>
      </c>
      <c r="N61" s="11">
        <v>5.949751243781095E-2</v>
      </c>
      <c r="O61" s="11" t="s">
        <v>19</v>
      </c>
      <c r="P61" s="11" t="s">
        <v>19</v>
      </c>
      <c r="Q61" s="11">
        <v>0.40979672532574063</v>
      </c>
      <c r="R61" s="11" t="s">
        <v>19</v>
      </c>
      <c r="S61" s="11" t="s">
        <v>19</v>
      </c>
      <c r="T61" s="12" t="s">
        <v>19</v>
      </c>
    </row>
    <row r="62" spans="2:20" ht="15.75" thickBot="1" x14ac:dyDescent="0.3">
      <c r="B62" s="9" t="s">
        <v>80</v>
      </c>
      <c r="C62" s="52" t="s">
        <v>162</v>
      </c>
      <c r="D62" s="10" t="s">
        <v>19</v>
      </c>
      <c r="E62" s="11">
        <v>6.9778811881188121</v>
      </c>
      <c r="F62" s="11">
        <v>5.3019801980198025E-2</v>
      </c>
      <c r="G62" s="11">
        <v>0.12482178217821782</v>
      </c>
      <c r="H62" s="11" t="s">
        <v>19</v>
      </c>
      <c r="I62" s="11" t="s">
        <v>19</v>
      </c>
      <c r="J62" s="11">
        <v>1.7936683168316832</v>
      </c>
      <c r="K62" s="11" t="s">
        <v>19</v>
      </c>
      <c r="L62" s="11">
        <v>0.94688613861386139</v>
      </c>
      <c r="M62" s="11">
        <v>0.31904455445544555</v>
      </c>
      <c r="N62" s="11">
        <v>0.20791584158415843</v>
      </c>
      <c r="O62" s="11" t="s">
        <v>19</v>
      </c>
      <c r="P62" s="11" t="s">
        <v>19</v>
      </c>
      <c r="Q62" s="11">
        <v>0.64510375636305928</v>
      </c>
      <c r="R62" s="11" t="s">
        <v>19</v>
      </c>
      <c r="S62" s="11" t="s">
        <v>19</v>
      </c>
      <c r="T62" s="12" t="s">
        <v>19</v>
      </c>
    </row>
    <row r="63" spans="2:20" ht="15.75" thickBot="1" x14ac:dyDescent="0.3">
      <c r="B63" s="9" t="s">
        <v>81</v>
      </c>
      <c r="C63" s="52" t="s">
        <v>162</v>
      </c>
      <c r="D63" s="10" t="s">
        <v>19</v>
      </c>
      <c r="E63" s="11">
        <v>3.438905472636816</v>
      </c>
      <c r="F63" s="11">
        <v>5.4273631840796026E-2</v>
      </c>
      <c r="G63" s="11">
        <v>0.23185572139303484</v>
      </c>
      <c r="H63" s="11" t="s">
        <v>19</v>
      </c>
      <c r="I63" s="11" t="s">
        <v>19</v>
      </c>
      <c r="J63" s="11">
        <v>1.6127611940298507</v>
      </c>
      <c r="K63" s="11" t="s">
        <v>19</v>
      </c>
      <c r="L63" s="11" t="s">
        <v>19</v>
      </c>
      <c r="M63" s="11">
        <v>0.1063134328358209</v>
      </c>
      <c r="N63" s="11">
        <v>0.21029850746268661</v>
      </c>
      <c r="O63" s="11" t="s">
        <v>19</v>
      </c>
      <c r="P63" s="11" t="s">
        <v>19</v>
      </c>
      <c r="Q63" s="11">
        <v>0.22710323407824323</v>
      </c>
      <c r="R63" s="11" t="s">
        <v>19</v>
      </c>
      <c r="S63" s="11" t="s">
        <v>19</v>
      </c>
      <c r="T63" s="12" t="s">
        <v>19</v>
      </c>
    </row>
    <row r="64" spans="2:20" ht="15.75" thickBot="1" x14ac:dyDescent="0.3">
      <c r="B64" s="9" t="s">
        <v>82</v>
      </c>
      <c r="C64" s="52" t="s">
        <v>162</v>
      </c>
      <c r="D64" s="10" t="s">
        <v>19</v>
      </c>
      <c r="E64" s="11">
        <v>4.8214776119402991</v>
      </c>
      <c r="F64" s="11" t="s">
        <v>19</v>
      </c>
      <c r="G64" s="11">
        <v>0.1054676616915423</v>
      </c>
      <c r="H64" s="11" t="s">
        <v>19</v>
      </c>
      <c r="I64" s="11" t="s">
        <v>19</v>
      </c>
      <c r="J64" s="11">
        <v>2.5285373134328362</v>
      </c>
      <c r="K64" s="11" t="s">
        <v>19</v>
      </c>
      <c r="L64" s="11" t="s">
        <v>19</v>
      </c>
      <c r="M64" s="11">
        <v>0.42564676616915431</v>
      </c>
      <c r="N64" s="11">
        <v>7.5552238805970159E-2</v>
      </c>
      <c r="O64" s="11" t="s">
        <v>19</v>
      </c>
      <c r="P64" s="11" t="s">
        <v>19</v>
      </c>
      <c r="Q64" s="11">
        <v>0.34382407570858881</v>
      </c>
      <c r="R64" s="11" t="s">
        <v>19</v>
      </c>
      <c r="S64" s="11">
        <v>9.885015815177009E-2</v>
      </c>
      <c r="T64" s="12" t="s">
        <v>19</v>
      </c>
    </row>
    <row r="65" spans="2:20" ht="15.75" thickBot="1" x14ac:dyDescent="0.3">
      <c r="B65" s="9" t="s">
        <v>83</v>
      </c>
      <c r="C65" s="52" t="s">
        <v>162</v>
      </c>
      <c r="D65" s="10" t="s">
        <v>19</v>
      </c>
      <c r="E65" s="11">
        <v>5.6012089552238811</v>
      </c>
      <c r="F65" s="11" t="s">
        <v>19</v>
      </c>
      <c r="G65" s="11">
        <v>0.66147761194029853</v>
      </c>
      <c r="H65" s="11" t="s">
        <v>19</v>
      </c>
      <c r="I65" s="11" t="s">
        <v>19</v>
      </c>
      <c r="J65" s="11">
        <v>2.3431641791044777</v>
      </c>
      <c r="K65" s="11" t="s">
        <v>19</v>
      </c>
      <c r="L65" s="11" t="s">
        <v>19</v>
      </c>
      <c r="M65" s="11">
        <v>0.23167661691542291</v>
      </c>
      <c r="N65" s="11">
        <v>9.2462686567164193E-2</v>
      </c>
      <c r="O65" s="11" t="s">
        <v>19</v>
      </c>
      <c r="P65" s="11" t="s">
        <v>19</v>
      </c>
      <c r="Q65" s="11">
        <v>0.77010888861941607</v>
      </c>
      <c r="R65" s="11" t="s">
        <v>19</v>
      </c>
      <c r="S65" s="21" t="s">
        <v>46</v>
      </c>
      <c r="T65" s="12" t="s">
        <v>19</v>
      </c>
    </row>
    <row r="66" spans="2:20" ht="15.75" thickBot="1" x14ac:dyDescent="0.3">
      <c r="B66" s="9" t="s">
        <v>84</v>
      </c>
      <c r="C66" s="52" t="s">
        <v>162</v>
      </c>
      <c r="D66" s="10" t="s">
        <v>19</v>
      </c>
      <c r="E66" s="11">
        <v>26.477784999999997</v>
      </c>
      <c r="F66" s="11">
        <v>9.542580000000001</v>
      </c>
      <c r="G66" s="11">
        <v>25.318420000000003</v>
      </c>
      <c r="H66" s="11" t="s">
        <v>19</v>
      </c>
      <c r="I66" s="11">
        <v>0.12933999999999998</v>
      </c>
      <c r="J66" s="11">
        <v>14.98429</v>
      </c>
      <c r="K66" s="11">
        <v>2.5536449999999999</v>
      </c>
      <c r="L66" s="11">
        <v>86.603534999999994</v>
      </c>
      <c r="M66" s="11">
        <v>11.438379999999999</v>
      </c>
      <c r="N66" s="11">
        <v>32.591115000000002</v>
      </c>
      <c r="O66" s="11">
        <v>2.4450050000000001</v>
      </c>
      <c r="P66" s="11">
        <v>3.4452959131692253</v>
      </c>
      <c r="Q66" s="11">
        <v>12.509504210209567</v>
      </c>
      <c r="R66" s="11" t="s">
        <v>19</v>
      </c>
      <c r="S66" s="11">
        <v>0.92717329794673731</v>
      </c>
      <c r="T66" s="12" t="s">
        <v>19</v>
      </c>
    </row>
    <row r="67" spans="2:20" ht="15.75" thickBot="1" x14ac:dyDescent="0.3">
      <c r="B67" s="9" t="s">
        <v>85</v>
      </c>
      <c r="C67" s="52" t="s">
        <v>162</v>
      </c>
      <c r="D67" s="10">
        <v>0.60508374384236452</v>
      </c>
      <c r="E67" s="11">
        <v>26.947364532019705</v>
      </c>
      <c r="F67" s="11">
        <v>7.3942807881773405</v>
      </c>
      <c r="G67" s="11">
        <v>25.441556650246305</v>
      </c>
      <c r="H67" s="11" t="s">
        <v>19</v>
      </c>
      <c r="I67" s="11">
        <v>0.22757142857142859</v>
      </c>
      <c r="J67" s="11">
        <v>19.607423645320196</v>
      </c>
      <c r="K67" s="11" t="s">
        <v>19</v>
      </c>
      <c r="L67" s="11">
        <v>71.070960591133016</v>
      </c>
      <c r="M67" s="11">
        <v>15.36077339901478</v>
      </c>
      <c r="N67" s="11">
        <v>51.845000000000006</v>
      </c>
      <c r="O67" s="11">
        <v>7.1116502463054188</v>
      </c>
      <c r="P67" s="11">
        <v>2.6986181980257684</v>
      </c>
      <c r="Q67" s="11">
        <v>11.379968345135257</v>
      </c>
      <c r="R67" s="11" t="s">
        <v>19</v>
      </c>
      <c r="S67" s="11">
        <v>1.4734319514245275</v>
      </c>
      <c r="T67" s="12" t="s">
        <v>19</v>
      </c>
    </row>
    <row r="68" spans="2:20" ht="15.75" thickBot="1" x14ac:dyDescent="0.3">
      <c r="B68" s="9" t="s">
        <v>86</v>
      </c>
      <c r="C68" s="52" t="s">
        <v>162</v>
      </c>
      <c r="D68" s="10">
        <v>0.66601990049751247</v>
      </c>
      <c r="E68" s="11">
        <v>17.765651741293532</v>
      </c>
      <c r="F68" s="11">
        <v>4.1986567164179105</v>
      </c>
      <c r="G68" s="11">
        <v>23.823119402985075</v>
      </c>
      <c r="H68" s="11" t="s">
        <v>19</v>
      </c>
      <c r="I68" s="11">
        <v>8.5139303482587067E-2</v>
      </c>
      <c r="J68" s="11">
        <v>20.7583184079602</v>
      </c>
      <c r="K68" s="11">
        <v>2.7095572139303488</v>
      </c>
      <c r="L68" s="11">
        <v>73.992412935323387</v>
      </c>
      <c r="M68" s="11">
        <v>16.468333333333334</v>
      </c>
      <c r="N68" s="11">
        <v>47.173144278606969</v>
      </c>
      <c r="O68" s="11">
        <v>5.8315273631840796</v>
      </c>
      <c r="P68" s="11">
        <v>2.9901522312517996</v>
      </c>
      <c r="Q68" s="11">
        <v>10.75735307681594</v>
      </c>
      <c r="R68" s="11" t="s">
        <v>19</v>
      </c>
      <c r="S68" s="11">
        <v>1.3036802037805282</v>
      </c>
      <c r="T68" s="12" t="s">
        <v>19</v>
      </c>
    </row>
    <row r="69" spans="2:20" ht="15.75" thickBot="1" x14ac:dyDescent="0.3">
      <c r="B69" s="9" t="s">
        <v>87</v>
      </c>
      <c r="C69" s="52" t="s">
        <v>162</v>
      </c>
      <c r="D69" s="10">
        <v>0.61325728155339798</v>
      </c>
      <c r="E69" s="11">
        <v>28.939941747572814</v>
      </c>
      <c r="F69" s="11">
        <v>10.088097087378641</v>
      </c>
      <c r="G69" s="11">
        <v>32.576529126213593</v>
      </c>
      <c r="H69" s="11" t="s">
        <v>19</v>
      </c>
      <c r="I69" s="11">
        <v>0.11129611650485435</v>
      </c>
      <c r="J69" s="11">
        <v>21.953407766990289</v>
      </c>
      <c r="K69" s="11">
        <v>1.7139320388349513</v>
      </c>
      <c r="L69" s="11">
        <v>68.709844660194165</v>
      </c>
      <c r="M69" s="11">
        <v>12.448213592233008</v>
      </c>
      <c r="N69" s="11">
        <v>39.235572815533978</v>
      </c>
      <c r="O69" s="11">
        <v>4.9023834951456315</v>
      </c>
      <c r="P69" s="11">
        <v>2.9488857382989879</v>
      </c>
      <c r="Q69" s="11">
        <v>14.274356629184208</v>
      </c>
      <c r="R69" s="11" t="s">
        <v>19</v>
      </c>
      <c r="S69" s="11">
        <v>0.92415981365656874</v>
      </c>
      <c r="T69" s="12" t="s">
        <v>19</v>
      </c>
    </row>
    <row r="70" spans="2:20" ht="15.75" thickBot="1" x14ac:dyDescent="0.3">
      <c r="B70" s="9" t="s">
        <v>88</v>
      </c>
      <c r="C70" s="52" t="s">
        <v>162</v>
      </c>
      <c r="D70" s="10">
        <v>0.6045373134328359</v>
      </c>
      <c r="E70" s="11">
        <v>37.37909950248757</v>
      </c>
      <c r="F70" s="11">
        <v>14.504736318407963</v>
      </c>
      <c r="G70" s="11">
        <v>42.896860696517415</v>
      </c>
      <c r="H70" s="11" t="s">
        <v>19</v>
      </c>
      <c r="I70" s="11">
        <v>0.10236815920398011</v>
      </c>
      <c r="J70" s="11">
        <v>12.930139303482589</v>
      </c>
      <c r="K70" s="11">
        <v>6.2870597014925371</v>
      </c>
      <c r="L70" s="11">
        <v>131.22842786069651</v>
      </c>
      <c r="M70" s="11">
        <v>15.650462686567165</v>
      </c>
      <c r="N70" s="11">
        <v>36.973298507462687</v>
      </c>
      <c r="O70" s="11">
        <v>2.0248159203980101</v>
      </c>
      <c r="P70" s="11">
        <v>5.0231969854608387</v>
      </c>
      <c r="Q70" s="11">
        <v>10.912135062456182</v>
      </c>
      <c r="R70" s="11" t="s">
        <v>19</v>
      </c>
      <c r="S70" s="11">
        <v>0.17876235505571833</v>
      </c>
      <c r="T70" s="22" t="s">
        <v>46</v>
      </c>
    </row>
    <row r="71" spans="2:20" ht="15.75" thickBot="1" x14ac:dyDescent="0.3">
      <c r="B71" s="9" t="s">
        <v>89</v>
      </c>
      <c r="C71" s="52" t="s">
        <v>162</v>
      </c>
      <c r="D71" s="10">
        <v>0.55396019900497517</v>
      </c>
      <c r="E71" s="11">
        <v>49.762611940298513</v>
      </c>
      <c r="F71" s="11">
        <v>15.219636815920399</v>
      </c>
      <c r="G71" s="11">
        <v>50.260203980099512</v>
      </c>
      <c r="H71" s="11" t="s">
        <v>19</v>
      </c>
      <c r="I71" s="11">
        <v>7.3671641791044781E-2</v>
      </c>
      <c r="J71" s="11">
        <v>23.74116417910448</v>
      </c>
      <c r="K71" s="11">
        <v>8.0576218905472654</v>
      </c>
      <c r="L71" s="11">
        <v>139.64806965174131</v>
      </c>
      <c r="M71" s="11">
        <v>12.535805970149253</v>
      </c>
      <c r="N71" s="11">
        <v>33.939019900497513</v>
      </c>
      <c r="O71" s="11">
        <v>2.5994278606965175</v>
      </c>
      <c r="P71" s="11">
        <v>5.8515804567395389</v>
      </c>
      <c r="Q71" s="11">
        <v>14.713174644244392</v>
      </c>
      <c r="R71" s="11" t="s">
        <v>19</v>
      </c>
      <c r="S71" s="11">
        <v>0.71355936510521811</v>
      </c>
      <c r="T71" s="12" t="s">
        <v>19</v>
      </c>
    </row>
    <row r="72" spans="2:20" ht="15.75" thickBot="1" x14ac:dyDescent="0.3">
      <c r="B72" s="9" t="s">
        <v>90</v>
      </c>
      <c r="C72" s="52" t="s">
        <v>162</v>
      </c>
      <c r="D72" s="10">
        <v>0.55718627450980396</v>
      </c>
      <c r="E72" s="11">
        <v>40.338460784313732</v>
      </c>
      <c r="F72" s="11">
        <v>16.777436274509807</v>
      </c>
      <c r="G72" s="11">
        <v>48.223759803921574</v>
      </c>
      <c r="H72" s="11" t="s">
        <v>19</v>
      </c>
      <c r="I72" s="11">
        <v>5.3014705882352943E-2</v>
      </c>
      <c r="J72" s="11">
        <v>15.952186274509806</v>
      </c>
      <c r="K72" s="11">
        <v>4.157210784313726</v>
      </c>
      <c r="L72" s="11">
        <v>158.31021568627455</v>
      </c>
      <c r="M72" s="11">
        <v>20.037088235294117</v>
      </c>
      <c r="N72" s="11">
        <v>48.803142156862748</v>
      </c>
      <c r="O72" s="11">
        <v>3.5607500000000001</v>
      </c>
      <c r="P72" s="11">
        <v>5.3782701622075866</v>
      </c>
      <c r="Q72" s="11">
        <v>13.091751177369625</v>
      </c>
      <c r="R72" s="11" t="s">
        <v>19</v>
      </c>
      <c r="S72" s="11">
        <v>0.24275712711735353</v>
      </c>
      <c r="T72" s="12">
        <v>5.8440804409750365E-2</v>
      </c>
    </row>
    <row r="73" spans="2:20" ht="15.75" thickBot="1" x14ac:dyDescent="0.3">
      <c r="B73" s="9" t="s">
        <v>91</v>
      </c>
      <c r="C73" s="52" t="s">
        <v>162</v>
      </c>
      <c r="D73" s="10">
        <v>0.63609223300970874</v>
      </c>
      <c r="E73" s="11">
        <v>37.345208737864077</v>
      </c>
      <c r="F73" s="11">
        <v>13.951111650485435</v>
      </c>
      <c r="G73" s="11">
        <v>48.738597087378636</v>
      </c>
      <c r="H73" s="11" t="s">
        <v>19</v>
      </c>
      <c r="I73" s="11">
        <v>0.13602427184466018</v>
      </c>
      <c r="J73" s="11">
        <v>17.700242718446603</v>
      </c>
      <c r="K73" s="11">
        <v>6.0305776699029128</v>
      </c>
      <c r="L73" s="11">
        <v>121.74144660194175</v>
      </c>
      <c r="M73" s="11">
        <v>9.1051504854368925</v>
      </c>
      <c r="N73" s="11">
        <v>19.484524271844656</v>
      </c>
      <c r="O73" s="11" t="s">
        <v>19</v>
      </c>
      <c r="P73" s="11">
        <v>5.6066475434918077</v>
      </c>
      <c r="Q73" s="11">
        <v>13.893080042879255</v>
      </c>
      <c r="R73" s="11" t="s">
        <v>19</v>
      </c>
      <c r="S73" s="11">
        <v>7.2459319245631371E-2</v>
      </c>
      <c r="T73" s="12" t="s">
        <v>19</v>
      </c>
    </row>
    <row r="74" spans="2:20" ht="15.75" thickBot="1" x14ac:dyDescent="0.3">
      <c r="B74" s="9" t="s">
        <v>92</v>
      </c>
      <c r="C74" s="52" t="s">
        <v>162</v>
      </c>
      <c r="D74" s="10" t="s">
        <v>19</v>
      </c>
      <c r="E74" s="11">
        <v>1.49956</v>
      </c>
      <c r="F74" s="11">
        <v>6.1790400000000005</v>
      </c>
      <c r="G74" s="11">
        <v>8.9613200000000006</v>
      </c>
      <c r="H74" s="11" t="s">
        <v>19</v>
      </c>
      <c r="I74" s="11" t="s">
        <v>19</v>
      </c>
      <c r="J74" s="11">
        <v>27.844790000000003</v>
      </c>
      <c r="K74" s="11">
        <v>1.42466</v>
      </c>
      <c r="L74" s="11">
        <v>21.797219999999999</v>
      </c>
      <c r="M74" s="11">
        <v>10.43557</v>
      </c>
      <c r="N74" s="11">
        <v>73.401724999999999</v>
      </c>
      <c r="O74" s="11" t="s">
        <v>19</v>
      </c>
      <c r="P74" s="11">
        <v>1.0806198031353733</v>
      </c>
      <c r="Q74" s="11">
        <v>4.5302517965430891</v>
      </c>
      <c r="R74" s="11" t="s">
        <v>19</v>
      </c>
      <c r="S74" s="11">
        <v>0.21054530448040765</v>
      </c>
      <c r="T74" s="12">
        <v>2.5843860285230842</v>
      </c>
    </row>
    <row r="75" spans="2:20" ht="15.75" thickBot="1" x14ac:dyDescent="0.3">
      <c r="B75" s="9" t="s">
        <v>93</v>
      </c>
      <c r="C75" s="52" t="s">
        <v>162</v>
      </c>
      <c r="D75" s="10" t="s">
        <v>19</v>
      </c>
      <c r="E75" s="11">
        <v>1.5619059405940592</v>
      </c>
      <c r="F75" s="11">
        <v>3.6688663366336631</v>
      </c>
      <c r="G75" s="11">
        <v>8.8909504950495037</v>
      </c>
      <c r="H75" s="11" t="s">
        <v>19</v>
      </c>
      <c r="I75" s="11" t="s">
        <v>19</v>
      </c>
      <c r="J75" s="11">
        <v>37.926445544554454</v>
      </c>
      <c r="K75" s="11">
        <v>0.8006633663366336</v>
      </c>
      <c r="L75" s="11">
        <v>25.271133663366339</v>
      </c>
      <c r="M75" s="11">
        <v>11.913787128712872</v>
      </c>
      <c r="N75" s="11">
        <v>79.650816831683173</v>
      </c>
      <c r="O75" s="11" t="s">
        <v>19</v>
      </c>
      <c r="P75" s="11">
        <v>1.6196456817437093</v>
      </c>
      <c r="Q75" s="11">
        <v>6.2123939645827431</v>
      </c>
      <c r="R75" s="11" t="s">
        <v>19</v>
      </c>
      <c r="S75" s="11">
        <v>0.86906007693829701</v>
      </c>
      <c r="T75" s="12">
        <v>2.9895282131548906</v>
      </c>
    </row>
    <row r="76" spans="2:20" ht="15.75" thickBot="1" x14ac:dyDescent="0.3">
      <c r="B76" s="9" t="s">
        <v>94</v>
      </c>
      <c r="C76" s="52" t="s">
        <v>162</v>
      </c>
      <c r="D76" s="10" t="s">
        <v>19</v>
      </c>
      <c r="E76" s="11">
        <v>1.1282227722772278</v>
      </c>
      <c r="F76" s="11">
        <v>4.2151683168316829</v>
      </c>
      <c r="G76" s="11">
        <v>7.3431287128712865</v>
      </c>
      <c r="H76" s="11" t="s">
        <v>19</v>
      </c>
      <c r="I76" s="11" t="s">
        <v>19</v>
      </c>
      <c r="J76" s="11">
        <v>26.544237623762378</v>
      </c>
      <c r="K76" s="11" t="s">
        <v>19</v>
      </c>
      <c r="L76" s="11">
        <v>13.750183168316832</v>
      </c>
      <c r="M76" s="11">
        <v>7.8818217821782177</v>
      </c>
      <c r="N76" s="11">
        <v>48.425876237623761</v>
      </c>
      <c r="O76" s="11" t="s">
        <v>19</v>
      </c>
      <c r="P76" s="11">
        <v>1.0241610174262241</v>
      </c>
      <c r="Q76" s="11">
        <v>6.7729102576552007</v>
      </c>
      <c r="R76" s="11" t="s">
        <v>19</v>
      </c>
      <c r="S76" s="11">
        <v>1.2482930540201718</v>
      </c>
      <c r="T76" s="12">
        <v>1.3854337935606467</v>
      </c>
    </row>
    <row r="77" spans="2:20" ht="15.75" thickBot="1" x14ac:dyDescent="0.3">
      <c r="B77" s="9" t="s">
        <v>95</v>
      </c>
      <c r="C77" s="52" t="s">
        <v>162</v>
      </c>
      <c r="D77" s="10" t="s">
        <v>19</v>
      </c>
      <c r="E77" s="11">
        <v>1.2167745098039215</v>
      </c>
      <c r="F77" s="11">
        <v>3.6469166666666673</v>
      </c>
      <c r="G77" s="11">
        <v>5.6900588235294114</v>
      </c>
      <c r="H77" s="11" t="s">
        <v>19</v>
      </c>
      <c r="I77" s="11" t="s">
        <v>19</v>
      </c>
      <c r="J77" s="11">
        <v>24.806235294117648</v>
      </c>
      <c r="K77" s="11">
        <v>2.5126617647058826</v>
      </c>
      <c r="L77" s="11">
        <v>13.778053921568628</v>
      </c>
      <c r="M77" s="11">
        <v>6.9858431372549017</v>
      </c>
      <c r="N77" s="11">
        <v>57.236137254901962</v>
      </c>
      <c r="O77" s="11" t="s">
        <v>19</v>
      </c>
      <c r="P77" s="11">
        <v>0.8469731395039366</v>
      </c>
      <c r="Q77" s="11">
        <v>5.9564807506204493</v>
      </c>
      <c r="R77" s="11" t="s">
        <v>19</v>
      </c>
      <c r="S77" s="11" t="s">
        <v>19</v>
      </c>
      <c r="T77" s="12">
        <v>2.3885310469365413</v>
      </c>
    </row>
    <row r="78" spans="2:20" ht="15.75" thickBot="1" x14ac:dyDescent="0.3">
      <c r="B78" s="9" t="s">
        <v>96</v>
      </c>
      <c r="C78" s="52" t="s">
        <v>162</v>
      </c>
      <c r="D78" s="10" t="s">
        <v>19</v>
      </c>
      <c r="E78" s="11">
        <v>1.6004313725490198</v>
      </c>
      <c r="F78" s="11">
        <v>5.4107401960784314</v>
      </c>
      <c r="G78" s="11">
        <v>14.272098039215686</v>
      </c>
      <c r="H78" s="11" t="s">
        <v>19</v>
      </c>
      <c r="I78" s="21" t="s">
        <v>46</v>
      </c>
      <c r="J78" s="11">
        <v>30.070156862745101</v>
      </c>
      <c r="K78" s="11">
        <v>0.87872549019607848</v>
      </c>
      <c r="L78" s="11">
        <v>21.224926470588237</v>
      </c>
      <c r="M78" s="11">
        <v>6.2915245098039225</v>
      </c>
      <c r="N78" s="11">
        <v>28.507073529411766</v>
      </c>
      <c r="O78" s="11" t="s">
        <v>19</v>
      </c>
      <c r="P78" s="11">
        <v>2.2121419105322482</v>
      </c>
      <c r="Q78" s="11">
        <v>8.936593696901113</v>
      </c>
      <c r="R78" s="11" t="s">
        <v>19</v>
      </c>
      <c r="S78" s="11">
        <v>0.69700915137339414</v>
      </c>
      <c r="T78" s="12">
        <v>3.1622754008540812</v>
      </c>
    </row>
    <row r="79" spans="2:20" ht="15.75" thickBot="1" x14ac:dyDescent="0.3">
      <c r="B79" s="9" t="s">
        <v>97</v>
      </c>
      <c r="C79" s="52" t="s">
        <v>162</v>
      </c>
      <c r="D79" s="10" t="s">
        <v>19</v>
      </c>
      <c r="E79" s="11">
        <v>1.309960396039604</v>
      </c>
      <c r="F79" s="11">
        <v>3.803811881188119</v>
      </c>
      <c r="G79" s="11">
        <v>12.617787128712871</v>
      </c>
      <c r="H79" s="11" t="s">
        <v>19</v>
      </c>
      <c r="I79" s="11" t="s">
        <v>19</v>
      </c>
      <c r="J79" s="11">
        <v>20.025029702970297</v>
      </c>
      <c r="K79" s="11">
        <v>1.8425594059405941</v>
      </c>
      <c r="L79" s="11">
        <v>19.315727722772277</v>
      </c>
      <c r="M79" s="11">
        <v>4.9988118811881188</v>
      </c>
      <c r="N79" s="11">
        <v>30.978841584158417</v>
      </c>
      <c r="O79" s="11" t="s">
        <v>19</v>
      </c>
      <c r="P79" s="11">
        <v>1.3434611960390834</v>
      </c>
      <c r="Q79" s="11">
        <v>5.3337468024691601</v>
      </c>
      <c r="R79" s="11" t="s">
        <v>19</v>
      </c>
      <c r="S79" s="11">
        <v>1.0036266171931558</v>
      </c>
      <c r="T79" s="12">
        <v>2.7454437974616894</v>
      </c>
    </row>
    <row r="80" spans="2:20" ht="15.75" thickBot="1" x14ac:dyDescent="0.3">
      <c r="B80" s="9" t="s">
        <v>98</v>
      </c>
      <c r="C80" s="52" t="s">
        <v>162</v>
      </c>
      <c r="D80" s="10" t="s">
        <v>19</v>
      </c>
      <c r="E80" s="11">
        <v>1.2629802955665024</v>
      </c>
      <c r="F80" s="11">
        <v>3.7203793103448279</v>
      </c>
      <c r="G80" s="11">
        <v>16.686689655172415</v>
      </c>
      <c r="H80" s="11" t="s">
        <v>19</v>
      </c>
      <c r="I80" s="11" t="s">
        <v>19</v>
      </c>
      <c r="J80" s="11">
        <v>26.176655172413795</v>
      </c>
      <c r="K80" s="11">
        <v>2.7733793103448279</v>
      </c>
      <c r="L80" s="11">
        <v>25.73502955665025</v>
      </c>
      <c r="M80" s="11">
        <v>8.4576108374384251</v>
      </c>
      <c r="N80" s="11">
        <v>42.981374384236453</v>
      </c>
      <c r="O80" s="11" t="s">
        <v>19</v>
      </c>
      <c r="P80" s="11">
        <v>2.1038408410601099</v>
      </c>
      <c r="Q80" s="11">
        <v>6.528503686447352</v>
      </c>
      <c r="R80" s="11" t="s">
        <v>19</v>
      </c>
      <c r="S80" s="11">
        <v>0.12830891289846275</v>
      </c>
      <c r="T80" s="12">
        <v>3.187706519681214</v>
      </c>
    </row>
    <row r="81" spans="2:20" ht="15.75" thickBot="1" x14ac:dyDescent="0.3">
      <c r="B81" s="23" t="s">
        <v>99</v>
      </c>
      <c r="C81" s="52" t="s">
        <v>162</v>
      </c>
      <c r="D81" s="24" t="s">
        <v>19</v>
      </c>
      <c r="E81" s="25">
        <v>1.1464179104477612</v>
      </c>
      <c r="F81" s="25">
        <v>4.3449253731343287</v>
      </c>
      <c r="G81" s="25">
        <v>14.060298507462688</v>
      </c>
      <c r="H81" s="25" t="s">
        <v>19</v>
      </c>
      <c r="I81" s="25" t="s">
        <v>19</v>
      </c>
      <c r="J81" s="25">
        <v>25.950805970149254</v>
      </c>
      <c r="K81" s="25">
        <v>1.5343582089552241</v>
      </c>
      <c r="L81" s="25">
        <v>35.429318407960203</v>
      </c>
      <c r="M81" s="25">
        <v>9.5579601990049756</v>
      </c>
      <c r="N81" s="25">
        <v>51.845199004975129</v>
      </c>
      <c r="O81" s="25" t="s">
        <v>19</v>
      </c>
      <c r="P81" s="25">
        <v>2.1266140703456786</v>
      </c>
      <c r="Q81" s="25">
        <v>5.4008814098233433</v>
      </c>
      <c r="R81" s="25" t="s">
        <v>19</v>
      </c>
      <c r="S81" s="25">
        <v>2.4040096842272001</v>
      </c>
      <c r="T81" s="26">
        <v>4.21234533159679</v>
      </c>
    </row>
  </sheetData>
  <conditionalFormatting sqref="I79:I81 I56 G58:G81 D2:E81 F60:F81 I58:I77 H2:H81 F43:F44 G43:G56 F46:F57 F2:G41 N29:N30 I43 I46 I49:I54 N32:N33 N55:N81 I39:I41 N52 T71:T81 S66:S81 S2:S58 S60:S64 T2:T69 O2:O81 Q2:R81 P2:P35 N35:N50 M31:M81 P46:P81 M2:M29 N2:N27 I2:I33 I35:I37 P37:P39 P41 J2:L81">
    <cfRule type="cellIs" dxfId="0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Delovni listi</vt:lpstr>
      </vt:variant>
      <vt:variant>
        <vt:i4>4</vt:i4>
      </vt:variant>
    </vt:vector>
  </HeadingPairs>
  <TitlesOfParts>
    <vt:vector size="4" baseType="lpstr">
      <vt:lpstr>Meso in kožica (2)</vt:lpstr>
      <vt:lpstr>Listi (2)</vt:lpstr>
      <vt:lpstr>Meso in kožica</vt:lpstr>
      <vt:lpstr>Foglio1</vt:lpstr>
    </vt:vector>
  </TitlesOfParts>
  <Company>Waters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Waters</dc:creator>
  <cp:lastModifiedBy>Jože Hladnik</cp:lastModifiedBy>
  <dcterms:created xsi:type="dcterms:W3CDTF">2020-02-18T10:48:51Z</dcterms:created>
  <dcterms:modified xsi:type="dcterms:W3CDTF">2021-03-23T08:09:23Z</dcterms:modified>
</cp:coreProperties>
</file>