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2260" windowHeight="12645" firstSheet="3" activeTab="7"/>
  </bookViews>
  <sheets>
    <sheet name="SOLVER---&gt;" sheetId="9" r:id="rId1"/>
    <sheet name="Informe de respuestas 1" sheetId="14" r:id="rId2"/>
    <sheet name="Informe de confidencialidad 1" sheetId="15" r:id="rId3"/>
    <sheet name="Informe de límites 1" sheetId="16" r:id="rId4"/>
    <sheet name="SOLVER1" sheetId="1" r:id="rId5"/>
    <sheet name="SOLVER------&gt;" sheetId="17" r:id="rId6"/>
    <sheet name="SOLVER2" sheetId="2" r:id="rId7"/>
    <sheet name="Hoja18" sheetId="18" r:id="rId8"/>
  </sheets>
  <definedNames>
    <definedName name="solver_adj" localSheetId="4" hidden="1">SOLVER1!$C$18:$D$18</definedName>
    <definedName name="solver_cvg" localSheetId="4" hidden="1">0.0001</definedName>
    <definedName name="solver_drv" localSheetId="4" hidden="1">2</definedName>
    <definedName name="solver_eng" localSheetId="4" hidden="1">2</definedName>
    <definedName name="solver_eng" localSheetId="6" hidden="1">1</definedName>
    <definedName name="solver_est" localSheetId="4" hidden="1">1</definedName>
    <definedName name="solver_itr" localSheetId="4" hidden="1">2147483647</definedName>
    <definedName name="solver_lhs1" localSheetId="4" hidden="1">SOLVER1!$F$19:$F$21</definedName>
    <definedName name="solver_lhs2" localSheetId="4" hidden="1">SOLVER1!$F$19:$F$21</definedName>
    <definedName name="solver_mip" localSheetId="4" hidden="1">2147483647</definedName>
    <definedName name="solver_mni" localSheetId="4" hidden="1">30</definedName>
    <definedName name="solver_mrt" localSheetId="4" hidden="1">0.075</definedName>
    <definedName name="solver_msl" localSheetId="4" hidden="1">2</definedName>
    <definedName name="solver_neg" localSheetId="4" hidden="1">1</definedName>
    <definedName name="solver_neg" localSheetId="6" hidden="1">1</definedName>
    <definedName name="solver_nod" localSheetId="4" hidden="1">2147483647</definedName>
    <definedName name="solver_num" localSheetId="4" hidden="1">1</definedName>
    <definedName name="solver_num" localSheetId="6" hidden="1">0</definedName>
    <definedName name="solver_nwt" localSheetId="4" hidden="1">1</definedName>
    <definedName name="solver_opt" localSheetId="4" hidden="1">SOLVER1!$F$18</definedName>
    <definedName name="solver_pre" localSheetId="4" hidden="1">0.000001</definedName>
    <definedName name="solver_rbv" localSheetId="4" hidden="1">2</definedName>
    <definedName name="solver_rel1" localSheetId="4" hidden="1">1</definedName>
    <definedName name="solver_rel2" localSheetId="4" hidden="1">1</definedName>
    <definedName name="solver_rhs1" localSheetId="4" hidden="1">SOLVER1!$E$19:$E$21</definedName>
    <definedName name="solver_rhs2" localSheetId="4" hidden="1">SOLVER1!$E$19:$E$21</definedName>
    <definedName name="solver_rlx" localSheetId="4" hidden="1">2</definedName>
    <definedName name="solver_rsd" localSheetId="4" hidden="1">0</definedName>
    <definedName name="solver_scl" localSheetId="4" hidden="1">2</definedName>
    <definedName name="solver_sho" localSheetId="3" hidden="1">2</definedName>
    <definedName name="solver_sho" localSheetId="4" hidden="1">2</definedName>
    <definedName name="solver_ssz" localSheetId="4" hidden="1">100</definedName>
    <definedName name="solver_tim" localSheetId="4" hidden="1">2147483647</definedName>
    <definedName name="solver_tol" localSheetId="4" hidden="1">0.01</definedName>
    <definedName name="solver_typ" localSheetId="4" hidden="1">1</definedName>
    <definedName name="solver_typ" localSheetId="6" hidden="1">1</definedName>
    <definedName name="solver_val" localSheetId="4" hidden="1">0</definedName>
    <definedName name="solver_val" localSheetId="6" hidden="1">0</definedName>
    <definedName name="solver_ver" localSheetId="4" hidden="1">3</definedName>
    <definedName name="solver_ver" localSheetId="6" hidden="1">3</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M40" i="18" l="1"/>
  <c r="M41" i="18"/>
  <c r="M42" i="18"/>
  <c r="M39" i="18"/>
  <c r="D41" i="18"/>
  <c r="E41" i="18"/>
  <c r="F41" i="18"/>
  <c r="G41" i="18"/>
  <c r="H41" i="18"/>
  <c r="I41" i="18"/>
  <c r="J41" i="18"/>
  <c r="K41" i="18"/>
  <c r="L41" i="18"/>
  <c r="C41" i="18"/>
  <c r="D40" i="18"/>
  <c r="E40" i="18"/>
  <c r="F40" i="18"/>
  <c r="G40" i="18"/>
  <c r="H40" i="18"/>
  <c r="I40" i="18"/>
  <c r="J40" i="18"/>
  <c r="K40" i="18"/>
  <c r="L40" i="18"/>
  <c r="C40" i="18"/>
  <c r="D39" i="18"/>
  <c r="E39" i="18"/>
  <c r="F39" i="18"/>
  <c r="G39" i="18"/>
  <c r="H39" i="18"/>
  <c r="I39" i="18"/>
  <c r="J39" i="18"/>
  <c r="K39" i="18"/>
  <c r="L39" i="18"/>
  <c r="C39" i="18"/>
  <c r="D38" i="18"/>
  <c r="E38" i="18"/>
  <c r="F38" i="18"/>
  <c r="G38" i="18"/>
  <c r="H38" i="18"/>
  <c r="I38" i="18"/>
  <c r="J38" i="18"/>
  <c r="K38" i="18"/>
  <c r="L38" i="18"/>
  <c r="C38" i="18"/>
  <c r="D42" i="18"/>
  <c r="E42" i="18"/>
  <c r="F42" i="18"/>
  <c r="G42" i="18"/>
  <c r="H42" i="18"/>
  <c r="I42" i="18"/>
  <c r="J42" i="18"/>
  <c r="K42" i="18"/>
  <c r="L42" i="18"/>
  <c r="C42" i="18"/>
  <c r="M35" i="18"/>
  <c r="M36" i="18"/>
  <c r="M37" i="18"/>
  <c r="M34" i="18"/>
  <c r="D34" i="18"/>
  <c r="E34" i="18"/>
  <c r="F34" i="18"/>
  <c r="G34" i="18"/>
  <c r="H34" i="18"/>
  <c r="I34" i="18"/>
  <c r="J34" i="18"/>
  <c r="K34" i="18"/>
  <c r="L34" i="18"/>
  <c r="D35" i="18"/>
  <c r="E35" i="18"/>
  <c r="F35" i="18"/>
  <c r="G35" i="18"/>
  <c r="H35" i="18"/>
  <c r="I35" i="18"/>
  <c r="J35" i="18"/>
  <c r="K35" i="18"/>
  <c r="L35" i="18"/>
  <c r="D36" i="18"/>
  <c r="E36" i="18"/>
  <c r="F36" i="18"/>
  <c r="G36" i="18"/>
  <c r="H36" i="18"/>
  <c r="I36" i="18"/>
  <c r="J36" i="18"/>
  <c r="K36" i="18"/>
  <c r="L36" i="18"/>
  <c r="D37" i="18"/>
  <c r="E37" i="18"/>
  <c r="F37" i="18"/>
  <c r="G37" i="18"/>
  <c r="H37" i="18"/>
  <c r="I37" i="18"/>
  <c r="J37" i="18"/>
  <c r="K37" i="18"/>
  <c r="L37" i="18"/>
  <c r="C35" i="18"/>
  <c r="C36" i="18"/>
  <c r="C37" i="18"/>
  <c r="C34" i="18"/>
  <c r="C33" i="18"/>
  <c r="D33" i="18"/>
  <c r="E33" i="18"/>
  <c r="F33" i="18"/>
  <c r="G33" i="18"/>
  <c r="H33" i="18"/>
  <c r="I33" i="18"/>
  <c r="J33" i="18"/>
  <c r="K33" i="18"/>
  <c r="L33" i="18"/>
  <c r="C8" i="18"/>
  <c r="I27" i="18"/>
  <c r="J27" i="18"/>
  <c r="K27" i="18"/>
  <c r="L27" i="18"/>
  <c r="D28" i="18"/>
  <c r="E28" i="18"/>
  <c r="F28" i="18"/>
  <c r="I28" i="18"/>
  <c r="J28" i="18"/>
  <c r="K28" i="18"/>
  <c r="L28" i="18"/>
  <c r="D29" i="18"/>
  <c r="E29" i="18"/>
  <c r="F29" i="18"/>
  <c r="I29" i="18"/>
  <c r="J29" i="18"/>
  <c r="K29" i="18"/>
  <c r="L29" i="18"/>
  <c r="D30" i="18"/>
  <c r="E30" i="18"/>
  <c r="F30" i="18"/>
  <c r="I30" i="18"/>
  <c r="J30" i="18"/>
  <c r="K30" i="18"/>
  <c r="L30" i="18"/>
  <c r="D31" i="18"/>
  <c r="E31" i="18"/>
  <c r="F31" i="18"/>
  <c r="I31" i="18"/>
  <c r="J31" i="18"/>
  <c r="K31" i="18"/>
  <c r="L31" i="18"/>
  <c r="C28" i="18"/>
  <c r="C29" i="18"/>
  <c r="C30" i="18"/>
  <c r="C31" i="18"/>
  <c r="C27" i="18"/>
  <c r="D24" i="18"/>
  <c r="E24" i="18"/>
  <c r="F24" i="18"/>
  <c r="G24" i="18"/>
  <c r="H24" i="18"/>
  <c r="I24" i="18"/>
  <c r="J24" i="18"/>
  <c r="K24" i="18"/>
  <c r="L24" i="18"/>
  <c r="C24" i="18"/>
  <c r="D23" i="18"/>
  <c r="E23" i="18"/>
  <c r="F23" i="18"/>
  <c r="G23" i="18"/>
  <c r="H23" i="18"/>
  <c r="I23" i="18"/>
  <c r="J23" i="18"/>
  <c r="K23" i="18"/>
  <c r="L23" i="18"/>
  <c r="C23" i="18"/>
  <c r="D22" i="18"/>
  <c r="E22" i="18"/>
  <c r="F22" i="18"/>
  <c r="G22" i="18"/>
  <c r="H22" i="18"/>
  <c r="I22" i="18"/>
  <c r="J22" i="18"/>
  <c r="K22" i="18"/>
  <c r="L22" i="18"/>
  <c r="C22" i="18"/>
  <c r="D20" i="18"/>
  <c r="E20" i="18"/>
  <c r="F20" i="18"/>
  <c r="G20" i="18"/>
  <c r="H20" i="18"/>
  <c r="I20" i="18"/>
  <c r="J20" i="18"/>
  <c r="K20" i="18"/>
  <c r="L20" i="18"/>
  <c r="C20" i="18"/>
  <c r="D21" i="18"/>
  <c r="E21" i="18"/>
  <c r="F21" i="18"/>
  <c r="G21" i="18"/>
  <c r="H21" i="18"/>
  <c r="I21" i="18"/>
  <c r="J21" i="18"/>
  <c r="K21" i="18"/>
  <c r="L21" i="18"/>
  <c r="C21" i="18"/>
  <c r="M16" i="18"/>
  <c r="M17" i="18"/>
  <c r="M18" i="18"/>
  <c r="M15" i="18"/>
  <c r="D18" i="18"/>
  <c r="E18" i="18"/>
  <c r="F18" i="18"/>
  <c r="G18" i="18"/>
  <c r="H18" i="18"/>
  <c r="I18" i="18"/>
  <c r="J18" i="18"/>
  <c r="K18" i="18"/>
  <c r="L18" i="18"/>
  <c r="C18" i="18"/>
  <c r="D17" i="18"/>
  <c r="E17" i="18"/>
  <c r="F17" i="18"/>
  <c r="G17" i="18"/>
  <c r="H17" i="18"/>
  <c r="I17" i="18"/>
  <c r="J17" i="18"/>
  <c r="K17" i="18"/>
  <c r="L17" i="18"/>
  <c r="C17" i="18"/>
  <c r="D15" i="18"/>
  <c r="E15" i="18"/>
  <c r="F15" i="18"/>
  <c r="G15" i="18"/>
  <c r="H15" i="18"/>
  <c r="I15" i="18"/>
  <c r="J15" i="18"/>
  <c r="K15" i="18"/>
  <c r="L15" i="18"/>
  <c r="C15" i="18"/>
  <c r="D14" i="18"/>
  <c r="E14" i="18"/>
  <c r="F14" i="18"/>
  <c r="G14" i="18"/>
  <c r="H14" i="18"/>
  <c r="I14" i="18"/>
  <c r="J14" i="18"/>
  <c r="K14" i="18"/>
  <c r="L14" i="18"/>
  <c r="C14" i="18"/>
  <c r="D16" i="18"/>
  <c r="E16" i="18"/>
  <c r="F16" i="18"/>
  <c r="G16" i="18"/>
  <c r="H16" i="18"/>
  <c r="I16" i="18"/>
  <c r="J16" i="18"/>
  <c r="K16" i="18"/>
  <c r="L16" i="18"/>
  <c r="C16" i="18"/>
  <c r="M10" i="18"/>
  <c r="M11" i="18"/>
  <c r="M12" i="18"/>
  <c r="M9" i="18"/>
  <c r="D9" i="18"/>
  <c r="E9" i="18"/>
  <c r="F9" i="18"/>
  <c r="G9" i="18"/>
  <c r="H9" i="18"/>
  <c r="I9" i="18"/>
  <c r="J9" i="18"/>
  <c r="K9" i="18"/>
  <c r="L9" i="18"/>
  <c r="D10" i="18"/>
  <c r="E10" i="18"/>
  <c r="F10" i="18"/>
  <c r="G10" i="18"/>
  <c r="H10" i="18"/>
  <c r="I10" i="18"/>
  <c r="J10" i="18"/>
  <c r="K10" i="18"/>
  <c r="L10" i="18"/>
  <c r="D11" i="18"/>
  <c r="E11" i="18"/>
  <c r="F11" i="18"/>
  <c r="G11" i="18"/>
  <c r="H11" i="18"/>
  <c r="I11" i="18"/>
  <c r="J11" i="18"/>
  <c r="K11" i="18"/>
  <c r="L11" i="18"/>
  <c r="D12" i="18"/>
  <c r="E12" i="18"/>
  <c r="F12" i="18"/>
  <c r="G12" i="18"/>
  <c r="H12" i="18"/>
  <c r="I12" i="18"/>
  <c r="J12" i="18"/>
  <c r="K12" i="18"/>
  <c r="L12" i="18"/>
  <c r="C10" i="18"/>
  <c r="C11" i="18"/>
  <c r="C12" i="18"/>
  <c r="C9" i="18"/>
  <c r="D8" i="18"/>
  <c r="E8" i="18"/>
  <c r="F8" i="18"/>
  <c r="G8" i="18"/>
  <c r="H8" i="18"/>
  <c r="I8" i="18"/>
  <c r="J8" i="18"/>
  <c r="K8" i="18"/>
  <c r="L8" i="18"/>
  <c r="E10" i="2"/>
  <c r="E9" i="2"/>
  <c r="E8" i="2"/>
  <c r="E7" i="2"/>
  <c r="E6" i="2"/>
  <c r="E5" i="2"/>
  <c r="E3" i="2"/>
  <c r="F19" i="1" l="1"/>
  <c r="F21" i="1"/>
  <c r="F20" i="1"/>
  <c r="F18" i="1"/>
</calcChain>
</file>

<file path=xl/sharedStrings.xml><?xml version="1.0" encoding="utf-8"?>
<sst xmlns="http://schemas.openxmlformats.org/spreadsheetml/2006/main" count="239" uniqueCount="120">
  <si>
    <t>Sidneyville fabrica muebles de oficina y para el hogar. La División Oficina produce dos escritorios, el de tapa corrediza o de cierre y el normal. Los fabrica en su planta en las afueras de Medford, Oregon, usando una selección de maderas. Éstas se cortan a un espesor uniforme de 1 pulgada. Por esta razón, la madera se mide en metros cuadrados. Un escritorio de cierre requiere 10 metros cuadrados de pino, 4 de cedro y 15 de arce. Para un escritorio normal se requieren 20 metros cuadrados de pino, 15 de cedro y 10 de arce. Los escritorios producen ganancias respectivas de 115 dólares y 90 dólares por venta. En la actualidad, la empresa dispone de 200 metros cuadrados de pino, 128 de cedro y 220 de arce. Han recabado pedidos para ambos escritorios y les gustaría producir una cantidad de piezas con cierre y normales que maximice su ganancia.
a) ¿Cuánto se incrementa la ganancia por cada unidad adicional de recurso que se pudiera adquirir?
b) ¿Cuáles son los rangos en los cuales los coeficientes de la función objetivo pueden cambiar para que la solución óptima se mantenga?
c) ¿Cuáles son los rangos en los cuales pueden adquirirse o reducirse los recursos disponibles?</t>
  </si>
  <si>
    <t>pino</t>
  </si>
  <si>
    <t>cedro</t>
  </si>
  <si>
    <t>arce</t>
  </si>
  <si>
    <t>ganancia</t>
  </si>
  <si>
    <t>tapa corrediza o cierre</t>
  </si>
  <si>
    <t xml:space="preserve">normal </t>
  </si>
  <si>
    <t xml:space="preserve">modelo </t>
  </si>
  <si>
    <t>f.o</t>
  </si>
  <si>
    <t>s.a</t>
  </si>
  <si>
    <t>producto</t>
  </si>
  <si>
    <t xml:space="preserve">ciere </t>
  </si>
  <si>
    <t>normal</t>
  </si>
  <si>
    <t xml:space="preserve">disponible </t>
  </si>
  <si>
    <t>z= 115x1+90</t>
  </si>
  <si>
    <t>10x1+20x2</t>
  </si>
  <si>
    <t>&lt;=</t>
  </si>
  <si>
    <t>4x1+15x2</t>
  </si>
  <si>
    <t>1vfuncion objetivo(z)</t>
  </si>
  <si>
    <t>2vfuncion objetivo(z)</t>
  </si>
  <si>
    <t>suma_producto</t>
  </si>
  <si>
    <t>Microsoft Excel 15.0 Informe de respuestas</t>
  </si>
  <si>
    <t>Hoja de cálculo: [antes de morir.xlsx]Hoja1</t>
  </si>
  <si>
    <t>Resultado: Solver encontró una solución. Se cumplen todas las restricciones y condiciones óptimas.</t>
  </si>
  <si>
    <t>Motor de Solver</t>
  </si>
  <si>
    <t>Motor: Simplex LP</t>
  </si>
  <si>
    <t>Tiempo de la solución: 0,016 segundos.</t>
  </si>
  <si>
    <t>Opciones de Solver</t>
  </si>
  <si>
    <t>Tiempo máximo Ilimitado,  Iteraciones Ilimitado, Precision 0,000001</t>
  </si>
  <si>
    <t>Máximo de subproblemas Ilimitado, Máximo de soluciones de enteros Ilimitado, Tolerancia de enteros 1%, Asumir no negativo</t>
  </si>
  <si>
    <t>Celda objetivo (Máx)</t>
  </si>
  <si>
    <t>Celda</t>
  </si>
  <si>
    <t>Nombre</t>
  </si>
  <si>
    <t>Valor original</t>
  </si>
  <si>
    <t>Valor final</t>
  </si>
  <si>
    <t>Celdas de variables</t>
  </si>
  <si>
    <t>Entero</t>
  </si>
  <si>
    <t>Restricciones</t>
  </si>
  <si>
    <t>Valor de la celda</t>
  </si>
  <si>
    <t>Fórmula</t>
  </si>
  <si>
    <t>Estado</t>
  </si>
  <si>
    <t>Demora</t>
  </si>
  <si>
    <t>$F$18</t>
  </si>
  <si>
    <t>pino suma_producto</t>
  </si>
  <si>
    <t>Continuar</t>
  </si>
  <si>
    <t>$F$19</t>
  </si>
  <si>
    <t>cedro suma_producto</t>
  </si>
  <si>
    <t>$F$20</t>
  </si>
  <si>
    <t>arce suma_producto</t>
  </si>
  <si>
    <t>No vinculante</t>
  </si>
  <si>
    <t>$F$19&lt;=$E$19</t>
  </si>
  <si>
    <t>$F$20&lt;=$E$20</t>
  </si>
  <si>
    <t>Microsoft Excel 15.0 Informe de confidencialidad</t>
  </si>
  <si>
    <t>Final</t>
  </si>
  <si>
    <t>Valor</t>
  </si>
  <si>
    <t>Reducido</t>
  </si>
  <si>
    <t>Coste</t>
  </si>
  <si>
    <t>Objetivo</t>
  </si>
  <si>
    <t>Coeficiente</t>
  </si>
  <si>
    <t>Permisible</t>
  </si>
  <si>
    <t>Aumentar</t>
  </si>
  <si>
    <t>Reducir</t>
  </si>
  <si>
    <t>Microsoft Excel 15.0 Informe de límites</t>
  </si>
  <si>
    <t>Variable</t>
  </si>
  <si>
    <t>Inferior</t>
  </si>
  <si>
    <t>Límite</t>
  </si>
  <si>
    <t>Resultado</t>
  </si>
  <si>
    <t>Superior</t>
  </si>
  <si>
    <t>115x1+10x2</t>
  </si>
  <si>
    <t>$F$21</t>
  </si>
  <si>
    <t>Vinculante</t>
  </si>
  <si>
    <t>Sombra</t>
  </si>
  <si>
    <t>Precio</t>
  </si>
  <si>
    <t>Restricción</t>
  </si>
  <si>
    <t>Lado derecho</t>
  </si>
  <si>
    <t>Informe creado: 20/09/2018 2:57:23 p. m.</t>
  </si>
  <si>
    <t>Iteraciones: 2 Subproblemas: 0</t>
  </si>
  <si>
    <t>$C$18</t>
  </si>
  <si>
    <t>$D$18</t>
  </si>
  <si>
    <t>$F$21&lt;=$E$21</t>
  </si>
  <si>
    <t>x12</t>
  </si>
  <si>
    <t>x2</t>
  </si>
  <si>
    <t>x3</t>
  </si>
  <si>
    <t>Coef</t>
  </si>
  <si>
    <t>F.O</t>
  </si>
  <si>
    <t>Sol Inicial</t>
  </si>
  <si>
    <t>L.I</t>
  </si>
  <si>
    <t>Signo</t>
  </si>
  <si>
    <t>L.D</t>
  </si>
  <si>
    <t>Res4</t>
  </si>
  <si>
    <t>Res5</t>
  </si>
  <si>
    <t>Res6</t>
  </si>
  <si>
    <t>Res2</t>
  </si>
  <si>
    <t>&gt;=</t>
  </si>
  <si>
    <t>Res3</t>
  </si>
  <si>
    <t>Res1</t>
  </si>
  <si>
    <t>=</t>
  </si>
  <si>
    <t>Ec.No</t>
  </si>
  <si>
    <t>V.B</t>
  </si>
  <si>
    <t>Z</t>
  </si>
  <si>
    <t>x1</t>
  </si>
  <si>
    <t>a1</t>
  </si>
  <si>
    <t>a2</t>
  </si>
  <si>
    <t>h1</t>
  </si>
  <si>
    <t>h2</t>
  </si>
  <si>
    <t>s1</t>
  </si>
  <si>
    <t>Razón</t>
  </si>
  <si>
    <t>z</t>
  </si>
  <si>
    <t xml:space="preserve">&lt;= </t>
  </si>
  <si>
    <t>hongura</t>
  </si>
  <si>
    <t>artificiales</t>
  </si>
  <si>
    <t xml:space="preserve">&gt;= </t>
  </si>
  <si>
    <t>3x1+x2+2x3</t>
  </si>
  <si>
    <t>x1-2x2+3x3</t>
  </si>
  <si>
    <t>x1+x2+2x3</t>
  </si>
  <si>
    <t>Min Z =2x1+x2+3x3</t>
  </si>
  <si>
    <t xml:space="preserve">artificiales y superavi es negativa la ultima </t>
  </si>
  <si>
    <t>======</t>
  </si>
  <si>
    <t>estadar ordenda</t>
  </si>
  <si>
    <t>2x1+3x2-x3</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</si>
</sst>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b/>
      <sz val="11"/>
      <color indexed="18"/>
      <name val="Calibri"/>
      <family val="2"/>
      <scheme val="minor"/>
    </font>
  </fonts>
  <fills count="9">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00B050"/>
        <bgColor indexed="64"/>
      </patternFill>
    </fill>
    <fill>
      <patternFill patternType="solid">
        <fgColor theme="8" tint="0.59999389629810485"/>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9" tint="0.39997558519241921"/>
        <bgColor indexed="64"/>
      </patternFill>
    </fill>
  </fills>
  <borders count="15">
    <border>
      <left/>
      <right/>
      <top/>
      <bottom/>
      <diagonal/>
    </border>
    <border>
      <left/>
      <right/>
      <top style="medium">
        <color indexed="23"/>
      </top>
      <bottom/>
      <diagonal/>
    </border>
    <border>
      <left/>
      <right/>
      <top/>
      <bottom style="medium">
        <color indexed="23"/>
      </bottom>
      <diagonal/>
    </border>
    <border>
      <left/>
      <right/>
      <top style="medium">
        <color indexed="23"/>
      </top>
      <bottom style="medium">
        <color indexed="23"/>
      </bottom>
      <diagonal/>
    </border>
    <border>
      <left/>
      <right/>
      <top style="thin">
        <color indexed="23"/>
      </top>
      <bottom style="medium">
        <color indexed="23"/>
      </bottom>
      <diagonal/>
    </border>
    <border>
      <left/>
      <right/>
      <top style="thin">
        <color indexed="23"/>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33">
    <xf numFmtId="0" fontId="0" fillId="0" borderId="0" xfId="0"/>
    <xf numFmtId="0" fontId="0" fillId="0" borderId="0" xfId="0" applyAlignment="1">
      <alignment horizontal="center" wrapText="1"/>
    </xf>
    <xf numFmtId="0" fontId="0" fillId="0" borderId="0" xfId="0" applyAlignment="1"/>
    <xf numFmtId="0" fontId="0" fillId="0" borderId="0" xfId="0" applyAlignment="1">
      <alignment horizontal="center" wrapText="1"/>
    </xf>
    <xf numFmtId="0" fontId="1" fillId="0" borderId="0" xfId="0" applyFont="1"/>
    <xf numFmtId="0" fontId="0" fillId="0" borderId="4" xfId="0" applyFill="1" applyBorder="1" applyAlignment="1"/>
    <xf numFmtId="0" fontId="2" fillId="0" borderId="3" xfId="0" applyFont="1" applyFill="1" applyBorder="1" applyAlignment="1">
      <alignment horizontal="center"/>
    </xf>
    <xf numFmtId="0" fontId="0" fillId="0" borderId="5" xfId="0" applyFill="1" applyBorder="1" applyAlignment="1"/>
    <xf numFmtId="0" fontId="0" fillId="0" borderId="4" xfId="0" applyNumberFormat="1" applyFill="1" applyBorder="1" applyAlignment="1"/>
    <xf numFmtId="0" fontId="0" fillId="0" borderId="5" xfId="0" applyNumberFormat="1" applyFill="1" applyBorder="1" applyAlignment="1"/>
    <xf numFmtId="0" fontId="2" fillId="0" borderId="1" xfId="0" applyFont="1" applyFill="1" applyBorder="1" applyAlignment="1">
      <alignment horizontal="center"/>
    </xf>
    <xf numFmtId="0" fontId="2" fillId="0" borderId="2" xfId="0" applyFont="1" applyFill="1" applyBorder="1" applyAlignment="1">
      <alignment horizontal="center"/>
    </xf>
    <xf numFmtId="0" fontId="0" fillId="0" borderId="0" xfId="0" applyAlignment="1">
      <alignment horizontal="center"/>
    </xf>
    <xf numFmtId="0" fontId="0" fillId="0" borderId="6" xfId="0" applyBorder="1" applyAlignment="1">
      <alignment horizontal="center"/>
    </xf>
    <xf numFmtId="0" fontId="0" fillId="0" borderId="0" xfId="0" applyAlignment="1">
      <alignment horizontal="center"/>
    </xf>
    <xf numFmtId="0" fontId="0" fillId="5" borderId="0" xfId="0" applyFill="1" applyAlignment="1">
      <alignment horizontal="center"/>
    </xf>
    <xf numFmtId="0" fontId="0" fillId="4" borderId="6" xfId="0" applyFill="1" applyBorder="1" applyAlignment="1">
      <alignment horizontal="center"/>
    </xf>
    <xf numFmtId="0" fontId="0" fillId="0" borderId="6" xfId="0" applyFill="1" applyBorder="1" applyAlignment="1">
      <alignment horizontal="center"/>
    </xf>
    <xf numFmtId="0" fontId="0" fillId="3" borderId="6" xfId="0" applyFill="1" applyBorder="1" applyAlignment="1">
      <alignment horizontal="center"/>
    </xf>
    <xf numFmtId="0" fontId="0" fillId="0" borderId="0" xfId="0" quotePrefix="1" applyAlignment="1">
      <alignment horizontal="center"/>
    </xf>
    <xf numFmtId="0" fontId="0" fillId="7" borderId="0" xfId="0" applyFill="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7" xfId="0" applyFill="1" applyBorder="1" applyAlignment="1">
      <alignment horizontal="center"/>
    </xf>
    <xf numFmtId="0" fontId="0" fillId="6" borderId="0" xfId="0" applyFill="1" applyAlignment="1">
      <alignment horizontal="center"/>
    </xf>
    <xf numFmtId="0" fontId="0" fillId="8" borderId="6" xfId="0" applyFill="1" applyBorder="1" applyAlignment="1">
      <alignment horizontal="center"/>
    </xf>
    <xf numFmtId="0" fontId="0" fillId="2" borderId="0" xfId="0"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showGridLines="0" topLeftCell="A10" workbookViewId="0">
      <selection activeCell="G28" sqref="G28"/>
    </sheetView>
  </sheetViews>
  <sheetFormatPr baseColWidth="10" defaultRowHeight="15" x14ac:dyDescent="0.25"/>
  <cols>
    <col min="1" max="1" width="2.28515625" customWidth="1"/>
    <col min="2" max="2" width="6" customWidth="1"/>
    <col min="3" max="3" width="20.28515625" customWidth="1"/>
    <col min="4" max="4" width="15.5703125" bestFit="1" customWidth="1"/>
    <col min="5" max="5" width="13" customWidth="1"/>
    <col min="6" max="6" width="13.28515625" customWidth="1"/>
    <col min="7" max="7" width="8" customWidth="1"/>
  </cols>
  <sheetData>
    <row r="1" spans="1:5" x14ac:dyDescent="0.25">
      <c r="A1" s="4" t="s">
        <v>21</v>
      </c>
    </row>
    <row r="2" spans="1:5" x14ac:dyDescent="0.25">
      <c r="A2" s="4" t="s">
        <v>22</v>
      </c>
    </row>
    <row r="3" spans="1:5" x14ac:dyDescent="0.25">
      <c r="A3" s="4" t="s">
        <v>75</v>
      </c>
    </row>
    <row r="4" spans="1:5" x14ac:dyDescent="0.25">
      <c r="A4" s="4" t="s">
        <v>23</v>
      </c>
    </row>
    <row r="5" spans="1:5" x14ac:dyDescent="0.25">
      <c r="A5" s="4" t="s">
        <v>24</v>
      </c>
    </row>
    <row r="6" spans="1:5" x14ac:dyDescent="0.25">
      <c r="A6" s="4"/>
      <c r="B6" t="s">
        <v>25</v>
      </c>
    </row>
    <row r="7" spans="1:5" x14ac:dyDescent="0.25">
      <c r="A7" s="4"/>
      <c r="B7" t="s">
        <v>26</v>
      </c>
    </row>
    <row r="8" spans="1:5" x14ac:dyDescent="0.25">
      <c r="A8" s="4"/>
      <c r="B8" t="s">
        <v>76</v>
      </c>
    </row>
    <row r="9" spans="1:5" x14ac:dyDescent="0.25">
      <c r="A9" s="4" t="s">
        <v>27</v>
      </c>
    </row>
    <row r="10" spans="1:5" x14ac:dyDescent="0.25">
      <c r="B10" t="s">
        <v>28</v>
      </c>
    </row>
    <row r="11" spans="1:5" x14ac:dyDescent="0.25">
      <c r="B11" t="s">
        <v>29</v>
      </c>
    </row>
    <row r="14" spans="1:5" ht="15.75" thickBot="1" x14ac:dyDescent="0.3">
      <c r="A14" t="s">
        <v>30</v>
      </c>
    </row>
    <row r="15" spans="1:5" ht="15.75" thickBot="1" x14ac:dyDescent="0.3">
      <c r="B15" s="6" t="s">
        <v>31</v>
      </c>
      <c r="C15" s="6" t="s">
        <v>32</v>
      </c>
      <c r="D15" s="6" t="s">
        <v>33</v>
      </c>
      <c r="E15" s="6" t="s">
        <v>34</v>
      </c>
    </row>
    <row r="16" spans="1:5" ht="15.75" thickBot="1" x14ac:dyDescent="0.3">
      <c r="B16" s="5" t="s">
        <v>42</v>
      </c>
      <c r="C16" s="5" t="s">
        <v>20</v>
      </c>
      <c r="D16" s="8">
        <v>0</v>
      </c>
      <c r="E16" s="8">
        <v>1740</v>
      </c>
    </row>
    <row r="19" spans="1:7" ht="15.75" thickBot="1" x14ac:dyDescent="0.3">
      <c r="A19" t="s">
        <v>35</v>
      </c>
    </row>
    <row r="20" spans="1:7" ht="15.75" thickBot="1" x14ac:dyDescent="0.3">
      <c r="B20" s="6" t="s">
        <v>31</v>
      </c>
      <c r="C20" s="6" t="s">
        <v>32</v>
      </c>
      <c r="D20" s="6" t="s">
        <v>33</v>
      </c>
      <c r="E20" s="6" t="s">
        <v>34</v>
      </c>
      <c r="F20" s="6" t="s">
        <v>36</v>
      </c>
    </row>
    <row r="21" spans="1:7" x14ac:dyDescent="0.25">
      <c r="B21" s="7" t="s">
        <v>77</v>
      </c>
      <c r="C21" s="7" t="s">
        <v>11</v>
      </c>
      <c r="D21" s="9">
        <v>0</v>
      </c>
      <c r="E21" s="9">
        <v>12</v>
      </c>
      <c r="F21" s="7" t="s">
        <v>44</v>
      </c>
    </row>
    <row r="22" spans="1:7" ht="15.75" thickBot="1" x14ac:dyDescent="0.3">
      <c r="B22" s="5" t="s">
        <v>78</v>
      </c>
      <c r="C22" s="5" t="s">
        <v>12</v>
      </c>
      <c r="D22" s="8">
        <v>0</v>
      </c>
      <c r="E22" s="8">
        <v>4.0000000000000009</v>
      </c>
      <c r="F22" s="5" t="s">
        <v>44</v>
      </c>
    </row>
    <row r="25" spans="1:7" ht="15.75" thickBot="1" x14ac:dyDescent="0.3">
      <c r="A25" t="s">
        <v>37</v>
      </c>
    </row>
    <row r="26" spans="1:7" ht="15.75" thickBot="1" x14ac:dyDescent="0.3">
      <c r="B26" s="6" t="s">
        <v>31</v>
      </c>
      <c r="C26" s="6" t="s">
        <v>32</v>
      </c>
      <c r="D26" s="6" t="s">
        <v>38</v>
      </c>
      <c r="E26" s="6" t="s">
        <v>39</v>
      </c>
      <c r="F26" s="6" t="s">
        <v>40</v>
      </c>
      <c r="G26" s="6" t="s">
        <v>41</v>
      </c>
    </row>
    <row r="27" spans="1:7" x14ac:dyDescent="0.25">
      <c r="B27" s="7" t="s">
        <v>45</v>
      </c>
      <c r="C27" s="7" t="s">
        <v>43</v>
      </c>
      <c r="D27" s="9">
        <v>200</v>
      </c>
      <c r="E27" s="7" t="s">
        <v>50</v>
      </c>
      <c r="F27" s="7" t="s">
        <v>70</v>
      </c>
      <c r="G27" s="7">
        <v>0</v>
      </c>
    </row>
    <row r="28" spans="1:7" x14ac:dyDescent="0.25">
      <c r="B28" s="7" t="s">
        <v>47</v>
      </c>
      <c r="C28" s="7" t="s">
        <v>46</v>
      </c>
      <c r="D28" s="9">
        <v>108.00000000000001</v>
      </c>
      <c r="E28" s="7" t="s">
        <v>51</v>
      </c>
      <c r="F28" s="7" t="s">
        <v>49</v>
      </c>
      <c r="G28" s="7">
        <v>19.999999999999986</v>
      </c>
    </row>
    <row r="29" spans="1:7" ht="15.75" thickBot="1" x14ac:dyDescent="0.3">
      <c r="B29" s="5" t="s">
        <v>69</v>
      </c>
      <c r="C29" s="5" t="s">
        <v>48</v>
      </c>
      <c r="D29" s="8">
        <v>220</v>
      </c>
      <c r="E29" s="5" t="s">
        <v>79</v>
      </c>
      <c r="F29" s="5" t="s">
        <v>70</v>
      </c>
      <c r="G29" s="5">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showGridLines="0" workbookViewId="0">
      <selection activeCell="E13" sqref="E13"/>
    </sheetView>
  </sheetViews>
  <sheetFormatPr baseColWidth="10" defaultRowHeight="15" x14ac:dyDescent="0.25"/>
  <cols>
    <col min="1" max="1" width="2.28515625" customWidth="1"/>
    <col min="2" max="2" width="6.28515625" bestFit="1" customWidth="1"/>
    <col min="3" max="3" width="20.28515625" bestFit="1" customWidth="1"/>
    <col min="4" max="4" width="5.7109375" customWidth="1"/>
    <col min="5" max="5" width="9.28515625" bestFit="1" customWidth="1"/>
    <col min="6" max="6" width="12.85546875" customWidth="1"/>
    <col min="7" max="8" width="12" bestFit="1" customWidth="1"/>
  </cols>
  <sheetData>
    <row r="1" spans="1:8" x14ac:dyDescent="0.25">
      <c r="A1" s="4" t="s">
        <v>52</v>
      </c>
    </row>
    <row r="2" spans="1:8" x14ac:dyDescent="0.25">
      <c r="A2" s="4" t="s">
        <v>22</v>
      </c>
    </row>
    <row r="3" spans="1:8" x14ac:dyDescent="0.25">
      <c r="A3" s="4" t="s">
        <v>75</v>
      </c>
    </row>
    <row r="6" spans="1:8" ht="15.75" thickBot="1" x14ac:dyDescent="0.3">
      <c r="A6" t="s">
        <v>35</v>
      </c>
    </row>
    <row r="7" spans="1:8" x14ac:dyDescent="0.25">
      <c r="B7" s="10"/>
      <c r="C7" s="10"/>
      <c r="D7" s="10" t="s">
        <v>53</v>
      </c>
      <c r="E7" s="10" t="s">
        <v>55</v>
      </c>
      <c r="F7" s="10" t="s">
        <v>57</v>
      </c>
      <c r="G7" s="10" t="s">
        <v>59</v>
      </c>
      <c r="H7" s="10" t="s">
        <v>59</v>
      </c>
    </row>
    <row r="8" spans="1:8" ht="15.75" thickBot="1" x14ac:dyDescent="0.3">
      <c r="B8" s="11" t="s">
        <v>31</v>
      </c>
      <c r="C8" s="11" t="s">
        <v>32</v>
      </c>
      <c r="D8" s="11" t="s">
        <v>54</v>
      </c>
      <c r="E8" s="11" t="s">
        <v>56</v>
      </c>
      <c r="F8" s="11" t="s">
        <v>58</v>
      </c>
      <c r="G8" s="11" t="s">
        <v>60</v>
      </c>
      <c r="H8" s="11" t="s">
        <v>61</v>
      </c>
    </row>
    <row r="9" spans="1:8" x14ac:dyDescent="0.25">
      <c r="B9" s="7" t="s">
        <v>77</v>
      </c>
      <c r="C9" s="7" t="s">
        <v>11</v>
      </c>
      <c r="D9" s="7">
        <v>12</v>
      </c>
      <c r="E9" s="7">
        <v>0</v>
      </c>
      <c r="F9" s="7">
        <v>115</v>
      </c>
      <c r="G9" s="7">
        <v>20.000000000000014</v>
      </c>
      <c r="H9" s="7">
        <v>70</v>
      </c>
    </row>
    <row r="10" spans="1:8" ht="15.75" thickBot="1" x14ac:dyDescent="0.3">
      <c r="B10" s="5" t="s">
        <v>78</v>
      </c>
      <c r="C10" s="5" t="s">
        <v>12</v>
      </c>
      <c r="D10" s="5">
        <v>4.0000000000000009</v>
      </c>
      <c r="E10" s="5">
        <v>0</v>
      </c>
      <c r="F10" s="5">
        <v>90</v>
      </c>
      <c r="G10" s="5">
        <v>140</v>
      </c>
      <c r="H10" s="5">
        <v>13.333333333333343</v>
      </c>
    </row>
    <row r="12" spans="1:8" ht="15.75" thickBot="1" x14ac:dyDescent="0.3">
      <c r="A12" t="s">
        <v>37</v>
      </c>
    </row>
    <row r="13" spans="1:8" x14ac:dyDescent="0.25">
      <c r="B13" s="10"/>
      <c r="C13" s="10"/>
      <c r="D13" s="10" t="s">
        <v>53</v>
      </c>
      <c r="E13" s="10" t="s">
        <v>71</v>
      </c>
      <c r="F13" s="10" t="s">
        <v>73</v>
      </c>
      <c r="G13" s="10" t="s">
        <v>59</v>
      </c>
      <c r="H13" s="10" t="s">
        <v>59</v>
      </c>
    </row>
    <row r="14" spans="1:8" ht="15.75" thickBot="1" x14ac:dyDescent="0.3">
      <c r="B14" s="11" t="s">
        <v>31</v>
      </c>
      <c r="C14" s="11" t="s">
        <v>32</v>
      </c>
      <c r="D14" s="11" t="s">
        <v>54</v>
      </c>
      <c r="E14" s="11" t="s">
        <v>72</v>
      </c>
      <c r="F14" s="11" t="s">
        <v>74</v>
      </c>
      <c r="G14" s="11" t="s">
        <v>60</v>
      </c>
      <c r="H14" s="11" t="s">
        <v>61</v>
      </c>
    </row>
    <row r="15" spans="1:8" x14ac:dyDescent="0.25">
      <c r="B15" s="7" t="s">
        <v>45</v>
      </c>
      <c r="C15" s="7" t="s">
        <v>43</v>
      </c>
      <c r="D15" s="7">
        <v>200</v>
      </c>
      <c r="E15" s="7">
        <v>1.0000000000000007</v>
      </c>
      <c r="F15" s="7">
        <v>200</v>
      </c>
      <c r="G15" s="7">
        <v>21.621621621621614</v>
      </c>
      <c r="H15" s="7">
        <v>53.33333333333335</v>
      </c>
    </row>
    <row r="16" spans="1:8" x14ac:dyDescent="0.25">
      <c r="B16" s="7" t="s">
        <v>47</v>
      </c>
      <c r="C16" s="7" t="s">
        <v>46</v>
      </c>
      <c r="D16" s="7">
        <v>108.00000000000001</v>
      </c>
      <c r="E16" s="7">
        <v>0</v>
      </c>
      <c r="F16" s="7">
        <v>128</v>
      </c>
      <c r="G16" s="7">
        <v>1E+30</v>
      </c>
      <c r="H16" s="7">
        <v>19.999999999999993</v>
      </c>
    </row>
    <row r="17" spans="2:8" ht="15.75" thickBot="1" x14ac:dyDescent="0.3">
      <c r="B17" s="5" t="s">
        <v>69</v>
      </c>
      <c r="C17" s="5" t="s">
        <v>48</v>
      </c>
      <c r="D17" s="5">
        <v>220</v>
      </c>
      <c r="E17" s="5">
        <v>7</v>
      </c>
      <c r="F17" s="5">
        <v>220</v>
      </c>
      <c r="G17" s="5">
        <v>80.000000000000028</v>
      </c>
      <c r="H17" s="5">
        <v>57.142857142857117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showGridLines="0" workbookViewId="0">
      <selection sqref="A1:A3"/>
    </sheetView>
  </sheetViews>
  <sheetFormatPr baseColWidth="10" defaultRowHeight="15" x14ac:dyDescent="0.25"/>
  <cols>
    <col min="1" max="1" width="2.28515625" customWidth="1"/>
    <col min="2" max="2" width="6" customWidth="1"/>
    <col min="3" max="3" width="8.42578125" customWidth="1"/>
    <col min="4" max="4" width="5.7109375" customWidth="1"/>
    <col min="5" max="5" width="2.28515625" customWidth="1"/>
    <col min="6" max="6" width="7.7109375" customWidth="1"/>
    <col min="7" max="7" width="9.85546875" customWidth="1"/>
    <col min="8" max="8" width="2.28515625" customWidth="1"/>
    <col min="9" max="9" width="8.5703125" customWidth="1"/>
    <col min="10" max="10" width="9.85546875" customWidth="1"/>
  </cols>
  <sheetData>
    <row r="1" spans="1:10" x14ac:dyDescent="0.25">
      <c r="A1" s="4" t="s">
        <v>62</v>
      </c>
    </row>
    <row r="2" spans="1:10" x14ac:dyDescent="0.25">
      <c r="A2" s="4" t="s">
        <v>22</v>
      </c>
    </row>
    <row r="3" spans="1:10" x14ac:dyDescent="0.25">
      <c r="A3" s="4" t="s">
        <v>75</v>
      </c>
    </row>
    <row r="5" spans="1:10" ht="15.75" thickBot="1" x14ac:dyDescent="0.3"/>
    <row r="6" spans="1:10" x14ac:dyDescent="0.25">
      <c r="B6" s="10"/>
      <c r="C6" s="10" t="s">
        <v>57</v>
      </c>
      <c r="D6" s="10"/>
    </row>
    <row r="7" spans="1:10" ht="15.75" thickBot="1" x14ac:dyDescent="0.3">
      <c r="B7" s="11" t="s">
        <v>31</v>
      </c>
      <c r="C7" s="11" t="s">
        <v>32</v>
      </c>
      <c r="D7" s="11" t="s">
        <v>54</v>
      </c>
    </row>
    <row r="8" spans="1:10" ht="15.75" thickBot="1" x14ac:dyDescent="0.3">
      <c r="B8" s="5" t="s">
        <v>42</v>
      </c>
      <c r="C8" s="5" t="s">
        <v>20</v>
      </c>
      <c r="D8" s="8">
        <v>1740</v>
      </c>
    </row>
    <row r="10" spans="1:10" ht="15.75" thickBot="1" x14ac:dyDescent="0.3"/>
    <row r="11" spans="1:10" x14ac:dyDescent="0.25">
      <c r="B11" s="10"/>
      <c r="C11" s="10" t="s">
        <v>63</v>
      </c>
      <c r="D11" s="10"/>
      <c r="F11" s="10" t="s">
        <v>64</v>
      </c>
      <c r="G11" s="10" t="s">
        <v>57</v>
      </c>
      <c r="I11" s="10" t="s">
        <v>67</v>
      </c>
      <c r="J11" s="10" t="s">
        <v>57</v>
      </c>
    </row>
    <row r="12" spans="1:10" ht="15.75" thickBot="1" x14ac:dyDescent="0.3">
      <c r="B12" s="11" t="s">
        <v>31</v>
      </c>
      <c r="C12" s="11" t="s">
        <v>32</v>
      </c>
      <c r="D12" s="11" t="s">
        <v>54</v>
      </c>
      <c r="F12" s="11" t="s">
        <v>65</v>
      </c>
      <c r="G12" s="11" t="s">
        <v>66</v>
      </c>
      <c r="I12" s="11" t="s">
        <v>65</v>
      </c>
      <c r="J12" s="11" t="s">
        <v>66</v>
      </c>
    </row>
    <row r="13" spans="1:10" x14ac:dyDescent="0.25">
      <c r="B13" s="7" t="s">
        <v>77</v>
      </c>
      <c r="C13" s="7" t="s">
        <v>11</v>
      </c>
      <c r="D13" s="9">
        <v>12</v>
      </c>
      <c r="F13" s="9">
        <v>0</v>
      </c>
      <c r="G13" s="9">
        <v>360.00000000000006</v>
      </c>
      <c r="I13" s="9">
        <v>12</v>
      </c>
      <c r="J13" s="9">
        <v>1740</v>
      </c>
    </row>
    <row r="14" spans="1:10" ht="15.75" thickBot="1" x14ac:dyDescent="0.3">
      <c r="B14" s="5" t="s">
        <v>78</v>
      </c>
      <c r="C14" s="5" t="s">
        <v>12</v>
      </c>
      <c r="D14" s="8">
        <v>4.0000000000000009</v>
      </c>
      <c r="F14" s="8">
        <v>0</v>
      </c>
      <c r="G14" s="8">
        <v>1380</v>
      </c>
      <c r="I14" s="8">
        <v>4</v>
      </c>
      <c r="J14" s="8">
        <v>1740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28"/>
  <sheetViews>
    <sheetView topLeftCell="A10" workbookViewId="0">
      <selection activeCell="B18" sqref="B18"/>
    </sheetView>
  </sheetViews>
  <sheetFormatPr baseColWidth="10" defaultColWidth="8.85546875" defaultRowHeight="15" x14ac:dyDescent="0.25"/>
  <cols>
    <col min="2" max="2" width="8.7109375" bestFit="1" customWidth="1"/>
    <col min="3" max="3" width="11.28515625" bestFit="1" customWidth="1"/>
    <col min="4" max="4" width="7.28515625" bestFit="1" customWidth="1"/>
    <col min="6" max="6" width="14.7109375" bestFit="1" customWidth="1"/>
    <col min="7" max="7" width="6" bestFit="1" customWidth="1"/>
    <col min="8" max="8" width="5.85546875" customWidth="1"/>
    <col min="9" max="9" width="20.7109375" bestFit="1" customWidth="1"/>
    <col min="10" max="10" width="2" bestFit="1" customWidth="1"/>
    <col min="11" max="11" width="5" customWidth="1"/>
  </cols>
  <sheetData>
    <row r="2" spans="2:13" ht="14.45" customHeight="1" x14ac:dyDescent="0.25">
      <c r="B2" s="3" t="s">
        <v>0</v>
      </c>
      <c r="C2" s="3"/>
      <c r="D2" s="3"/>
      <c r="E2" s="3"/>
      <c r="F2" s="3"/>
      <c r="G2" s="3"/>
      <c r="H2" s="3"/>
      <c r="I2" s="3"/>
      <c r="J2" s="3"/>
      <c r="K2" s="3"/>
      <c r="L2" s="3"/>
      <c r="M2" s="2"/>
    </row>
    <row r="3" spans="2:13" x14ac:dyDescent="0.25">
      <c r="B3" s="3"/>
      <c r="C3" s="3"/>
      <c r="D3" s="3"/>
      <c r="E3" s="3"/>
      <c r="F3" s="3"/>
      <c r="G3" s="3"/>
      <c r="H3" s="3"/>
      <c r="I3" s="3"/>
      <c r="J3" s="3"/>
      <c r="K3" s="3"/>
      <c r="L3" s="3"/>
      <c r="M3" s="2"/>
    </row>
    <row r="4" spans="2:13" x14ac:dyDescent="0.25">
      <c r="B4" s="3"/>
      <c r="C4" s="3"/>
      <c r="D4" s="3"/>
      <c r="E4" s="3"/>
      <c r="F4" s="3"/>
      <c r="G4" s="3"/>
      <c r="H4" s="3"/>
      <c r="I4" s="3"/>
      <c r="J4" s="3"/>
      <c r="K4" s="3"/>
      <c r="L4" s="3"/>
      <c r="M4" s="2"/>
    </row>
    <row r="5" spans="2:13" x14ac:dyDescent="0.25">
      <c r="B5" s="3"/>
      <c r="C5" s="3"/>
      <c r="D5" s="3"/>
      <c r="E5" s="3"/>
      <c r="F5" s="3"/>
      <c r="G5" s="3"/>
      <c r="H5" s="3"/>
      <c r="I5" s="3"/>
      <c r="J5" s="3"/>
      <c r="K5" s="3"/>
      <c r="L5" s="3"/>
      <c r="M5" s="2"/>
    </row>
    <row r="6" spans="2:13" x14ac:dyDescent="0.25">
      <c r="B6" s="3"/>
      <c r="C6" s="3"/>
      <c r="D6" s="3"/>
      <c r="E6" s="3"/>
      <c r="F6" s="3"/>
      <c r="G6" s="3"/>
      <c r="H6" s="3"/>
      <c r="I6" s="3"/>
      <c r="J6" s="3"/>
      <c r="K6" s="3"/>
      <c r="L6" s="3"/>
      <c r="M6" s="2"/>
    </row>
    <row r="7" spans="2:13" x14ac:dyDescent="0.25">
      <c r="B7" s="3"/>
      <c r="C7" s="3"/>
      <c r="D7" s="3"/>
      <c r="E7" s="3"/>
      <c r="F7" s="3"/>
      <c r="G7" s="3"/>
      <c r="H7" s="3"/>
      <c r="I7" s="3"/>
      <c r="J7" s="3"/>
      <c r="K7" s="3"/>
      <c r="L7" s="3"/>
      <c r="M7" s="2"/>
    </row>
    <row r="8" spans="2:13" x14ac:dyDescent="0.25">
      <c r="B8" s="3"/>
      <c r="C8" s="3"/>
      <c r="D8" s="3"/>
      <c r="E8" s="3"/>
      <c r="F8" s="3"/>
      <c r="G8" s="3"/>
      <c r="H8" s="3"/>
      <c r="I8" s="3"/>
      <c r="J8" s="3"/>
      <c r="K8" s="3"/>
      <c r="L8" s="3"/>
      <c r="M8" s="2"/>
    </row>
    <row r="9" spans="2:13" x14ac:dyDescent="0.25">
      <c r="B9" s="3"/>
      <c r="C9" s="3"/>
      <c r="D9" s="3"/>
      <c r="E9" s="3"/>
      <c r="F9" s="3"/>
      <c r="G9" s="3"/>
      <c r="H9" s="3"/>
      <c r="I9" s="3"/>
      <c r="J9" s="3"/>
      <c r="K9" s="3"/>
      <c r="L9" s="3"/>
      <c r="M9" s="2"/>
    </row>
    <row r="10" spans="2:13" x14ac:dyDescent="0.25">
      <c r="B10" s="3"/>
      <c r="C10" s="3"/>
      <c r="D10" s="3"/>
      <c r="E10" s="3"/>
      <c r="F10" s="3"/>
      <c r="G10" s="3"/>
      <c r="H10" s="3"/>
      <c r="I10" s="3"/>
      <c r="J10" s="3"/>
      <c r="K10" s="3"/>
      <c r="L10" s="3"/>
      <c r="M10" s="2"/>
    </row>
    <row r="11" spans="2:13" x14ac:dyDescent="0.25">
      <c r="B11" s="3"/>
      <c r="C11" s="3"/>
      <c r="D11" s="3"/>
      <c r="E11" s="3"/>
      <c r="F11" s="3"/>
      <c r="G11" s="3"/>
      <c r="H11" s="3"/>
      <c r="I11" s="3"/>
      <c r="J11" s="3"/>
      <c r="K11" s="3"/>
      <c r="L11" s="3"/>
      <c r="M11" s="2"/>
    </row>
    <row r="12" spans="2:13" x14ac:dyDescent="0.25">
      <c r="B12" s="3"/>
      <c r="C12" s="3"/>
      <c r="D12" s="3"/>
      <c r="E12" s="3"/>
      <c r="F12" s="3"/>
      <c r="G12" s="3"/>
      <c r="H12" s="3"/>
      <c r="I12" s="3"/>
      <c r="J12" s="3"/>
      <c r="K12" s="3"/>
      <c r="L12" s="3"/>
      <c r="M12" s="2"/>
    </row>
    <row r="13" spans="2:13" x14ac:dyDescent="0.25">
      <c r="B13" s="3"/>
      <c r="C13" s="3"/>
      <c r="D13" s="3"/>
      <c r="E13" s="3"/>
      <c r="F13" s="3"/>
      <c r="G13" s="3"/>
      <c r="H13" s="3"/>
      <c r="I13" s="3"/>
      <c r="J13" s="3"/>
      <c r="K13" s="3"/>
      <c r="L13" s="3"/>
      <c r="M13" s="2"/>
    </row>
    <row r="14" spans="2:13" x14ac:dyDescent="0.25">
      <c r="B14" s="3"/>
      <c r="C14" s="3"/>
      <c r="D14" s="3"/>
      <c r="E14" s="3"/>
      <c r="F14" s="3"/>
      <c r="G14" s="3"/>
      <c r="H14" s="3"/>
      <c r="I14" s="3"/>
      <c r="J14" s="3"/>
      <c r="K14" s="3"/>
      <c r="L14" s="3"/>
      <c r="M14" s="2"/>
    </row>
    <row r="15" spans="2:13" x14ac:dyDescent="0.25">
      <c r="B15" s="1"/>
      <c r="C15" s="3" t="s">
        <v>10</v>
      </c>
      <c r="D15" s="3"/>
      <c r="E15" s="1"/>
      <c r="F15" s="1"/>
      <c r="G15" s="1"/>
      <c r="H15" s="1"/>
      <c r="I15" s="1"/>
      <c r="J15" s="1"/>
      <c r="K15" s="1"/>
      <c r="L15" s="1"/>
      <c r="M15" s="2"/>
    </row>
    <row r="16" spans="2:13" x14ac:dyDescent="0.25">
      <c r="B16" s="2"/>
      <c r="C16" s="2" t="s">
        <v>11</v>
      </c>
      <c r="D16" s="2" t="s">
        <v>12</v>
      </c>
      <c r="E16" s="2" t="s">
        <v>13</v>
      </c>
      <c r="F16" s="2" t="s">
        <v>20</v>
      </c>
      <c r="G16" s="2"/>
      <c r="H16" s="2"/>
      <c r="I16" s="2"/>
      <c r="J16" s="2"/>
      <c r="K16" s="2"/>
      <c r="L16" s="2"/>
      <c r="M16" s="2"/>
    </row>
    <row r="17" spans="1:13" x14ac:dyDescent="0.25">
      <c r="B17" t="s">
        <v>4</v>
      </c>
      <c r="C17">
        <v>115</v>
      </c>
      <c r="D17">
        <v>90</v>
      </c>
      <c r="E17" s="2"/>
      <c r="F17" s="2"/>
      <c r="G17" s="2"/>
      <c r="H17" s="2"/>
      <c r="I17" s="2"/>
      <c r="J17" s="2"/>
      <c r="K17" s="2"/>
      <c r="L17" s="2"/>
      <c r="M17" s="2"/>
    </row>
    <row r="18" spans="1:13" x14ac:dyDescent="0.25">
      <c r="C18">
        <v>12</v>
      </c>
      <c r="D18">
        <v>4.0000000000000009</v>
      </c>
      <c r="E18" s="2"/>
      <c r="F18" s="2">
        <f>+SUMPRODUCT(C17:D17,$C$18:$D$18)</f>
        <v>1740</v>
      </c>
      <c r="G18" s="2"/>
      <c r="H18" s="2"/>
      <c r="I18" s="2"/>
      <c r="J18" s="2"/>
      <c r="K18" s="2"/>
      <c r="L18" s="2"/>
      <c r="M18" s="2"/>
    </row>
    <row r="19" spans="1:13" x14ac:dyDescent="0.25">
      <c r="B19" s="2" t="s">
        <v>1</v>
      </c>
      <c r="C19" s="2">
        <v>10</v>
      </c>
      <c r="D19" s="2">
        <v>20</v>
      </c>
      <c r="E19" s="2">
        <v>200</v>
      </c>
      <c r="F19" s="2">
        <f>+SUMPRODUCT(C19:D19,$C$18:$D$18)</f>
        <v>200</v>
      </c>
      <c r="G19" s="2"/>
      <c r="H19" s="2"/>
      <c r="I19" s="2" t="s">
        <v>5</v>
      </c>
      <c r="J19" s="2"/>
      <c r="K19" s="2"/>
      <c r="L19" s="2"/>
      <c r="M19" s="2"/>
    </row>
    <row r="20" spans="1:13" x14ac:dyDescent="0.25">
      <c r="B20" s="2" t="s">
        <v>2</v>
      </c>
      <c r="C20" s="2">
        <v>4</v>
      </c>
      <c r="D20" s="2">
        <v>15</v>
      </c>
      <c r="E20" s="2">
        <v>128</v>
      </c>
      <c r="F20" s="2">
        <f>+SUMPRODUCT(C20:D20,$C$18:$D$18)</f>
        <v>108.00000000000001</v>
      </c>
      <c r="G20" s="2"/>
      <c r="H20" s="2"/>
      <c r="I20" s="2" t="s">
        <v>6</v>
      </c>
      <c r="J20" s="2"/>
      <c r="K20" s="2"/>
      <c r="L20" s="2"/>
      <c r="M20" s="2"/>
    </row>
    <row r="21" spans="1:13" x14ac:dyDescent="0.25">
      <c r="B21" t="s">
        <v>3</v>
      </c>
      <c r="C21">
        <v>15</v>
      </c>
      <c r="D21">
        <v>10</v>
      </c>
      <c r="E21">
        <v>220</v>
      </c>
      <c r="F21" s="2">
        <f>+SUMPRODUCT(C21:D21,$C$18:$D$18)</f>
        <v>220</v>
      </c>
      <c r="I21" t="s">
        <v>18</v>
      </c>
    </row>
    <row r="22" spans="1:13" x14ac:dyDescent="0.25">
      <c r="I22" t="s">
        <v>19</v>
      </c>
    </row>
    <row r="25" spans="1:13" x14ac:dyDescent="0.25">
      <c r="A25" t="s">
        <v>7</v>
      </c>
      <c r="B25" t="s">
        <v>8</v>
      </c>
      <c r="C25" t="s">
        <v>14</v>
      </c>
    </row>
    <row r="26" spans="1:13" x14ac:dyDescent="0.25">
      <c r="B26" t="s">
        <v>9</v>
      </c>
      <c r="C26" t="s">
        <v>15</v>
      </c>
      <c r="D26" t="s">
        <v>16</v>
      </c>
      <c r="E26">
        <v>200</v>
      </c>
      <c r="H26" s="2">
        <v>0</v>
      </c>
      <c r="J26">
        <v>0</v>
      </c>
    </row>
    <row r="27" spans="1:13" x14ac:dyDescent="0.25">
      <c r="C27" t="s">
        <v>17</v>
      </c>
      <c r="D27" t="s">
        <v>16</v>
      </c>
      <c r="E27">
        <v>128</v>
      </c>
      <c r="H27" s="2">
        <v>0</v>
      </c>
      <c r="J27">
        <v>0</v>
      </c>
    </row>
    <row r="28" spans="1:13" x14ac:dyDescent="0.25">
      <c r="C28" t="s">
        <v>68</v>
      </c>
      <c r="D28" t="s">
        <v>16</v>
      </c>
      <c r="E28">
        <v>220</v>
      </c>
      <c r="H28" s="2">
        <v>0</v>
      </c>
      <c r="J28">
        <v>0</v>
      </c>
    </row>
  </sheetData>
  <mergeCells count="2">
    <mergeCell ref="B2:L14"/>
    <mergeCell ref="C15:D15"/>
  </mergeCells>
  <pageMargins left="0.7" right="0.7" top="0.75" bottom="0.75" header="0.3" footer="0.3"/>
  <pageSetup paperSize="9"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F5" sqref="F5:G10"/>
    </sheetView>
  </sheetViews>
  <sheetFormatPr baseColWidth="10" defaultColWidth="11.42578125" defaultRowHeight="15" x14ac:dyDescent="0.25"/>
  <cols>
    <col min="1" max="16384" width="11.42578125" style="12"/>
  </cols>
  <sheetData>
    <row r="1" spans="1:7" x14ac:dyDescent="0.25">
      <c r="B1" s="12" t="s">
        <v>80</v>
      </c>
      <c r="C1" s="12" t="s">
        <v>81</v>
      </c>
      <c r="D1" s="12" t="s">
        <v>82</v>
      </c>
    </row>
    <row r="2" spans="1:7" ht="14.45" customHeight="1" x14ac:dyDescent="0.25">
      <c r="A2" s="12" t="s">
        <v>83</v>
      </c>
      <c r="B2" s="12">
        <v>100</v>
      </c>
      <c r="C2" s="12">
        <v>150</v>
      </c>
      <c r="D2" s="12">
        <v>200</v>
      </c>
      <c r="E2" s="12" t="s">
        <v>84</v>
      </c>
    </row>
    <row r="3" spans="1:7" x14ac:dyDescent="0.25">
      <c r="A3" s="12" t="s">
        <v>85</v>
      </c>
      <c r="B3" s="12">
        <v>1</v>
      </c>
      <c r="C3" s="12">
        <v>1</v>
      </c>
      <c r="D3" s="12">
        <v>1</v>
      </c>
      <c r="E3" s="12">
        <f>SUMPRODUCT(B2:D2,B3:D3)</f>
        <v>450</v>
      </c>
    </row>
    <row r="4" spans="1:7" x14ac:dyDescent="0.25">
      <c r="E4" s="12" t="s">
        <v>86</v>
      </c>
      <c r="F4" s="12" t="s">
        <v>87</v>
      </c>
      <c r="G4" s="12" t="s">
        <v>88</v>
      </c>
    </row>
    <row r="5" spans="1:7" x14ac:dyDescent="0.25">
      <c r="A5" s="12" t="s">
        <v>89</v>
      </c>
      <c r="B5" s="12">
        <v>1</v>
      </c>
      <c r="E5" s="12">
        <f>SUMPRODUCT($B$3:$D$3,B5:D5)</f>
        <v>1</v>
      </c>
      <c r="F5" s="12" t="s">
        <v>16</v>
      </c>
      <c r="G5" s="12">
        <v>700</v>
      </c>
    </row>
    <row r="6" spans="1:7" x14ac:dyDescent="0.25">
      <c r="A6" s="12" t="s">
        <v>90</v>
      </c>
      <c r="C6" s="12">
        <v>1</v>
      </c>
      <c r="E6" s="12">
        <f>SUMPRODUCT($B$3:$D$3,B6:D6)</f>
        <v>1</v>
      </c>
      <c r="F6" s="12" t="s">
        <v>16</v>
      </c>
      <c r="G6" s="12">
        <v>700</v>
      </c>
    </row>
    <row r="7" spans="1:7" x14ac:dyDescent="0.25">
      <c r="A7" s="12" t="s">
        <v>91</v>
      </c>
      <c r="D7" s="12">
        <v>1</v>
      </c>
      <c r="E7" s="12">
        <f>SUMPRODUCT($B$3:$D$3,B7:D7)</f>
        <v>1</v>
      </c>
      <c r="F7" s="12" t="s">
        <v>16</v>
      </c>
      <c r="G7" s="12">
        <v>700</v>
      </c>
    </row>
    <row r="8" spans="1:7" x14ac:dyDescent="0.25">
      <c r="A8" s="12" t="s">
        <v>92</v>
      </c>
      <c r="B8" s="12">
        <v>1</v>
      </c>
      <c r="E8" s="12">
        <f>SUMPRODUCT($B$3:$D$3,B8:D8)</f>
        <v>1</v>
      </c>
      <c r="F8" s="12" t="s">
        <v>93</v>
      </c>
      <c r="G8" s="12">
        <v>300</v>
      </c>
    </row>
    <row r="9" spans="1:7" x14ac:dyDescent="0.25">
      <c r="A9" s="12" t="s">
        <v>94</v>
      </c>
      <c r="B9" s="12">
        <v>1</v>
      </c>
      <c r="C9" s="12">
        <v>1</v>
      </c>
      <c r="E9" s="12">
        <f>SUMPRODUCT($B$3:$D$3,B9:D9)</f>
        <v>2</v>
      </c>
      <c r="F9" s="12" t="s">
        <v>93</v>
      </c>
      <c r="G9" s="12">
        <v>650</v>
      </c>
    </row>
    <row r="10" spans="1:7" x14ac:dyDescent="0.25">
      <c r="A10" s="12" t="s">
        <v>95</v>
      </c>
      <c r="B10" s="12">
        <v>1</v>
      </c>
      <c r="C10" s="12">
        <v>1</v>
      </c>
      <c r="D10" s="12">
        <v>1</v>
      </c>
      <c r="E10" s="12">
        <f>SUMPRODUCT($B$3:$D$3,B10:D10)</f>
        <v>3</v>
      </c>
      <c r="F10" s="12" t="s">
        <v>96</v>
      </c>
      <c r="G10" s="12">
        <v>1050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2"/>
  <sheetViews>
    <sheetView tabSelected="1" topLeftCell="A19" workbookViewId="0">
      <selection activeCell="L33" sqref="L33"/>
    </sheetView>
  </sheetViews>
  <sheetFormatPr baseColWidth="10" defaultRowHeight="15" x14ac:dyDescent="0.25"/>
  <cols>
    <col min="1" max="1" width="11.42578125" style="12"/>
    <col min="2" max="13" width="7.85546875" style="12" customWidth="1"/>
    <col min="14" max="14" width="6.28515625" style="12" customWidth="1"/>
    <col min="15" max="15" width="11.5703125" style="12" customWidth="1"/>
    <col min="16" max="16" width="5.85546875" style="12" customWidth="1"/>
    <col min="17" max="17" width="8.140625" style="12" customWidth="1"/>
    <col min="18" max="18" width="7.7109375" style="12" customWidth="1"/>
    <col min="19" max="19" width="12.28515625" style="12" customWidth="1"/>
    <col min="20" max="20" width="3.85546875" style="12" customWidth="1"/>
    <col min="21" max="21" width="4" style="12" customWidth="1"/>
    <col min="22" max="22" width="2.7109375" style="12" customWidth="1"/>
    <col min="23" max="16384" width="11.42578125" style="12"/>
  </cols>
  <sheetData>
    <row r="1" spans="1:22" x14ac:dyDescent="0.25">
      <c r="A1" s="13" t="s">
        <v>97</v>
      </c>
      <c r="B1" s="13" t="s">
        <v>98</v>
      </c>
      <c r="C1" s="13" t="s">
        <v>99</v>
      </c>
      <c r="D1" s="13" t="s">
        <v>100</v>
      </c>
      <c r="E1" s="13" t="s">
        <v>81</v>
      </c>
      <c r="F1" s="13" t="s">
        <v>82</v>
      </c>
      <c r="G1" s="13" t="s">
        <v>101</v>
      </c>
      <c r="H1" s="13" t="s">
        <v>102</v>
      </c>
      <c r="I1" s="13" t="s">
        <v>103</v>
      </c>
      <c r="J1" s="13" t="s">
        <v>104</v>
      </c>
      <c r="K1" s="13" t="s">
        <v>105</v>
      </c>
      <c r="L1" s="13" t="s">
        <v>88</v>
      </c>
      <c r="M1" s="13" t="s">
        <v>106</v>
      </c>
    </row>
    <row r="2" spans="1:22" x14ac:dyDescent="0.25">
      <c r="A2" s="13">
        <v>0</v>
      </c>
      <c r="B2" s="13" t="s">
        <v>107</v>
      </c>
      <c r="C2" s="13">
        <v>-1</v>
      </c>
      <c r="D2" s="13"/>
      <c r="E2" s="13"/>
      <c r="F2" s="13"/>
      <c r="G2" s="13">
        <v>1</v>
      </c>
      <c r="H2" s="13">
        <v>1</v>
      </c>
      <c r="I2" s="13"/>
      <c r="J2" s="13"/>
      <c r="K2" s="13"/>
      <c r="L2" s="13">
        <v>0</v>
      </c>
      <c r="M2" s="13"/>
    </row>
    <row r="3" spans="1:22" x14ac:dyDescent="0.25">
      <c r="A3" s="13">
        <v>1</v>
      </c>
      <c r="B3" s="13" t="s">
        <v>101</v>
      </c>
      <c r="C3" s="13"/>
      <c r="D3" s="13">
        <v>1</v>
      </c>
      <c r="E3" s="13">
        <v>1</v>
      </c>
      <c r="F3" s="13">
        <v>2</v>
      </c>
      <c r="G3" s="13">
        <v>1</v>
      </c>
      <c r="H3" s="13"/>
      <c r="I3" s="13"/>
      <c r="J3" s="13"/>
      <c r="K3" s="13"/>
      <c r="L3" s="13">
        <v>7</v>
      </c>
      <c r="M3" s="13"/>
      <c r="P3" s="12" t="s">
        <v>108</v>
      </c>
      <c r="Q3" s="12" t="s">
        <v>109</v>
      </c>
    </row>
    <row r="4" spans="1:22" x14ac:dyDescent="0.25">
      <c r="A4" s="13">
        <v>2</v>
      </c>
      <c r="B4" s="13" t="s">
        <v>102</v>
      </c>
      <c r="C4" s="13"/>
      <c r="D4" s="13">
        <v>1</v>
      </c>
      <c r="E4" s="13">
        <v>-2</v>
      </c>
      <c r="F4" s="13">
        <v>3</v>
      </c>
      <c r="G4" s="13"/>
      <c r="H4" s="13">
        <v>1</v>
      </c>
      <c r="I4" s="13"/>
      <c r="J4" s="13"/>
      <c r="K4" s="13">
        <v>-1</v>
      </c>
      <c r="L4" s="13">
        <v>6</v>
      </c>
      <c r="M4" s="13"/>
      <c r="P4" s="12" t="s">
        <v>96</v>
      </c>
      <c r="Q4" s="12" t="s">
        <v>110</v>
      </c>
    </row>
    <row r="5" spans="1:22" x14ac:dyDescent="0.25">
      <c r="A5" s="13">
        <v>3</v>
      </c>
      <c r="B5" s="13" t="s">
        <v>103</v>
      </c>
      <c r="C5" s="13"/>
      <c r="D5" s="13">
        <v>2</v>
      </c>
      <c r="E5" s="13">
        <v>3</v>
      </c>
      <c r="F5" s="13">
        <v>-1</v>
      </c>
      <c r="G5" s="13"/>
      <c r="H5" s="13"/>
      <c r="I5" s="13">
        <v>1</v>
      </c>
      <c r="J5" s="13"/>
      <c r="K5" s="13"/>
      <c r="L5" s="13">
        <v>9</v>
      </c>
      <c r="M5" s="13"/>
      <c r="P5" s="12" t="s">
        <v>111</v>
      </c>
      <c r="Q5" s="12" t="s">
        <v>116</v>
      </c>
    </row>
    <row r="6" spans="1:22" x14ac:dyDescent="0.25">
      <c r="A6" s="13">
        <v>4</v>
      </c>
      <c r="B6" s="13" t="s">
        <v>104</v>
      </c>
      <c r="C6" s="13"/>
      <c r="D6" s="13">
        <v>3</v>
      </c>
      <c r="E6" s="13">
        <v>1</v>
      </c>
      <c r="F6" s="13">
        <v>2</v>
      </c>
      <c r="G6" s="13"/>
      <c r="H6" s="13"/>
      <c r="I6" s="13"/>
      <c r="J6" s="13">
        <v>1</v>
      </c>
      <c r="K6" s="13"/>
      <c r="L6" s="13">
        <v>10</v>
      </c>
      <c r="M6" s="13"/>
    </row>
    <row r="7" spans="1:22" x14ac:dyDescent="0.25">
      <c r="A7" s="15"/>
      <c r="B7" s="15"/>
      <c r="C7" s="15"/>
      <c r="D7" s="15"/>
      <c r="E7" s="15"/>
      <c r="F7" s="15"/>
      <c r="G7" s="15"/>
      <c r="H7" s="15"/>
      <c r="I7" s="15"/>
      <c r="J7" s="15"/>
      <c r="K7" s="15"/>
      <c r="L7" s="15"/>
      <c r="M7" s="15"/>
    </row>
    <row r="8" spans="1:22" x14ac:dyDescent="0.25">
      <c r="A8" s="13">
        <v>0</v>
      </c>
      <c r="B8" s="13" t="s">
        <v>107</v>
      </c>
      <c r="C8" s="13">
        <f>+C2+C3*-$G$2+C4*-$H$2</f>
        <v>-1</v>
      </c>
      <c r="D8" s="13">
        <f t="shared" ref="D8:L8" si="0">+D2+D3*-$G$2+D4*-$H$2</f>
        <v>-2</v>
      </c>
      <c r="E8" s="13">
        <f t="shared" si="0"/>
        <v>1</v>
      </c>
      <c r="F8" s="16">
        <f t="shared" si="0"/>
        <v>-5</v>
      </c>
      <c r="G8" s="13">
        <f t="shared" si="0"/>
        <v>0</v>
      </c>
      <c r="H8" s="13">
        <f t="shared" si="0"/>
        <v>0</v>
      </c>
      <c r="I8" s="13">
        <f t="shared" si="0"/>
        <v>0</v>
      </c>
      <c r="J8" s="13">
        <f t="shared" si="0"/>
        <v>0</v>
      </c>
      <c r="K8" s="13">
        <f t="shared" si="0"/>
        <v>1</v>
      </c>
      <c r="L8" s="13">
        <f t="shared" si="0"/>
        <v>-13</v>
      </c>
      <c r="M8" s="13"/>
      <c r="P8" s="12" t="s">
        <v>115</v>
      </c>
    </row>
    <row r="9" spans="1:22" x14ac:dyDescent="0.25">
      <c r="A9" s="13">
        <v>1</v>
      </c>
      <c r="B9" s="13" t="s">
        <v>101</v>
      </c>
      <c r="C9" s="13">
        <f>+C3</f>
        <v>0</v>
      </c>
      <c r="D9" s="13">
        <f t="shared" ref="D9:L9" si="1">+D3</f>
        <v>1</v>
      </c>
      <c r="E9" s="13">
        <f t="shared" si="1"/>
        <v>1</v>
      </c>
      <c r="F9" s="17">
        <f t="shared" si="1"/>
        <v>2</v>
      </c>
      <c r="G9" s="13">
        <f t="shared" si="1"/>
        <v>1</v>
      </c>
      <c r="H9" s="13">
        <f t="shared" si="1"/>
        <v>0</v>
      </c>
      <c r="I9" s="13">
        <f t="shared" si="1"/>
        <v>0</v>
      </c>
      <c r="J9" s="13">
        <f t="shared" si="1"/>
        <v>0</v>
      </c>
      <c r="K9" s="13">
        <f t="shared" si="1"/>
        <v>0</v>
      </c>
      <c r="L9" s="13">
        <f t="shared" si="1"/>
        <v>7</v>
      </c>
      <c r="M9" s="13">
        <f>+L9/F9</f>
        <v>3.5</v>
      </c>
      <c r="O9" s="14" t="s">
        <v>12</v>
      </c>
      <c r="P9" s="14"/>
      <c r="Q9" s="14"/>
      <c r="S9" s="14" t="s">
        <v>118</v>
      </c>
      <c r="T9" s="14"/>
      <c r="U9" s="14"/>
    </row>
    <row r="10" spans="1:22" x14ac:dyDescent="0.25">
      <c r="A10" s="13">
        <v>2</v>
      </c>
      <c r="B10" s="13" t="s">
        <v>102</v>
      </c>
      <c r="C10" s="13">
        <f t="shared" ref="C10:L12" si="2">+C4</f>
        <v>0</v>
      </c>
      <c r="D10" s="13">
        <f t="shared" si="2"/>
        <v>1</v>
      </c>
      <c r="E10" s="13">
        <f t="shared" si="2"/>
        <v>-2</v>
      </c>
      <c r="F10" s="18">
        <f t="shared" si="2"/>
        <v>3</v>
      </c>
      <c r="G10" s="13">
        <f t="shared" si="2"/>
        <v>0</v>
      </c>
      <c r="H10" s="13">
        <f t="shared" si="2"/>
        <v>1</v>
      </c>
      <c r="I10" s="13">
        <f t="shared" si="2"/>
        <v>0</v>
      </c>
      <c r="J10" s="13">
        <f t="shared" si="2"/>
        <v>0</v>
      </c>
      <c r="K10" s="13">
        <f t="shared" si="2"/>
        <v>-1</v>
      </c>
      <c r="L10" s="13">
        <f t="shared" si="2"/>
        <v>6</v>
      </c>
      <c r="M10" s="13">
        <f t="shared" ref="M10:M12" si="3">+L10/F10</f>
        <v>2</v>
      </c>
      <c r="O10" s="12" t="s">
        <v>112</v>
      </c>
      <c r="P10" s="12" t="s">
        <v>16</v>
      </c>
      <c r="Q10" s="12">
        <v>10</v>
      </c>
      <c r="R10" s="19" t="s">
        <v>117</v>
      </c>
      <c r="S10" s="12" t="s">
        <v>114</v>
      </c>
      <c r="T10" s="12" t="s">
        <v>96</v>
      </c>
      <c r="U10" s="12">
        <v>7</v>
      </c>
      <c r="V10" s="12" t="s">
        <v>96</v>
      </c>
    </row>
    <row r="11" spans="1:22" x14ac:dyDescent="0.25">
      <c r="A11" s="13">
        <v>3</v>
      </c>
      <c r="B11" s="13" t="s">
        <v>103</v>
      </c>
      <c r="C11" s="13">
        <f t="shared" si="2"/>
        <v>0</v>
      </c>
      <c r="D11" s="13">
        <f t="shared" si="2"/>
        <v>2</v>
      </c>
      <c r="E11" s="13">
        <f t="shared" si="2"/>
        <v>3</v>
      </c>
      <c r="F11" s="13">
        <f t="shared" si="2"/>
        <v>-1</v>
      </c>
      <c r="G11" s="13">
        <f t="shared" si="2"/>
        <v>0</v>
      </c>
      <c r="H11" s="13">
        <f t="shared" si="2"/>
        <v>0</v>
      </c>
      <c r="I11" s="13">
        <f t="shared" si="2"/>
        <v>1</v>
      </c>
      <c r="J11" s="13">
        <f t="shared" si="2"/>
        <v>0</v>
      </c>
      <c r="K11" s="13">
        <f t="shared" si="2"/>
        <v>0</v>
      </c>
      <c r="L11" s="13">
        <f t="shared" si="2"/>
        <v>9</v>
      </c>
      <c r="M11" s="13">
        <f t="shared" si="3"/>
        <v>-9</v>
      </c>
      <c r="O11" s="12" t="s">
        <v>113</v>
      </c>
      <c r="P11" s="12" t="s">
        <v>93</v>
      </c>
      <c r="Q11" s="12">
        <v>6</v>
      </c>
      <c r="R11" s="19" t="s">
        <v>117</v>
      </c>
      <c r="S11" s="12" t="s">
        <v>113</v>
      </c>
      <c r="T11" s="12" t="s">
        <v>96</v>
      </c>
      <c r="U11" s="12">
        <v>6</v>
      </c>
      <c r="V11" s="12" t="s">
        <v>93</v>
      </c>
    </row>
    <row r="12" spans="1:22" x14ac:dyDescent="0.25">
      <c r="A12" s="13">
        <v>4</v>
      </c>
      <c r="B12" s="13" t="s">
        <v>104</v>
      </c>
      <c r="C12" s="13">
        <f t="shared" si="2"/>
        <v>0</v>
      </c>
      <c r="D12" s="13">
        <f t="shared" si="2"/>
        <v>3</v>
      </c>
      <c r="E12" s="13">
        <f t="shared" si="2"/>
        <v>1</v>
      </c>
      <c r="F12" s="13">
        <f t="shared" si="2"/>
        <v>2</v>
      </c>
      <c r="G12" s="13">
        <f t="shared" si="2"/>
        <v>0</v>
      </c>
      <c r="H12" s="13">
        <f t="shared" si="2"/>
        <v>0</v>
      </c>
      <c r="I12" s="13">
        <f t="shared" si="2"/>
        <v>0</v>
      </c>
      <c r="J12" s="13">
        <f t="shared" si="2"/>
        <v>1</v>
      </c>
      <c r="K12" s="13">
        <f t="shared" si="2"/>
        <v>0</v>
      </c>
      <c r="L12" s="13">
        <f t="shared" si="2"/>
        <v>10</v>
      </c>
      <c r="M12" s="13">
        <f t="shared" si="3"/>
        <v>5</v>
      </c>
      <c r="O12" s="12" t="s">
        <v>119</v>
      </c>
      <c r="P12" s="12" t="s">
        <v>16</v>
      </c>
      <c r="Q12" s="12">
        <v>9</v>
      </c>
      <c r="R12" s="19" t="s">
        <v>117</v>
      </c>
      <c r="S12" s="12" t="s">
        <v>119</v>
      </c>
      <c r="T12" s="12" t="s">
        <v>96</v>
      </c>
      <c r="U12" s="12">
        <v>9</v>
      </c>
      <c r="V12" s="12" t="s">
        <v>16</v>
      </c>
    </row>
    <row r="13" spans="1:22" x14ac:dyDescent="0.25">
      <c r="A13" s="15"/>
      <c r="B13" s="15"/>
      <c r="C13" s="15"/>
      <c r="D13" s="15"/>
      <c r="E13" s="15"/>
      <c r="F13" s="15"/>
      <c r="G13" s="15"/>
      <c r="H13" s="15"/>
      <c r="I13" s="15"/>
      <c r="J13" s="15"/>
      <c r="K13" s="15"/>
      <c r="L13" s="15"/>
      <c r="M13" s="15"/>
      <c r="O13" s="12" t="s">
        <v>114</v>
      </c>
      <c r="P13" s="12" t="s">
        <v>96</v>
      </c>
      <c r="Q13" s="12">
        <v>7</v>
      </c>
      <c r="R13" s="19" t="s">
        <v>117</v>
      </c>
      <c r="S13" s="12" t="s">
        <v>112</v>
      </c>
      <c r="T13" s="12" t="s">
        <v>96</v>
      </c>
      <c r="U13" s="12">
        <v>10</v>
      </c>
      <c r="V13" s="12" t="s">
        <v>16</v>
      </c>
    </row>
    <row r="14" spans="1:22" x14ac:dyDescent="0.25">
      <c r="A14" s="13">
        <v>0</v>
      </c>
      <c r="B14" s="13" t="s">
        <v>107</v>
      </c>
      <c r="C14" s="17">
        <f>+C8+C16*-$F$8</f>
        <v>-1</v>
      </c>
      <c r="D14" s="17">
        <f t="shared" ref="D14:M14" si="4">+D8+D16*-$F$8</f>
        <v>-0.33333333333333348</v>
      </c>
      <c r="E14" s="17">
        <f t="shared" si="4"/>
        <v>-2.333333333333333</v>
      </c>
      <c r="F14" s="17">
        <f t="shared" si="4"/>
        <v>0</v>
      </c>
      <c r="G14" s="17">
        <f t="shared" si="4"/>
        <v>0</v>
      </c>
      <c r="H14" s="17">
        <f t="shared" si="4"/>
        <v>1.6666666666666665</v>
      </c>
      <c r="I14" s="17">
        <f t="shared" si="4"/>
        <v>0</v>
      </c>
      <c r="J14" s="17">
        <f t="shared" si="4"/>
        <v>0</v>
      </c>
      <c r="K14" s="17">
        <f t="shared" si="4"/>
        <v>-0.66666666666666652</v>
      </c>
      <c r="L14" s="17">
        <f t="shared" si="4"/>
        <v>-3</v>
      </c>
      <c r="M14" s="17"/>
    </row>
    <row r="15" spans="1:22" x14ac:dyDescent="0.25">
      <c r="A15" s="13">
        <v>1</v>
      </c>
      <c r="B15" s="13" t="s">
        <v>101</v>
      </c>
      <c r="C15" s="13">
        <f>+C9+C16*-$F$9</f>
        <v>0</v>
      </c>
      <c r="D15" s="13">
        <f t="shared" ref="D15:M15" si="5">+D9+D16*-$F$9</f>
        <v>0.33333333333333337</v>
      </c>
      <c r="E15" s="18">
        <f t="shared" si="5"/>
        <v>2.333333333333333</v>
      </c>
      <c r="F15" s="13">
        <f t="shared" si="5"/>
        <v>0</v>
      </c>
      <c r="G15" s="13">
        <f t="shared" si="5"/>
        <v>1</v>
      </c>
      <c r="H15" s="13">
        <f t="shared" si="5"/>
        <v>-0.66666666666666663</v>
      </c>
      <c r="I15" s="13">
        <f t="shared" si="5"/>
        <v>0</v>
      </c>
      <c r="J15" s="13">
        <f t="shared" si="5"/>
        <v>0</v>
      </c>
      <c r="K15" s="13">
        <f t="shared" si="5"/>
        <v>0.66666666666666663</v>
      </c>
      <c r="L15" s="13">
        <f t="shared" si="5"/>
        <v>3</v>
      </c>
      <c r="M15" s="13">
        <f>+L15/E15</f>
        <v>1.2857142857142858</v>
      </c>
    </row>
    <row r="16" spans="1:22" x14ac:dyDescent="0.25">
      <c r="A16" s="13">
        <v>2</v>
      </c>
      <c r="B16" s="13" t="s">
        <v>82</v>
      </c>
      <c r="C16" s="13">
        <f>+C10/3</f>
        <v>0</v>
      </c>
      <c r="D16" s="13">
        <f t="shared" ref="D16:M16" si="6">+D10/3</f>
        <v>0.33333333333333331</v>
      </c>
      <c r="E16" s="13">
        <f t="shared" si="6"/>
        <v>-0.66666666666666663</v>
      </c>
      <c r="F16" s="13">
        <f t="shared" si="6"/>
        <v>1</v>
      </c>
      <c r="G16" s="13">
        <f t="shared" si="6"/>
        <v>0</v>
      </c>
      <c r="H16" s="13">
        <f t="shared" si="6"/>
        <v>0.33333333333333331</v>
      </c>
      <c r="I16" s="13">
        <f t="shared" si="6"/>
        <v>0</v>
      </c>
      <c r="J16" s="13">
        <f t="shared" si="6"/>
        <v>0</v>
      </c>
      <c r="K16" s="13">
        <f t="shared" si="6"/>
        <v>-0.33333333333333331</v>
      </c>
      <c r="L16" s="13">
        <f t="shared" si="6"/>
        <v>2</v>
      </c>
      <c r="M16" s="13">
        <f t="shared" ref="M16:M18" si="7">+L16/E16</f>
        <v>-3</v>
      </c>
    </row>
    <row r="17" spans="1:15" x14ac:dyDescent="0.25">
      <c r="A17" s="13">
        <v>3</v>
      </c>
      <c r="B17" s="13" t="s">
        <v>103</v>
      </c>
      <c r="C17" s="13">
        <f>+C11+C16*-$F$11</f>
        <v>0</v>
      </c>
      <c r="D17" s="13">
        <f t="shared" ref="D17:M17" si="8">+D11+D16*-$F$11</f>
        <v>2.3333333333333335</v>
      </c>
      <c r="E17" s="13">
        <f t="shared" si="8"/>
        <v>2.3333333333333335</v>
      </c>
      <c r="F17" s="13">
        <f t="shared" si="8"/>
        <v>0</v>
      </c>
      <c r="G17" s="13">
        <f t="shared" si="8"/>
        <v>0</v>
      </c>
      <c r="H17" s="13">
        <f t="shared" si="8"/>
        <v>0.33333333333333331</v>
      </c>
      <c r="I17" s="13">
        <f t="shared" si="8"/>
        <v>1</v>
      </c>
      <c r="J17" s="13">
        <f t="shared" si="8"/>
        <v>0</v>
      </c>
      <c r="K17" s="13">
        <f t="shared" si="8"/>
        <v>-0.33333333333333331</v>
      </c>
      <c r="L17" s="13">
        <f t="shared" si="8"/>
        <v>11</v>
      </c>
      <c r="M17" s="13">
        <f t="shared" si="7"/>
        <v>4.7142857142857144</v>
      </c>
    </row>
    <row r="18" spans="1:15" x14ac:dyDescent="0.25">
      <c r="A18" s="13">
        <v>4</v>
      </c>
      <c r="B18" s="13" t="s">
        <v>104</v>
      </c>
      <c r="C18" s="13">
        <f>+C12+C16*-$F$12</f>
        <v>0</v>
      </c>
      <c r="D18" s="13">
        <f t="shared" ref="D18:M18" si="9">+D12+D16*-$F$12</f>
        <v>2.3333333333333335</v>
      </c>
      <c r="E18" s="13">
        <f t="shared" si="9"/>
        <v>2.333333333333333</v>
      </c>
      <c r="F18" s="13">
        <f t="shared" si="9"/>
        <v>0</v>
      </c>
      <c r="G18" s="13">
        <f t="shared" si="9"/>
        <v>0</v>
      </c>
      <c r="H18" s="13">
        <f t="shared" si="9"/>
        <v>-0.66666666666666663</v>
      </c>
      <c r="I18" s="13">
        <f t="shared" si="9"/>
        <v>0</v>
      </c>
      <c r="J18" s="13">
        <f t="shared" si="9"/>
        <v>1</v>
      </c>
      <c r="K18" s="13">
        <f t="shared" si="9"/>
        <v>0.66666666666666663</v>
      </c>
      <c r="L18" s="13">
        <f t="shared" si="9"/>
        <v>6</v>
      </c>
      <c r="M18" s="13">
        <f t="shared" si="7"/>
        <v>2.5714285714285716</v>
      </c>
    </row>
    <row r="19" spans="1:15" x14ac:dyDescent="0.25">
      <c r="A19" s="15"/>
      <c r="B19" s="15"/>
      <c r="C19" s="15"/>
      <c r="D19" s="15"/>
      <c r="E19" s="15"/>
      <c r="F19" s="15"/>
      <c r="G19" s="15"/>
      <c r="H19" s="15"/>
      <c r="I19" s="15"/>
      <c r="J19" s="15"/>
      <c r="K19" s="15"/>
      <c r="L19" s="15"/>
      <c r="M19" s="15"/>
    </row>
    <row r="20" spans="1:15" x14ac:dyDescent="0.25">
      <c r="A20" s="13">
        <v>0</v>
      </c>
      <c r="B20" s="13" t="s">
        <v>107</v>
      </c>
      <c r="C20" s="13">
        <f>+C14+C21*-$E$14</f>
        <v>-1</v>
      </c>
      <c r="D20" s="13">
        <f t="shared" ref="D20:L20" si="10">+D14+D21*-$E$14</f>
        <v>0</v>
      </c>
      <c r="E20" s="13">
        <f t="shared" si="10"/>
        <v>0</v>
      </c>
      <c r="F20" s="13">
        <f t="shared" si="10"/>
        <v>0</v>
      </c>
      <c r="G20" s="13">
        <f t="shared" si="10"/>
        <v>1</v>
      </c>
      <c r="H20" s="13">
        <f t="shared" si="10"/>
        <v>0.99999999999999989</v>
      </c>
      <c r="I20" s="13">
        <f t="shared" si="10"/>
        <v>0</v>
      </c>
      <c r="J20" s="13">
        <f t="shared" si="10"/>
        <v>0</v>
      </c>
      <c r="K20" s="13">
        <f t="shared" si="10"/>
        <v>0</v>
      </c>
      <c r="L20" s="13">
        <f t="shared" si="10"/>
        <v>0</v>
      </c>
      <c r="M20" s="13"/>
    </row>
    <row r="21" spans="1:15" x14ac:dyDescent="0.25">
      <c r="A21" s="13">
        <v>1</v>
      </c>
      <c r="B21" s="13" t="s">
        <v>81</v>
      </c>
      <c r="C21" s="13">
        <f>+C15/$E$15</f>
        <v>0</v>
      </c>
      <c r="D21" s="13">
        <f t="shared" ref="D21:M21" si="11">+D15/$E$15</f>
        <v>0.1428571428571429</v>
      </c>
      <c r="E21" s="13">
        <f t="shared" si="11"/>
        <v>1</v>
      </c>
      <c r="F21" s="13">
        <f t="shared" si="11"/>
        <v>0</v>
      </c>
      <c r="G21" s="13">
        <f t="shared" si="11"/>
        <v>0.4285714285714286</v>
      </c>
      <c r="H21" s="13">
        <f t="shared" si="11"/>
        <v>-0.28571428571428575</v>
      </c>
      <c r="I21" s="13">
        <f t="shared" si="11"/>
        <v>0</v>
      </c>
      <c r="J21" s="13">
        <f t="shared" si="11"/>
        <v>0</v>
      </c>
      <c r="K21" s="13">
        <f t="shared" si="11"/>
        <v>0.28571428571428575</v>
      </c>
      <c r="L21" s="13">
        <f t="shared" si="11"/>
        <v>1.2857142857142858</v>
      </c>
      <c r="M21" s="13"/>
    </row>
    <row r="22" spans="1:15" x14ac:dyDescent="0.25">
      <c r="A22" s="13">
        <v>2</v>
      </c>
      <c r="B22" s="13" t="s">
        <v>82</v>
      </c>
      <c r="C22" s="13">
        <f>+C16+C21*-$E$16</f>
        <v>0</v>
      </c>
      <c r="D22" s="13">
        <f t="shared" ref="D22:L22" si="12">+D16+D21*-$E$16</f>
        <v>0.4285714285714286</v>
      </c>
      <c r="E22" s="13">
        <f t="shared" si="12"/>
        <v>0</v>
      </c>
      <c r="F22" s="13">
        <f t="shared" si="12"/>
        <v>1</v>
      </c>
      <c r="G22" s="13">
        <f t="shared" si="12"/>
        <v>0.2857142857142857</v>
      </c>
      <c r="H22" s="13">
        <f t="shared" si="12"/>
        <v>0.14285714285714282</v>
      </c>
      <c r="I22" s="13">
        <f t="shared" si="12"/>
        <v>0</v>
      </c>
      <c r="J22" s="13">
        <f t="shared" si="12"/>
        <v>0</v>
      </c>
      <c r="K22" s="13">
        <f t="shared" si="12"/>
        <v>-0.14285714285714282</v>
      </c>
      <c r="L22" s="13">
        <f t="shared" si="12"/>
        <v>2.8571428571428572</v>
      </c>
      <c r="M22" s="13"/>
    </row>
    <row r="23" spans="1:15" x14ac:dyDescent="0.25">
      <c r="A23" s="13">
        <v>3</v>
      </c>
      <c r="B23" s="13" t="s">
        <v>103</v>
      </c>
      <c r="C23" s="13">
        <f>+C17+C21*-$E$17</f>
        <v>0</v>
      </c>
      <c r="D23" s="13">
        <f t="shared" ref="D23:L23" si="13">+D17+D21*-$E$17</f>
        <v>2</v>
      </c>
      <c r="E23" s="13">
        <f t="shared" si="13"/>
        <v>0</v>
      </c>
      <c r="F23" s="13">
        <f t="shared" si="13"/>
        <v>0</v>
      </c>
      <c r="G23" s="13">
        <f t="shared" si="13"/>
        <v>-1.0000000000000002</v>
      </c>
      <c r="H23" s="13">
        <f t="shared" si="13"/>
        <v>1.0000000000000002</v>
      </c>
      <c r="I23" s="13">
        <f t="shared" si="13"/>
        <v>1</v>
      </c>
      <c r="J23" s="13">
        <f t="shared" si="13"/>
        <v>0</v>
      </c>
      <c r="K23" s="13">
        <f t="shared" si="13"/>
        <v>-1.0000000000000002</v>
      </c>
      <c r="L23" s="13">
        <f t="shared" si="13"/>
        <v>8</v>
      </c>
      <c r="M23" s="13"/>
    </row>
    <row r="24" spans="1:15" x14ac:dyDescent="0.25">
      <c r="A24" s="13">
        <v>4</v>
      </c>
      <c r="B24" s="13" t="s">
        <v>104</v>
      </c>
      <c r="C24" s="13">
        <f>+C18+C21*-$E$18</f>
        <v>0</v>
      </c>
      <c r="D24" s="13">
        <f t="shared" ref="D24:L24" si="14">+D18+D21*-$E$18</f>
        <v>2</v>
      </c>
      <c r="E24" s="13">
        <f t="shared" si="14"/>
        <v>0</v>
      </c>
      <c r="F24" s="13">
        <f t="shared" si="14"/>
        <v>0</v>
      </c>
      <c r="G24" s="13">
        <f t="shared" si="14"/>
        <v>-1</v>
      </c>
      <c r="H24" s="13">
        <f t="shared" si="14"/>
        <v>0</v>
      </c>
      <c r="I24" s="13">
        <f t="shared" si="14"/>
        <v>0</v>
      </c>
      <c r="J24" s="13">
        <f t="shared" si="14"/>
        <v>1</v>
      </c>
      <c r="K24" s="13">
        <f t="shared" si="14"/>
        <v>0</v>
      </c>
      <c r="L24" s="13">
        <f t="shared" si="14"/>
        <v>3</v>
      </c>
      <c r="M24" s="13"/>
    </row>
    <row r="25" spans="1:15" x14ac:dyDescent="0.25">
      <c r="A25" s="20"/>
      <c r="B25" s="20"/>
      <c r="C25" s="20"/>
      <c r="D25" s="20"/>
      <c r="E25" s="20"/>
      <c r="F25" s="20"/>
      <c r="G25" s="20"/>
      <c r="H25" s="20"/>
      <c r="I25" s="20"/>
      <c r="J25" s="20"/>
      <c r="K25" s="20"/>
      <c r="L25" s="20"/>
      <c r="M25" s="20"/>
      <c r="N25" s="20"/>
      <c r="O25" s="20"/>
    </row>
    <row r="26" spans="1:15" x14ac:dyDescent="0.25">
      <c r="A26" s="20"/>
      <c r="B26" s="20"/>
      <c r="C26" s="20"/>
      <c r="D26" s="20"/>
      <c r="E26" s="20"/>
      <c r="F26" s="20"/>
      <c r="G26" s="20"/>
      <c r="H26" s="20"/>
      <c r="I26" s="20"/>
      <c r="J26" s="20"/>
      <c r="K26" s="20"/>
      <c r="L26" s="20"/>
      <c r="M26" s="20"/>
      <c r="N26" s="20"/>
      <c r="O26" s="20"/>
    </row>
    <row r="27" spans="1:15" x14ac:dyDescent="0.25">
      <c r="A27" s="13">
        <v>0</v>
      </c>
      <c r="B27" s="13" t="s">
        <v>107</v>
      </c>
      <c r="C27" s="13">
        <f>+C20</f>
        <v>-1</v>
      </c>
      <c r="D27" s="13">
        <v>2</v>
      </c>
      <c r="E27" s="13">
        <v>1</v>
      </c>
      <c r="F27" s="21">
        <v>3</v>
      </c>
      <c r="G27" s="23"/>
      <c r="H27" s="24"/>
      <c r="I27" s="22">
        <f t="shared" ref="D27:M27" si="15">+I20</f>
        <v>0</v>
      </c>
      <c r="J27" s="13">
        <f t="shared" si="15"/>
        <v>0</v>
      </c>
      <c r="K27" s="13">
        <f t="shared" si="15"/>
        <v>0</v>
      </c>
      <c r="L27" s="13">
        <f t="shared" si="15"/>
        <v>0</v>
      </c>
      <c r="M27" s="13"/>
    </row>
    <row r="28" spans="1:15" x14ac:dyDescent="0.25">
      <c r="A28" s="13">
        <v>1</v>
      </c>
      <c r="B28" s="13" t="s">
        <v>81</v>
      </c>
      <c r="C28" s="13">
        <f t="shared" ref="C28:M31" si="16">+C21</f>
        <v>0</v>
      </c>
      <c r="D28" s="13">
        <f t="shared" si="16"/>
        <v>0.1428571428571429</v>
      </c>
      <c r="E28" s="13">
        <f t="shared" si="16"/>
        <v>1</v>
      </c>
      <c r="F28" s="21">
        <f t="shared" si="16"/>
        <v>0</v>
      </c>
      <c r="G28" s="25"/>
      <c r="H28" s="26"/>
      <c r="I28" s="22">
        <f t="shared" si="16"/>
        <v>0</v>
      </c>
      <c r="J28" s="13">
        <f t="shared" si="16"/>
        <v>0</v>
      </c>
      <c r="K28" s="13">
        <f t="shared" si="16"/>
        <v>0.28571428571428575</v>
      </c>
      <c r="L28" s="13">
        <f t="shared" si="16"/>
        <v>1.2857142857142858</v>
      </c>
      <c r="M28" s="13"/>
    </row>
    <row r="29" spans="1:15" x14ac:dyDescent="0.25">
      <c r="A29" s="13">
        <v>2</v>
      </c>
      <c r="B29" s="13" t="s">
        <v>82</v>
      </c>
      <c r="C29" s="13">
        <f t="shared" si="16"/>
        <v>0</v>
      </c>
      <c r="D29" s="13">
        <f t="shared" si="16"/>
        <v>0.4285714285714286</v>
      </c>
      <c r="E29" s="13">
        <f t="shared" si="16"/>
        <v>0</v>
      </c>
      <c r="F29" s="29">
        <f t="shared" si="16"/>
        <v>1</v>
      </c>
      <c r="G29" s="25"/>
      <c r="H29" s="26"/>
      <c r="I29" s="22">
        <f t="shared" si="16"/>
        <v>0</v>
      </c>
      <c r="J29" s="13">
        <f t="shared" si="16"/>
        <v>0</v>
      </c>
      <c r="K29" s="13">
        <f t="shared" si="16"/>
        <v>-0.14285714285714282</v>
      </c>
      <c r="L29" s="13">
        <f t="shared" si="16"/>
        <v>2.8571428571428572</v>
      </c>
      <c r="M29" s="13"/>
    </row>
    <row r="30" spans="1:15" x14ac:dyDescent="0.25">
      <c r="A30" s="13">
        <v>3</v>
      </c>
      <c r="B30" s="13" t="s">
        <v>103</v>
      </c>
      <c r="C30" s="13">
        <f t="shared" si="16"/>
        <v>0</v>
      </c>
      <c r="D30" s="13">
        <f t="shared" si="16"/>
        <v>2</v>
      </c>
      <c r="E30" s="13">
        <f t="shared" si="16"/>
        <v>0</v>
      </c>
      <c r="F30" s="21">
        <f t="shared" si="16"/>
        <v>0</v>
      </c>
      <c r="G30" s="25"/>
      <c r="H30" s="26"/>
      <c r="I30" s="22">
        <f t="shared" si="16"/>
        <v>1</v>
      </c>
      <c r="J30" s="13">
        <f t="shared" si="16"/>
        <v>0</v>
      </c>
      <c r="K30" s="13">
        <f t="shared" si="16"/>
        <v>-1.0000000000000002</v>
      </c>
      <c r="L30" s="13">
        <f t="shared" si="16"/>
        <v>8</v>
      </c>
      <c r="M30" s="13"/>
    </row>
    <row r="31" spans="1:15" x14ac:dyDescent="0.25">
      <c r="A31" s="13">
        <v>4</v>
      </c>
      <c r="B31" s="13" t="s">
        <v>104</v>
      </c>
      <c r="C31" s="13">
        <f t="shared" si="16"/>
        <v>0</v>
      </c>
      <c r="D31" s="13">
        <f t="shared" si="16"/>
        <v>2</v>
      </c>
      <c r="E31" s="13">
        <f t="shared" si="16"/>
        <v>0</v>
      </c>
      <c r="F31" s="21">
        <f t="shared" si="16"/>
        <v>0</v>
      </c>
      <c r="G31" s="27"/>
      <c r="H31" s="28"/>
      <c r="I31" s="22">
        <f t="shared" si="16"/>
        <v>0</v>
      </c>
      <c r="J31" s="13">
        <f t="shared" si="16"/>
        <v>1</v>
      </c>
      <c r="K31" s="13">
        <f t="shared" si="16"/>
        <v>0</v>
      </c>
      <c r="L31" s="13">
        <f t="shared" si="16"/>
        <v>3</v>
      </c>
      <c r="M31" s="13"/>
    </row>
    <row r="32" spans="1:15" x14ac:dyDescent="0.25">
      <c r="A32" s="30"/>
      <c r="B32" s="30"/>
      <c r="C32" s="30"/>
      <c r="D32" s="30"/>
      <c r="E32" s="30"/>
      <c r="F32" s="30"/>
      <c r="G32" s="30"/>
      <c r="H32" s="30"/>
      <c r="I32" s="30"/>
      <c r="J32" s="30"/>
      <c r="K32" s="30"/>
      <c r="L32" s="30"/>
      <c r="M32" s="30"/>
    </row>
    <row r="33" spans="1:13" x14ac:dyDescent="0.25">
      <c r="A33" s="13">
        <v>0</v>
      </c>
      <c r="B33" s="13" t="s">
        <v>107</v>
      </c>
      <c r="C33" s="13">
        <f>+C27+C28*-$E$27+C29*-$F$27</f>
        <v>-1</v>
      </c>
      <c r="D33" s="31">
        <f t="shared" ref="D33:L33" si="17">+D27+D28*-$E$27+D29*-$F$27</f>
        <v>0.5714285714285714</v>
      </c>
      <c r="E33" s="13">
        <f t="shared" si="17"/>
        <v>0</v>
      </c>
      <c r="F33" s="13">
        <f t="shared" si="17"/>
        <v>0</v>
      </c>
      <c r="G33" s="13">
        <f t="shared" si="17"/>
        <v>0</v>
      </c>
      <c r="H33" s="13">
        <f t="shared" si="17"/>
        <v>0</v>
      </c>
      <c r="I33" s="13">
        <f t="shared" si="17"/>
        <v>0</v>
      </c>
      <c r="J33" s="13">
        <f t="shared" si="17"/>
        <v>0</v>
      </c>
      <c r="K33" s="13">
        <f t="shared" si="17"/>
        <v>0.14285714285714274</v>
      </c>
      <c r="L33" s="13">
        <f t="shared" si="17"/>
        <v>-9.8571428571428577</v>
      </c>
      <c r="M33" s="13"/>
    </row>
    <row r="34" spans="1:13" x14ac:dyDescent="0.25">
      <c r="A34" s="13">
        <v>1</v>
      </c>
      <c r="B34" s="13" t="s">
        <v>81</v>
      </c>
      <c r="C34" s="13">
        <f>+C28</f>
        <v>0</v>
      </c>
      <c r="D34" s="13">
        <f t="shared" ref="D34:L34" si="18">+D28</f>
        <v>0.1428571428571429</v>
      </c>
      <c r="E34" s="13">
        <f t="shared" si="18"/>
        <v>1</v>
      </c>
      <c r="F34" s="13">
        <f t="shared" si="18"/>
        <v>0</v>
      </c>
      <c r="G34" s="13">
        <f t="shared" si="18"/>
        <v>0</v>
      </c>
      <c r="H34" s="13">
        <f t="shared" si="18"/>
        <v>0</v>
      </c>
      <c r="I34" s="13">
        <f t="shared" si="18"/>
        <v>0</v>
      </c>
      <c r="J34" s="13">
        <f t="shared" si="18"/>
        <v>0</v>
      </c>
      <c r="K34" s="13">
        <f t="shared" si="18"/>
        <v>0.28571428571428575</v>
      </c>
      <c r="L34" s="13">
        <f t="shared" si="18"/>
        <v>1.2857142857142858</v>
      </c>
      <c r="M34" s="13">
        <f>+L34/D34</f>
        <v>8.9999999999999982</v>
      </c>
    </row>
    <row r="35" spans="1:13" x14ac:dyDescent="0.25">
      <c r="A35" s="13">
        <v>2</v>
      </c>
      <c r="B35" s="13" t="s">
        <v>82</v>
      </c>
      <c r="C35" s="13">
        <f t="shared" ref="C35:L37" si="19">+C29</f>
        <v>0</v>
      </c>
      <c r="D35" s="13">
        <f t="shared" si="19"/>
        <v>0.4285714285714286</v>
      </c>
      <c r="E35" s="13">
        <f t="shared" si="19"/>
        <v>0</v>
      </c>
      <c r="F35" s="13">
        <f t="shared" si="19"/>
        <v>1</v>
      </c>
      <c r="G35" s="13">
        <f t="shared" si="19"/>
        <v>0</v>
      </c>
      <c r="H35" s="13">
        <f t="shared" si="19"/>
        <v>0</v>
      </c>
      <c r="I35" s="13">
        <f t="shared" si="19"/>
        <v>0</v>
      </c>
      <c r="J35" s="13">
        <f t="shared" si="19"/>
        <v>0</v>
      </c>
      <c r="K35" s="13">
        <f t="shared" si="19"/>
        <v>-0.14285714285714282</v>
      </c>
      <c r="L35" s="13">
        <f t="shared" si="19"/>
        <v>2.8571428571428572</v>
      </c>
      <c r="M35" s="13">
        <f t="shared" ref="M35:M37" si="20">+L35/D35</f>
        <v>6.6666666666666661</v>
      </c>
    </row>
    <row r="36" spans="1:13" x14ac:dyDescent="0.25">
      <c r="A36" s="13">
        <v>3</v>
      </c>
      <c r="B36" s="13" t="s">
        <v>103</v>
      </c>
      <c r="C36" s="13">
        <f t="shared" si="19"/>
        <v>0</v>
      </c>
      <c r="D36" s="13">
        <f t="shared" si="19"/>
        <v>2</v>
      </c>
      <c r="E36" s="13">
        <f t="shared" si="19"/>
        <v>0</v>
      </c>
      <c r="F36" s="13">
        <f t="shared" si="19"/>
        <v>0</v>
      </c>
      <c r="G36" s="13">
        <f t="shared" si="19"/>
        <v>0</v>
      </c>
      <c r="H36" s="13">
        <f t="shared" si="19"/>
        <v>0</v>
      </c>
      <c r="I36" s="13">
        <f t="shared" si="19"/>
        <v>1</v>
      </c>
      <c r="J36" s="13">
        <f t="shared" si="19"/>
        <v>0</v>
      </c>
      <c r="K36" s="13">
        <f t="shared" si="19"/>
        <v>-1.0000000000000002</v>
      </c>
      <c r="L36" s="13">
        <f t="shared" si="19"/>
        <v>8</v>
      </c>
      <c r="M36" s="13">
        <f t="shared" si="20"/>
        <v>4</v>
      </c>
    </row>
    <row r="37" spans="1:13" x14ac:dyDescent="0.25">
      <c r="A37" s="13">
        <v>4</v>
      </c>
      <c r="B37" s="13" t="s">
        <v>104</v>
      </c>
      <c r="C37" s="13">
        <f t="shared" si="19"/>
        <v>0</v>
      </c>
      <c r="D37" s="18">
        <f t="shared" si="19"/>
        <v>2</v>
      </c>
      <c r="E37" s="13">
        <f t="shared" si="19"/>
        <v>0</v>
      </c>
      <c r="F37" s="13">
        <f t="shared" si="19"/>
        <v>0</v>
      </c>
      <c r="G37" s="13">
        <f t="shared" si="19"/>
        <v>0</v>
      </c>
      <c r="H37" s="13">
        <f t="shared" si="19"/>
        <v>0</v>
      </c>
      <c r="I37" s="13">
        <f t="shared" si="19"/>
        <v>0</v>
      </c>
      <c r="J37" s="13">
        <f t="shared" si="19"/>
        <v>1</v>
      </c>
      <c r="K37" s="13">
        <f t="shared" si="19"/>
        <v>0</v>
      </c>
      <c r="L37" s="13">
        <f t="shared" si="19"/>
        <v>3</v>
      </c>
      <c r="M37" s="13">
        <f t="shared" si="20"/>
        <v>1.5</v>
      </c>
    </row>
    <row r="38" spans="1:13" x14ac:dyDescent="0.25">
      <c r="A38" s="13">
        <v>0</v>
      </c>
      <c r="B38" s="13" t="s">
        <v>107</v>
      </c>
      <c r="C38" s="12">
        <f>+C33+C42*-$D$33</f>
        <v>-1</v>
      </c>
      <c r="D38" s="12">
        <f t="shared" ref="D38:L38" si="21">+D33+D42*-$D$33</f>
        <v>0</v>
      </c>
      <c r="E38" s="12">
        <f t="shared" si="21"/>
        <v>0</v>
      </c>
      <c r="F38" s="12">
        <f t="shared" si="21"/>
        <v>0</v>
      </c>
      <c r="G38" s="12">
        <f t="shared" si="21"/>
        <v>0</v>
      </c>
      <c r="H38" s="12">
        <f t="shared" si="21"/>
        <v>0</v>
      </c>
      <c r="I38" s="12">
        <f t="shared" si="21"/>
        <v>0</v>
      </c>
      <c r="J38" s="32">
        <f t="shared" si="21"/>
        <v>-0.2857142857142857</v>
      </c>
      <c r="K38" s="12">
        <f t="shared" si="21"/>
        <v>0.14285714285714274</v>
      </c>
      <c r="L38" s="12">
        <f t="shared" si="21"/>
        <v>-10.714285714285715</v>
      </c>
    </row>
    <row r="39" spans="1:13" x14ac:dyDescent="0.25">
      <c r="A39" s="13">
        <v>1</v>
      </c>
      <c r="B39" s="13" t="s">
        <v>81</v>
      </c>
      <c r="C39" s="12">
        <f>+C34+C42*-$D$34</f>
        <v>0</v>
      </c>
      <c r="D39" s="12">
        <f t="shared" ref="D39:L39" si="22">+D34+D42*-$D$34</f>
        <v>0</v>
      </c>
      <c r="E39" s="12">
        <f t="shared" si="22"/>
        <v>1</v>
      </c>
      <c r="F39" s="12">
        <f t="shared" si="22"/>
        <v>0</v>
      </c>
      <c r="G39" s="12">
        <f t="shared" si="22"/>
        <v>0</v>
      </c>
      <c r="H39" s="12">
        <f t="shared" si="22"/>
        <v>0</v>
      </c>
      <c r="I39" s="12">
        <f t="shared" si="22"/>
        <v>0</v>
      </c>
      <c r="J39" s="12">
        <f t="shared" si="22"/>
        <v>-7.1428571428571452E-2</v>
      </c>
      <c r="K39" s="12">
        <f t="shared" si="22"/>
        <v>0.28571428571428575</v>
      </c>
      <c r="L39" s="12">
        <f t="shared" si="22"/>
        <v>1.0714285714285714</v>
      </c>
      <c r="M39" s="12">
        <f>+L39/J39</f>
        <v>-14.999999999999995</v>
      </c>
    </row>
    <row r="40" spans="1:13" x14ac:dyDescent="0.25">
      <c r="A40" s="13">
        <v>2</v>
      </c>
      <c r="B40" s="13" t="s">
        <v>82</v>
      </c>
      <c r="C40" s="12">
        <f>+C35+C42*-$D$35</f>
        <v>0</v>
      </c>
      <c r="D40" s="12">
        <f t="shared" ref="D40:L40" si="23">+D35+D42*-$D$35</f>
        <v>0</v>
      </c>
      <c r="E40" s="12">
        <f t="shared" si="23"/>
        <v>0</v>
      </c>
      <c r="F40" s="12">
        <f t="shared" si="23"/>
        <v>1</v>
      </c>
      <c r="G40" s="12">
        <f t="shared" si="23"/>
        <v>0</v>
      </c>
      <c r="H40" s="12">
        <f t="shared" si="23"/>
        <v>0</v>
      </c>
      <c r="I40" s="12">
        <f t="shared" si="23"/>
        <v>0</v>
      </c>
      <c r="J40" s="12">
        <f t="shared" si="23"/>
        <v>-0.2142857142857143</v>
      </c>
      <c r="K40" s="12">
        <f t="shared" si="23"/>
        <v>-0.14285714285714282</v>
      </c>
      <c r="L40" s="12">
        <f t="shared" si="23"/>
        <v>2.2142857142857144</v>
      </c>
      <c r="M40" s="12">
        <f t="shared" ref="M40:M42" si="24">+L40/J40</f>
        <v>-10.333333333333334</v>
      </c>
    </row>
    <row r="41" spans="1:13" x14ac:dyDescent="0.25">
      <c r="A41" s="13">
        <v>3</v>
      </c>
      <c r="B41" s="13" t="s">
        <v>103</v>
      </c>
      <c r="C41" s="12">
        <f>+C36+C42*-$D$36</f>
        <v>0</v>
      </c>
      <c r="D41" s="12">
        <f t="shared" ref="D41:L41" si="25">+D36+D42*-$D$36</f>
        <v>0</v>
      </c>
      <c r="E41" s="12">
        <f t="shared" si="25"/>
        <v>0</v>
      </c>
      <c r="F41" s="12">
        <f t="shared" si="25"/>
        <v>0</v>
      </c>
      <c r="G41" s="12">
        <f t="shared" si="25"/>
        <v>0</v>
      </c>
      <c r="H41" s="12">
        <f t="shared" si="25"/>
        <v>0</v>
      </c>
      <c r="I41" s="12">
        <f t="shared" si="25"/>
        <v>1</v>
      </c>
      <c r="J41" s="12">
        <f t="shared" si="25"/>
        <v>-1</v>
      </c>
      <c r="K41" s="12">
        <f t="shared" si="25"/>
        <v>-1.0000000000000002</v>
      </c>
      <c r="L41" s="12">
        <f t="shared" si="25"/>
        <v>5</v>
      </c>
      <c r="M41" s="12">
        <f t="shared" si="24"/>
        <v>-5</v>
      </c>
    </row>
    <row r="42" spans="1:13" x14ac:dyDescent="0.25">
      <c r="A42" s="13">
        <v>4</v>
      </c>
      <c r="B42" s="13" t="s">
        <v>100</v>
      </c>
      <c r="C42" s="12">
        <f>+C37/$D$37</f>
        <v>0</v>
      </c>
      <c r="D42" s="12">
        <f t="shared" ref="D42:L42" si="26">+D37/$D$37</f>
        <v>1</v>
      </c>
      <c r="E42" s="12">
        <f t="shared" si="26"/>
        <v>0</v>
      </c>
      <c r="F42" s="12">
        <f t="shared" si="26"/>
        <v>0</v>
      </c>
      <c r="G42" s="12">
        <f t="shared" si="26"/>
        <v>0</v>
      </c>
      <c r="H42" s="12">
        <f t="shared" si="26"/>
        <v>0</v>
      </c>
      <c r="I42" s="12">
        <f t="shared" si="26"/>
        <v>0</v>
      </c>
      <c r="J42" s="12">
        <f t="shared" si="26"/>
        <v>0.5</v>
      </c>
      <c r="K42" s="12">
        <f t="shared" si="26"/>
        <v>0</v>
      </c>
      <c r="L42" s="12">
        <f t="shared" si="26"/>
        <v>1.5</v>
      </c>
      <c r="M42" s="12">
        <f t="shared" si="24"/>
        <v>3</v>
      </c>
    </row>
  </sheetData>
  <mergeCells count="2">
    <mergeCell ref="O9:Q9"/>
    <mergeCell ref="S9:U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SOLVER---&gt;</vt:lpstr>
      <vt:lpstr>Informe de respuestas 1</vt:lpstr>
      <vt:lpstr>Informe de confidencialidad 1</vt:lpstr>
      <vt:lpstr>Informe de límites 1</vt:lpstr>
      <vt:lpstr>SOLVER1</vt:lpstr>
      <vt:lpstr>SOLVER------&gt;</vt:lpstr>
      <vt:lpstr>SOLVER2</vt:lpstr>
      <vt:lpstr>Hoja18</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2018-09-20T22:01:42Z</dcterms:modified>
</cp:coreProperties>
</file>