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git-directories\Excel_Project\Inventory_Management\"/>
    </mc:Choice>
  </mc:AlternateContent>
  <bookViews>
    <workbookView xWindow="240" yWindow="110" windowWidth="14810" windowHeight="8010" activeTab="2"/>
  </bookViews>
  <sheets>
    <sheet name="Withdrawal_Control_Number" sheetId="2" r:id="rId1"/>
    <sheet name="Sheet01" sheetId="1" state="hidden" r:id="rId2"/>
    <sheet name="Withdrawal_Form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3" l="1"/>
  <c r="R19" i="3"/>
  <c r="P11" i="3"/>
  <c r="P12" i="3"/>
  <c r="P13" i="3"/>
  <c r="P14" i="3"/>
  <c r="P15" i="3"/>
  <c r="P16" i="3"/>
  <c r="P17" i="3"/>
  <c r="P18" i="3"/>
  <c r="P19" i="3"/>
  <c r="P10" i="3"/>
  <c r="Q11" i="3"/>
  <c r="R11" i="3" s="1"/>
  <c r="Q12" i="3"/>
  <c r="R12" i="3" s="1"/>
  <c r="Q13" i="3"/>
  <c r="R13" i="3" s="1"/>
  <c r="Q14" i="3"/>
  <c r="Q15" i="3"/>
  <c r="Q16" i="3"/>
  <c r="R16" i="3" s="1"/>
  <c r="Q17" i="3"/>
  <c r="R17" i="3" s="1"/>
  <c r="Q18" i="3"/>
  <c r="Q19" i="3"/>
  <c r="Q10" i="3"/>
  <c r="R10" i="3" s="1"/>
  <c r="R14" i="3" l="1"/>
  <c r="R15" i="3"/>
  <c r="D20" i="3" l="1"/>
  <c r="F13" i="3"/>
  <c r="F14" i="3"/>
  <c r="F15" i="3"/>
  <c r="F16" i="3"/>
  <c r="F17" i="3"/>
  <c r="F18" i="3"/>
  <c r="F19" i="3"/>
  <c r="F11" i="3"/>
  <c r="F12" i="3"/>
  <c r="E11" i="3"/>
  <c r="E12" i="3"/>
  <c r="E13" i="3"/>
  <c r="E14" i="3"/>
  <c r="E15" i="3"/>
  <c r="E16" i="3"/>
  <c r="E17" i="3"/>
  <c r="E18" i="3"/>
  <c r="E19" i="3"/>
  <c r="F10" i="3"/>
  <c r="D11" i="3"/>
  <c r="D12" i="3"/>
  <c r="D13" i="3"/>
  <c r="D14" i="3"/>
  <c r="D15" i="3"/>
  <c r="D16" i="3"/>
  <c r="D17" i="3"/>
  <c r="D18" i="3"/>
  <c r="D19" i="3"/>
  <c r="D10" i="3"/>
  <c r="E10" i="3"/>
  <c r="D4" i="3"/>
  <c r="Q4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<sst xmlns="http://schemas.openxmlformats.org/spreadsheetml/2006/main" count="113" uniqueCount="100">
  <si>
    <t>Withdrawal Control Number</t>
  </si>
  <si>
    <t>Name</t>
  </si>
  <si>
    <t>Date</t>
  </si>
  <si>
    <t>Status</t>
  </si>
  <si>
    <t>WS-2412-000</t>
  </si>
  <si>
    <t>WS-2412-001</t>
  </si>
  <si>
    <t>WS-2412-002</t>
  </si>
  <si>
    <t>WS-2412-003</t>
  </si>
  <si>
    <t>WS-2412-004</t>
  </si>
  <si>
    <t>WS-2412-005</t>
  </si>
  <si>
    <t>WS-2412-006</t>
  </si>
  <si>
    <t>WS-2412-007</t>
  </si>
  <si>
    <t>WS-2412-008</t>
  </si>
  <si>
    <t>WS-2412-009</t>
  </si>
  <si>
    <t>WS-2412-010</t>
  </si>
  <si>
    <t>WS-2412-011</t>
  </si>
  <si>
    <t>WS-2412-012</t>
  </si>
  <si>
    <t>WS-2412-013</t>
  </si>
  <si>
    <t>WS-2412-014</t>
  </si>
  <si>
    <t>WS-2412-015</t>
  </si>
  <si>
    <t>WS-2412-016</t>
  </si>
  <si>
    <t>WS-2412-017</t>
  </si>
  <si>
    <t>WS-2412-018</t>
  </si>
  <si>
    <t>WS-2412-019</t>
  </si>
  <si>
    <t>WS-2412-020</t>
  </si>
  <si>
    <t>WS-2412-021</t>
  </si>
  <si>
    <t>WS-2412-022</t>
  </si>
  <si>
    <t>WS-2412-023</t>
  </si>
  <si>
    <t>WS-2412-024</t>
  </si>
  <si>
    <t>WS-2412-025</t>
  </si>
  <si>
    <t>WS-2412-026</t>
  </si>
  <si>
    <t>WS-2412-027</t>
  </si>
  <si>
    <t>WS-2412-028</t>
  </si>
  <si>
    <t>WS-2412-029</t>
  </si>
  <si>
    <t>WS-2412-030</t>
  </si>
  <si>
    <t>WS-2412-031</t>
  </si>
  <si>
    <t>WS-2412-032</t>
  </si>
  <si>
    <t>WS-2412-033</t>
  </si>
  <si>
    <t>WS-2412-034</t>
  </si>
  <si>
    <t>WS-2412-035</t>
  </si>
  <si>
    <t>WS-2412-036</t>
  </si>
  <si>
    <t>WS-2412-037</t>
  </si>
  <si>
    <t>WS-2412-038</t>
  </si>
  <si>
    <t>WS-2412-039</t>
  </si>
  <si>
    <t>WS-2412-040</t>
  </si>
  <si>
    <t>WS-2412-041</t>
  </si>
  <si>
    <t>WS-2412-042</t>
  </si>
  <si>
    <t>WS-2412-043</t>
  </si>
  <si>
    <t>WS-2412-044</t>
  </si>
  <si>
    <t>WS-2412-045</t>
  </si>
  <si>
    <t>WS-2412-046</t>
  </si>
  <si>
    <t>WS-2412-047</t>
  </si>
  <si>
    <t>WS-2412-048</t>
  </si>
  <si>
    <t>Control No.</t>
  </si>
  <si>
    <t>Item Code</t>
  </si>
  <si>
    <t>Location</t>
  </si>
  <si>
    <t>Item 
No.</t>
  </si>
  <si>
    <t>Description</t>
  </si>
  <si>
    <t>Part Number</t>
  </si>
  <si>
    <t>Withdrawal Details</t>
  </si>
  <si>
    <t>QTY</t>
  </si>
  <si>
    <t>Unit</t>
  </si>
  <si>
    <t>Machine Unit/Part</t>
  </si>
  <si>
    <t>Reason of Withdrawal</t>
  </si>
  <si>
    <t>C</t>
  </si>
  <si>
    <t>E</t>
  </si>
  <si>
    <t>I</t>
  </si>
  <si>
    <t xml:space="preserve">PM </t>
  </si>
  <si>
    <t>TR</t>
  </si>
  <si>
    <t>Details
(TR No./Project Name)</t>
  </si>
  <si>
    <t>Issuance Details</t>
  </si>
  <si>
    <t>Available Balance</t>
  </si>
  <si>
    <t>Issued Qty.</t>
  </si>
  <si>
    <t>Ending Balance</t>
  </si>
  <si>
    <t>(Put Check)</t>
  </si>
  <si>
    <t>Product/
Machine No.</t>
  </si>
  <si>
    <t>Item No.</t>
  </si>
  <si>
    <t>Qty</t>
  </si>
  <si>
    <t>Reason of Withdrawals</t>
  </si>
  <si>
    <t>PM</t>
  </si>
  <si>
    <t>Issued Qty</t>
  </si>
  <si>
    <t>Available Bal.</t>
  </si>
  <si>
    <t>Ending Bal.</t>
  </si>
  <si>
    <t>Date:</t>
  </si>
  <si>
    <t>Control Number:</t>
  </si>
  <si>
    <t>Withdrawal Slip Form</t>
  </si>
  <si>
    <t>Product/
Machine Number</t>
  </si>
  <si>
    <t>Requested by:</t>
  </si>
  <si>
    <t>Issued by:</t>
  </si>
  <si>
    <t>Received by:</t>
  </si>
  <si>
    <t>Decision</t>
  </si>
  <si>
    <t>A001-001</t>
  </si>
  <si>
    <t>C030-004</t>
  </si>
  <si>
    <t>C027-001</t>
  </si>
  <si>
    <t>Approved</t>
  </si>
  <si>
    <t>Denied</t>
  </si>
  <si>
    <t>employee01</t>
  </si>
  <si>
    <t>employee02</t>
  </si>
  <si>
    <t>A014-004</t>
  </si>
  <si>
    <t>A004-003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</si>
</sst>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"/>
  </numFmts>
  <fonts count="3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medium">
        <color theme="9" tint="0.59996337778862885"/>
      </top>
      <bottom/>
      <diagonal/>
    </border>
    <border>
      <left style="medium">
        <color theme="9" tint="0.59996337778862885"/>
      </left>
      <right/>
      <top style="medium">
        <color theme="9" tint="0.59996337778862885"/>
      </top>
      <bottom/>
      <diagonal/>
    </border>
    <border>
      <left/>
      <right style="medium">
        <color theme="9" tint="0.59996337778862885"/>
      </right>
      <top style="medium">
        <color theme="9" tint="0.59996337778862885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/>
      <bottom/>
      <diagonal/>
    </border>
    <border>
      <left style="medium">
        <color theme="9" tint="0.59996337778862885"/>
      </left>
      <right/>
      <top style="medium">
        <color theme="9" tint="0.59996337778862885"/>
      </top>
      <bottom style="medium">
        <color theme="9" tint="0.59996337778862885"/>
      </bottom>
      <diagonal/>
    </border>
    <border>
      <left/>
      <right/>
      <top style="medium">
        <color theme="9" tint="0.59996337778862885"/>
      </top>
      <bottom style="medium">
        <color theme="9" tint="0.59996337778862885"/>
      </bottom>
      <diagonal/>
    </border>
    <border>
      <left/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sz val="14"/>
      </font>
      <alignment horizontal="center" vertical="center"/>
    </dxf>
    <dxf>
      <font>
        <sz val="14"/>
      </font>
      <numFmt numFmtId="0" formatCode="General"/>
      <alignment horizontal="center" vertical="center"/>
    </dxf>
    <dxf>
      <font>
        <sz val="14"/>
      </font>
      <alignment horizontal="center" vertical="center"/>
    </dxf>
    <dxf>
      <font>
        <sz val="14"/>
      </font>
      <alignment horizontal="center" vertical="center"/>
    </dxf>
    <dxf>
      <font>
        <sz val="14"/>
      </font>
      <alignment horizontal="center" vertical="center"/>
    </dxf>
    <dxf>
      <font>
        <sz val="14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562038</xdr:colOff>
      <xdr:row>0</xdr:row>
      <xdr:rowOff>38529</xdr:rowOff>
    </xdr:from>
    <xdr:to>
      <xdr:col>6</xdr:col>
      <xdr:colOff>298823</xdr:colOff>
      <xdr:row>3</xdr:row>
      <xdr:rowOff>119049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803" y="38529"/>
          <a:ext cx="610844" cy="61840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127000</xdr:colOff>
          <xdr:row>9</xdr:row>
          <xdr:rowOff>6350</xdr:rowOff>
        </xdr:from>
        <xdr:to>
          <xdr:col>21</xdr:col>
          <xdr:colOff>19050</xdr:colOff>
          <xdr:row>10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254000</xdr:colOff>
          <xdr:row>9</xdr:row>
          <xdr:rowOff>6350</xdr:rowOff>
        </xdr:from>
        <xdr:to>
          <xdr:col>22</xdr:col>
          <xdr:colOff>25400</xdr:colOff>
          <xdr:row>10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44450</xdr:colOff>
          <xdr:row>9</xdr:row>
          <xdr:rowOff>6350</xdr:rowOff>
        </xdr:from>
        <xdr:to>
          <xdr:col>22</xdr:col>
          <xdr:colOff>158750</xdr:colOff>
          <xdr:row>10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107950</xdr:colOff>
          <xdr:row>9</xdr:row>
          <xdr:rowOff>6350</xdr:rowOff>
        </xdr:from>
        <xdr:to>
          <xdr:col>29</xdr:col>
          <xdr:colOff>0</xdr:colOff>
          <xdr:row>10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254000</xdr:colOff>
          <xdr:row>8</xdr:row>
          <xdr:rowOff>88900</xdr:rowOff>
        </xdr:from>
        <xdr:to>
          <xdr:col>22</xdr:col>
          <xdr:colOff>25400</xdr:colOff>
          <xdr:row>10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</xdr:colOff>
          <xdr:row>13</xdr:row>
          <xdr:rowOff>38100</xdr:rowOff>
        </xdr:from>
        <xdr:to>
          <xdr:col>24</xdr:col>
          <xdr:colOff>120650</xdr:colOff>
          <xdr:row>14</xdr:row>
          <xdr:rowOff>50800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6350</xdr:colOff>
          <xdr:row>13</xdr:row>
          <xdr:rowOff>38100</xdr:rowOff>
        </xdr:from>
        <xdr:to>
          <xdr:col>24</xdr:col>
          <xdr:colOff>247650</xdr:colOff>
          <xdr:row>14</xdr:row>
          <xdr:rowOff>50800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866635</xdr:colOff>
      <xdr:row>1</xdr:row>
      <xdr:rowOff>158750</xdr:rowOff>
    </xdr:from>
    <xdr:to>
      <xdr:col>6</xdr:col>
      <xdr:colOff>370127</xdr:colOff>
      <xdr:row>5</xdr:row>
      <xdr:rowOff>7357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3428" y="338207"/>
          <a:ext cx="614742" cy="6147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311150</xdr:colOff>
          <xdr:row>22</xdr:row>
          <xdr:rowOff>107950</xdr:rowOff>
        </xdr:from>
        <xdr:to>
          <xdr:col>10</xdr:col>
          <xdr:colOff>222250</xdr:colOff>
          <xdr:row>25</xdr:row>
          <xdr:rowOff>76200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reP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e_Parts"/>
    </sheetNames>
    <sheetDataSet>
      <sheetData sheetId="0" refreshError="1">
        <row r="2">
          <cell r="A2" t="str">
            <v>A001-001</v>
          </cell>
          <cell r="B2" t="str">
            <v>Row 1, Rack 1</v>
          </cell>
          <cell r="C2" t="str">
            <v>Bearing, ball type</v>
          </cell>
          <cell r="D2" t="str">
            <v>BRG-1001</v>
          </cell>
          <cell r="E2" t="str">
            <v>CNC Milling Machine</v>
          </cell>
          <cell r="F2">
            <v>5</v>
          </cell>
          <cell r="G2">
            <v>15</v>
          </cell>
          <cell r="H2" t="str">
            <v>Enough Spare</v>
          </cell>
        </row>
        <row r="3">
          <cell r="A3" t="str">
            <v>A004-003</v>
          </cell>
          <cell r="B3" t="str">
            <v>Row 4, Rack 1</v>
          </cell>
          <cell r="C3" t="str">
            <v>Air compressor valve</v>
          </cell>
          <cell r="D3" t="str">
            <v>ACV-4004</v>
          </cell>
          <cell r="E3" t="str">
            <v>Air Compressor Machine</v>
          </cell>
          <cell r="F3">
            <v>2</v>
          </cell>
          <cell r="G3">
            <v>4</v>
          </cell>
          <cell r="H3" t="str">
            <v>Enough Spare</v>
          </cell>
        </row>
        <row r="4">
          <cell r="A4" t="str">
            <v>A006-005</v>
          </cell>
          <cell r="B4" t="str">
            <v>Row 1, Rack 2</v>
          </cell>
          <cell r="C4" t="str">
            <v>Hydraulic hose</v>
          </cell>
          <cell r="D4" t="str">
            <v>HYD-6006</v>
          </cell>
          <cell r="E4" t="str">
            <v>Injection Molding Machine</v>
          </cell>
          <cell r="F4">
            <v>3</v>
          </cell>
          <cell r="G4">
            <v>7</v>
          </cell>
          <cell r="H4" t="str">
            <v>Enough Spare</v>
          </cell>
        </row>
        <row r="5">
          <cell r="A5" t="str">
            <v>A009-002</v>
          </cell>
          <cell r="B5" t="str">
            <v>Row 1, Rack 3</v>
          </cell>
          <cell r="C5" t="str">
            <v>Pump impeller</v>
          </cell>
          <cell r="D5" t="str">
            <v>PIM-9009</v>
          </cell>
          <cell r="E5" t="str">
            <v>Water Pump</v>
          </cell>
          <cell r="F5">
            <v>4</v>
          </cell>
          <cell r="G5">
            <v>9</v>
          </cell>
          <cell r="H5" t="str">
            <v>Enough Spare</v>
          </cell>
        </row>
        <row r="6">
          <cell r="A6" t="str">
            <v>A012-002</v>
          </cell>
          <cell r="B6" t="str">
            <v>Row 1, Rack 4</v>
          </cell>
          <cell r="C6" t="str">
            <v>Hydraulic piston</v>
          </cell>
          <cell r="D6" t="str">
            <v>HPS-1202</v>
          </cell>
          <cell r="E6" t="str">
            <v>Hydraulic Press</v>
          </cell>
          <cell r="F6">
            <v>3</v>
          </cell>
          <cell r="G6">
            <v>9</v>
          </cell>
          <cell r="H6" t="str">
            <v>Enough Spare</v>
          </cell>
        </row>
        <row r="7">
          <cell r="A7" t="str">
            <v>A014-004</v>
          </cell>
          <cell r="B7" t="str">
            <v>Row 4, Rack 2</v>
          </cell>
          <cell r="C7" t="str">
            <v>O-ring seal</v>
          </cell>
          <cell r="D7" t="str">
            <v>ORS-1404</v>
          </cell>
          <cell r="E7" t="str">
            <v>Injection Molding Machine</v>
          </cell>
          <cell r="F7">
            <v>10</v>
          </cell>
          <cell r="G7">
            <v>18</v>
          </cell>
          <cell r="H7" t="str">
            <v>Enough Spare</v>
          </cell>
        </row>
        <row r="8">
          <cell r="A8" t="str">
            <v>A017-001</v>
          </cell>
          <cell r="B8" t="str">
            <v>Row 1, Rack 5</v>
          </cell>
          <cell r="C8" t="str">
            <v>Timing belt</v>
          </cell>
          <cell r="D8" t="str">
            <v>TBL-1707</v>
          </cell>
          <cell r="E8" t="str">
            <v>CNC Milling Machine</v>
          </cell>
          <cell r="F8">
            <v>4</v>
          </cell>
          <cell r="G8">
            <v>11</v>
          </cell>
          <cell r="H8" t="str">
            <v>Enough Spare</v>
          </cell>
        </row>
        <row r="9">
          <cell r="A9" t="str">
            <v>A020-002</v>
          </cell>
          <cell r="B9" t="str">
            <v>Row 1, Rack 6</v>
          </cell>
          <cell r="C9" t="str">
            <v>Shaft coupling</v>
          </cell>
          <cell r="D9" t="str">
            <v>SCC-2001</v>
          </cell>
          <cell r="E9" t="str">
            <v>Conveyor System</v>
          </cell>
          <cell r="F9">
            <v>3</v>
          </cell>
          <cell r="G9">
            <v>8</v>
          </cell>
          <cell r="H9" t="str">
            <v>Enough Spare</v>
          </cell>
        </row>
        <row r="10">
          <cell r="A10" t="str">
            <v>A023-001</v>
          </cell>
          <cell r="B10" t="str">
            <v>Row 1, Rack 7</v>
          </cell>
          <cell r="C10" t="str">
            <v>Wear plate</v>
          </cell>
          <cell r="D10" t="str">
            <v>WPL-2304</v>
          </cell>
          <cell r="E10" t="str">
            <v>Water Pump</v>
          </cell>
          <cell r="F10">
            <v>2</v>
          </cell>
          <cell r="G10">
            <v>4</v>
          </cell>
          <cell r="H10" t="str">
            <v>Enough Spare</v>
          </cell>
        </row>
        <row r="11">
          <cell r="A11" t="str">
            <v>A026-004</v>
          </cell>
          <cell r="B11" t="str">
            <v>Row 1, Rack 4</v>
          </cell>
          <cell r="C11" t="str">
            <v>Drive belt</v>
          </cell>
          <cell r="D11" t="str">
            <v>DBL-2607</v>
          </cell>
          <cell r="E11" t="str">
            <v>Injection Molding Machine</v>
          </cell>
          <cell r="F11">
            <v>5</v>
          </cell>
          <cell r="G11">
            <v>9</v>
          </cell>
          <cell r="H11" t="str">
            <v>Enough Spare</v>
          </cell>
        </row>
        <row r="12">
          <cell r="A12" t="str">
            <v>B002-001</v>
          </cell>
          <cell r="B12" t="str">
            <v>Row 2, Rack 3</v>
          </cell>
          <cell r="C12" t="str">
            <v>Hydraulic filter</v>
          </cell>
          <cell r="D12" t="str">
            <v>HYD-2002</v>
          </cell>
          <cell r="E12" t="str">
            <v>Hydraulic Press</v>
          </cell>
          <cell r="F12">
            <v>2</v>
          </cell>
          <cell r="G12">
            <v>8</v>
          </cell>
          <cell r="H12" t="str">
            <v>Enough Spare</v>
          </cell>
        </row>
        <row r="13">
          <cell r="A13" t="str">
            <v>B005-002</v>
          </cell>
          <cell r="B13" t="str">
            <v>Row 2, Rack 4</v>
          </cell>
          <cell r="C13" t="str">
            <v>Conveyor belt roller</v>
          </cell>
          <cell r="D13" t="str">
            <v>CBR-5005</v>
          </cell>
          <cell r="E13" t="str">
            <v>Conveyor System</v>
          </cell>
          <cell r="F13">
            <v>5</v>
          </cell>
          <cell r="G13">
            <v>20</v>
          </cell>
          <cell r="H13" t="str">
            <v>Enough Spare</v>
          </cell>
        </row>
        <row r="14">
          <cell r="A14" t="str">
            <v>B008-004</v>
          </cell>
          <cell r="B14" t="str">
            <v>Row 2, Rack 2</v>
          </cell>
          <cell r="C14" t="str">
            <v>Pressure sensor</v>
          </cell>
          <cell r="D14" t="str">
            <v>PSR-8008</v>
          </cell>
          <cell r="E14" t="str">
            <v>Hydraulic Press</v>
          </cell>
          <cell r="F14">
            <v>2</v>
          </cell>
          <cell r="G14">
            <v>6</v>
          </cell>
          <cell r="H14" t="str">
            <v>Enough Spare</v>
          </cell>
        </row>
        <row r="15">
          <cell r="A15" t="str">
            <v>B010-001</v>
          </cell>
          <cell r="B15" t="str">
            <v>Row 4, Rack 3</v>
          </cell>
          <cell r="C15" t="str">
            <v>Thermal relay</v>
          </cell>
          <cell r="D15" t="str">
            <v>THR-1010</v>
          </cell>
          <cell r="E15" t="str">
            <v>Injection Molding Machine</v>
          </cell>
          <cell r="F15">
            <v>3</v>
          </cell>
          <cell r="G15">
            <v>5</v>
          </cell>
          <cell r="H15" t="str">
            <v>Enough Spare</v>
          </cell>
        </row>
        <row r="16">
          <cell r="A16" t="str">
            <v>B013-003</v>
          </cell>
          <cell r="B16" t="str">
            <v>Row 2, Rack 1</v>
          </cell>
          <cell r="C16" t="str">
            <v>Filter cartridge</v>
          </cell>
          <cell r="D16" t="str">
            <v>FCT-1303</v>
          </cell>
          <cell r="E16" t="str">
            <v>CNC Lathe</v>
          </cell>
          <cell r="F16">
            <v>2</v>
          </cell>
          <cell r="G16">
            <v>8</v>
          </cell>
          <cell r="H16" t="str">
            <v>Enough Spare</v>
          </cell>
        </row>
        <row r="17">
          <cell r="A17" t="str">
            <v>B016-002</v>
          </cell>
          <cell r="B17" t="str">
            <v>Row 2, Rack 5</v>
          </cell>
          <cell r="C17" t="str">
            <v>Electric motor</v>
          </cell>
          <cell r="D17" t="str">
            <v>EMT-1606</v>
          </cell>
          <cell r="E17" t="str">
            <v>Hydraulic Press</v>
          </cell>
          <cell r="F17">
            <v>1</v>
          </cell>
          <cell r="G17">
            <v>2</v>
          </cell>
          <cell r="H17" t="str">
            <v>Enough Spare</v>
          </cell>
        </row>
        <row r="18">
          <cell r="A18" t="str">
            <v>B019-003</v>
          </cell>
          <cell r="B18" t="str">
            <v>Row 2, Rack 3</v>
          </cell>
          <cell r="C18" t="str">
            <v>Solenoid valve</v>
          </cell>
          <cell r="D18" t="str">
            <v>SVL-1909</v>
          </cell>
          <cell r="E18" t="str">
            <v>Injection Molding Machine</v>
          </cell>
          <cell r="F18">
            <v>1</v>
          </cell>
          <cell r="G18">
            <v>5</v>
          </cell>
          <cell r="H18" t="str">
            <v>Enough Spare</v>
          </cell>
        </row>
        <row r="19">
          <cell r="A19" t="str">
            <v>B022-004</v>
          </cell>
          <cell r="B19" t="str">
            <v>Row 2, Rack 2</v>
          </cell>
          <cell r="C19" t="str">
            <v>Electrical switch</v>
          </cell>
          <cell r="D19" t="str">
            <v>SWC-2203</v>
          </cell>
          <cell r="E19" t="str">
            <v>Hydraulic Press</v>
          </cell>
          <cell r="F19">
            <v>5</v>
          </cell>
          <cell r="G19">
            <v>15</v>
          </cell>
          <cell r="H19" t="str">
            <v>Enough Spare</v>
          </cell>
        </row>
        <row r="20">
          <cell r="A20" t="str">
            <v>B025-003</v>
          </cell>
          <cell r="B20" t="str">
            <v>Row 2, Rack 1</v>
          </cell>
          <cell r="C20" t="str">
            <v>Hydraulic cylinder</v>
          </cell>
          <cell r="D20" t="str">
            <v>HYC-2506</v>
          </cell>
          <cell r="E20" t="str">
            <v>Hydraulic Press</v>
          </cell>
          <cell r="F20">
            <v>3</v>
          </cell>
          <cell r="G20">
            <v>12</v>
          </cell>
          <cell r="H20" t="str">
            <v>Enough Spare</v>
          </cell>
        </row>
        <row r="21">
          <cell r="A21" t="str">
            <v>B028-002</v>
          </cell>
          <cell r="B21" t="str">
            <v>Row 2, Rack 3</v>
          </cell>
          <cell r="C21" t="str">
            <v>Gearbox</v>
          </cell>
          <cell r="D21" t="str">
            <v>GBX-2809</v>
          </cell>
          <cell r="E21" t="str">
            <v>Conveyor System</v>
          </cell>
          <cell r="F21">
            <v>4</v>
          </cell>
          <cell r="G21">
            <v>10</v>
          </cell>
          <cell r="H21" t="str">
            <v>Enough Spare</v>
          </cell>
        </row>
        <row r="22">
          <cell r="A22" t="str">
            <v>B031-001</v>
          </cell>
          <cell r="B22" t="str">
            <v>Row 2, Rack 6</v>
          </cell>
          <cell r="C22" t="str">
            <v>Temperature sensor</v>
          </cell>
          <cell r="D22" t="str">
            <v>TMP-3103</v>
          </cell>
          <cell r="E22" t="str">
            <v>Hydraulic Press</v>
          </cell>
          <cell r="F22">
            <v>3</v>
          </cell>
          <cell r="G22">
            <v>5</v>
          </cell>
          <cell r="H22" t="str">
            <v>Enough Spare</v>
          </cell>
        </row>
        <row r="23">
          <cell r="A23" t="str">
            <v>C003-002</v>
          </cell>
          <cell r="B23" t="str">
            <v>Row 3, Rack 2</v>
          </cell>
          <cell r="C23" t="str">
            <v>Gear shaft</v>
          </cell>
          <cell r="D23" t="str">
            <v>GSH-3003</v>
          </cell>
          <cell r="E23" t="str">
            <v>CNC Lathe</v>
          </cell>
          <cell r="F23">
            <v>3</v>
          </cell>
          <cell r="G23">
            <v>10</v>
          </cell>
          <cell r="H23" t="str">
            <v>Enough Spare</v>
          </cell>
        </row>
        <row r="24">
          <cell r="A24" t="str">
            <v>C007-001</v>
          </cell>
          <cell r="B24" t="str">
            <v>Row 3, Rack 4</v>
          </cell>
          <cell r="C24" t="str">
            <v>Pneumatic actuator</v>
          </cell>
          <cell r="D24" t="str">
            <v>PAC-7007</v>
          </cell>
          <cell r="E24" t="str">
            <v>Assembly Line Machine</v>
          </cell>
          <cell r="F24">
            <v>1</v>
          </cell>
          <cell r="G24">
            <v>3</v>
          </cell>
          <cell r="H24" t="str">
            <v>Enough Spare</v>
          </cell>
        </row>
        <row r="25">
          <cell r="A25" t="str">
            <v>C011-003</v>
          </cell>
          <cell r="B25" t="str">
            <v>Row 3, Rack 1</v>
          </cell>
          <cell r="C25" t="str">
            <v>Control valve</v>
          </cell>
          <cell r="D25" t="str">
            <v>CVL-1111</v>
          </cell>
          <cell r="E25" t="str">
            <v>CNC Milling Machine</v>
          </cell>
          <cell r="F25">
            <v>2</v>
          </cell>
          <cell r="G25">
            <v>12</v>
          </cell>
          <cell r="H25" t="str">
            <v>Enough Spare</v>
          </cell>
        </row>
        <row r="26">
          <cell r="A26" t="str">
            <v>C015-001</v>
          </cell>
          <cell r="B26" t="str">
            <v>Row 3, Rack 3</v>
          </cell>
          <cell r="C26" t="str">
            <v>Bearing block</v>
          </cell>
          <cell r="D26" t="str">
            <v>BLK-1505</v>
          </cell>
          <cell r="E26" t="str">
            <v>Conveyor System</v>
          </cell>
          <cell r="F26">
            <v>5</v>
          </cell>
          <cell r="G26">
            <v>10</v>
          </cell>
          <cell r="H26" t="str">
            <v>Enough Spare</v>
          </cell>
        </row>
        <row r="27">
          <cell r="A27" t="str">
            <v>C018-004</v>
          </cell>
          <cell r="B27" t="str">
            <v>Row 3, Rack 2</v>
          </cell>
          <cell r="C27" t="str">
            <v>Hydraulic pump</v>
          </cell>
          <cell r="D27" t="str">
            <v>HYP-1808</v>
          </cell>
          <cell r="E27" t="str">
            <v>Water Pump</v>
          </cell>
          <cell r="F27">
            <v>2</v>
          </cell>
          <cell r="G27">
            <v>6</v>
          </cell>
          <cell r="H27" t="str">
            <v>Enough Spare</v>
          </cell>
        </row>
        <row r="28">
          <cell r="A28" t="str">
            <v>C021-003</v>
          </cell>
          <cell r="B28" t="str">
            <v>Row 4, Rack 4</v>
          </cell>
          <cell r="C28" t="str">
            <v>Machine filter</v>
          </cell>
          <cell r="D28" t="str">
            <v>MFT-2102</v>
          </cell>
          <cell r="E28" t="str">
            <v>CNC Lathe</v>
          </cell>
          <cell r="F28">
            <v>3</v>
          </cell>
          <cell r="G28">
            <v>9</v>
          </cell>
          <cell r="H28" t="str">
            <v>Enough Spare</v>
          </cell>
        </row>
        <row r="29">
          <cell r="A29" t="str">
            <v>C024-002</v>
          </cell>
          <cell r="B29" t="str">
            <v>Row 3, Rack 5</v>
          </cell>
          <cell r="C29" t="str">
            <v>Pressure gauge</v>
          </cell>
          <cell r="D29" t="str">
            <v>PGR-2405</v>
          </cell>
          <cell r="E29" t="str">
            <v>CNC Milling Machine</v>
          </cell>
          <cell r="F29">
            <v>4</v>
          </cell>
          <cell r="G29">
            <v>8</v>
          </cell>
          <cell r="H29" t="str">
            <v>Enough Spare</v>
          </cell>
        </row>
        <row r="30">
          <cell r="A30" t="str">
            <v>C027-001</v>
          </cell>
          <cell r="B30" t="str">
            <v>Row 3, Rack 6</v>
          </cell>
          <cell r="C30" t="str">
            <v>Cooling fan</v>
          </cell>
          <cell r="D30" t="str">
            <v>CFL-2708</v>
          </cell>
          <cell r="E30" t="str">
            <v>Assembly Line Machine</v>
          </cell>
          <cell r="F30">
            <v>2</v>
          </cell>
          <cell r="G30">
            <v>5</v>
          </cell>
          <cell r="H30" t="str">
            <v>Enough Spare</v>
          </cell>
        </row>
        <row r="31">
          <cell r="A31" t="str">
            <v>C030-004</v>
          </cell>
          <cell r="B31" t="str">
            <v>Row 4, Rack 5</v>
          </cell>
          <cell r="C31" t="str">
            <v>Servo motor</v>
          </cell>
          <cell r="D31" t="str">
            <v>SVM-3002</v>
          </cell>
          <cell r="E31" t="str">
            <v>CNC Milling Machine</v>
          </cell>
          <cell r="F31">
            <v>2</v>
          </cell>
          <cell r="G31">
            <v>7</v>
          </cell>
          <cell r="H31" t="str">
            <v>Enough Spare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D50" totalsRowShown="0" headerRowDxfId="7" dataDxfId="6">
  <autoFilter ref="A1:D50"/>
  <tableColumns count="4">
    <tableColumn id="1" name="Withdrawal Control Number" dataDxfId="5"/>
    <tableColumn id="2" name="Name" dataDxfId="4"/>
    <tableColumn id="3" name="Date" dataDxfId="3">
      <calculatedColumnFormula>IF(B2&lt;&gt;"", TODAY(), "")</calculatedColumnFormula>
    </tableColumn>
    <tableColumn id="4" name="Statu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0"/>
  <sheetViews>
    <sheetView workbookViewId="0">
      <selection activeCell="B4" sqref="B4"/>
    </sheetView>
  </sheetViews>
  <sheetFormatPr defaultRowHeight="14"/>
  <cols>
    <col min="1" max="1" width="35.58203125" customWidth="1"/>
    <col min="2" max="4" width="32.83203125" customWidth="1"/>
  </cols>
  <sheetData>
    <row r="1" spans="1:4" ht="20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20.25" customHeight="1">
      <c r="A2" s="8" t="s">
        <v>4</v>
      </c>
      <c r="B2" s="2" t="s">
        <v>96</v>
      </c>
      <c r="C2" s="10">
        <f t="shared" ref="C2:C33" ca="1" si="0">IF(B2&lt;&gt;"", TODAY(), "")</f>
        <v>45635</v>
      </c>
      <c r="D2" s="10"/>
    </row>
    <row r="3" spans="1:4" ht="20.25" customHeight="1">
      <c r="A3" s="7" t="s">
        <v>5</v>
      </c>
      <c r="B3" s="3" t="s">
        <v>97</v>
      </c>
      <c r="C3" s="10">
        <f t="shared" ca="1" si="0"/>
        <v>45635</v>
      </c>
      <c r="D3" s="4"/>
    </row>
    <row r="4" spans="1:4" ht="20.25" customHeight="1">
      <c r="A4" s="7" t="s">
        <v>6</v>
      </c>
      <c r="B4" s="3"/>
      <c r="C4" s="10" t="str">
        <f t="shared" ca="1" si="0"/>
        <v/>
      </c>
      <c r="D4" s="4"/>
    </row>
    <row r="5" spans="1:4" ht="20.25" customHeight="1">
      <c r="A5" s="7" t="s">
        <v>7</v>
      </c>
      <c r="B5" s="3"/>
      <c r="C5" s="10" t="str">
        <f t="shared" ca="1" si="0"/>
        <v/>
      </c>
      <c r="D5" s="4"/>
    </row>
    <row r="6" spans="1:4" ht="20.25" customHeight="1">
      <c r="A6" s="7" t="s">
        <v>8</v>
      </c>
      <c r="B6" s="3"/>
      <c r="C6" s="10" t="str">
        <f t="shared" ca="1" si="0"/>
        <v/>
      </c>
      <c r="D6" s="4"/>
    </row>
    <row r="7" spans="1:4" ht="20.25" customHeight="1">
      <c r="A7" s="7" t="s">
        <v>9</v>
      </c>
      <c r="B7" s="3"/>
      <c r="C7" s="10" t="str">
        <f t="shared" ca="1" si="0"/>
        <v/>
      </c>
      <c r="D7" s="4"/>
    </row>
    <row r="8" spans="1:4" ht="20.25" customHeight="1">
      <c r="A8" s="7" t="s">
        <v>10</v>
      </c>
      <c r="B8" s="3"/>
      <c r="C8" s="10" t="str">
        <f t="shared" ca="1" si="0"/>
        <v/>
      </c>
      <c r="D8" s="4"/>
    </row>
    <row r="9" spans="1:4" ht="20.25" customHeight="1">
      <c r="A9" s="7" t="s">
        <v>11</v>
      </c>
      <c r="B9" s="3"/>
      <c r="C9" s="10" t="str">
        <f t="shared" ca="1" si="0"/>
        <v/>
      </c>
      <c r="D9" s="4"/>
    </row>
    <row r="10" spans="1:4" ht="20.25" customHeight="1">
      <c r="A10" s="7" t="s">
        <v>12</v>
      </c>
      <c r="B10" s="3"/>
      <c r="C10" s="10" t="str">
        <f t="shared" ca="1" si="0"/>
        <v/>
      </c>
      <c r="D10" s="4"/>
    </row>
    <row r="11" spans="1:4" ht="20.25" customHeight="1">
      <c r="A11" s="7" t="s">
        <v>13</v>
      </c>
      <c r="B11" s="3"/>
      <c r="C11" s="10" t="str">
        <f t="shared" ca="1" si="0"/>
        <v/>
      </c>
      <c r="D11" s="4"/>
    </row>
    <row r="12" spans="1:4" ht="20.25" customHeight="1">
      <c r="A12" s="7" t="s">
        <v>14</v>
      </c>
      <c r="B12" s="3"/>
      <c r="C12" s="10" t="str">
        <f t="shared" ca="1" si="0"/>
        <v/>
      </c>
      <c r="D12" s="4"/>
    </row>
    <row r="13" spans="1:4" ht="20.25" customHeight="1">
      <c r="A13" s="7" t="s">
        <v>15</v>
      </c>
      <c r="B13" s="3"/>
      <c r="C13" s="10" t="str">
        <f t="shared" ca="1" si="0"/>
        <v/>
      </c>
      <c r="D13" s="4"/>
    </row>
    <row r="14" spans="1:4" ht="20.25" customHeight="1">
      <c r="A14" s="7" t="s">
        <v>16</v>
      </c>
      <c r="B14" s="3"/>
      <c r="C14" s="10" t="str">
        <f t="shared" ca="1" si="0"/>
        <v/>
      </c>
      <c r="D14" s="4"/>
    </row>
    <row r="15" spans="1:4" ht="20.25" customHeight="1">
      <c r="A15" s="7" t="s">
        <v>17</v>
      </c>
      <c r="B15" s="3"/>
      <c r="C15" s="10" t="str">
        <f t="shared" ca="1" si="0"/>
        <v/>
      </c>
      <c r="D15" s="4"/>
    </row>
    <row r="16" spans="1:4" ht="20.25" customHeight="1">
      <c r="A16" s="7" t="s">
        <v>18</v>
      </c>
      <c r="B16" s="3"/>
      <c r="C16" s="10" t="str">
        <f t="shared" ca="1" si="0"/>
        <v/>
      </c>
      <c r="D16" s="4"/>
    </row>
    <row r="17" spans="1:4" ht="20.25" customHeight="1">
      <c r="A17" s="7" t="s">
        <v>19</v>
      </c>
      <c r="B17" s="3"/>
      <c r="C17" s="10" t="str">
        <f t="shared" ca="1" si="0"/>
        <v/>
      </c>
      <c r="D17" s="4"/>
    </row>
    <row r="18" spans="1:4" ht="20.25" customHeight="1">
      <c r="A18" s="7" t="s">
        <v>20</v>
      </c>
      <c r="B18" s="3"/>
      <c r="C18" s="10" t="str">
        <f t="shared" ca="1" si="0"/>
        <v/>
      </c>
      <c r="D18" s="4"/>
    </row>
    <row r="19" spans="1:4" ht="20.25" customHeight="1">
      <c r="A19" s="7" t="s">
        <v>21</v>
      </c>
      <c r="B19" s="3"/>
      <c r="C19" s="10" t="str">
        <f t="shared" ca="1" si="0"/>
        <v/>
      </c>
      <c r="D19" s="4"/>
    </row>
    <row r="20" spans="1:4" ht="20.25" customHeight="1">
      <c r="A20" s="7" t="s">
        <v>22</v>
      </c>
      <c r="B20" s="3"/>
      <c r="C20" s="10" t="str">
        <f t="shared" ca="1" si="0"/>
        <v/>
      </c>
      <c r="D20" s="4"/>
    </row>
    <row r="21" spans="1:4" ht="20.25" customHeight="1">
      <c r="A21" s="7" t="s">
        <v>23</v>
      </c>
      <c r="B21" s="3"/>
      <c r="C21" s="10" t="str">
        <f t="shared" ca="1" si="0"/>
        <v/>
      </c>
      <c r="D21" s="4"/>
    </row>
    <row r="22" spans="1:4" ht="20.25" customHeight="1">
      <c r="A22" s="7" t="s">
        <v>24</v>
      </c>
      <c r="B22" s="3"/>
      <c r="C22" s="10" t="str">
        <f t="shared" ca="1" si="0"/>
        <v/>
      </c>
      <c r="D22" s="4"/>
    </row>
    <row r="23" spans="1:4" ht="20.25" customHeight="1">
      <c r="A23" s="7" t="s">
        <v>25</v>
      </c>
      <c r="B23" s="3"/>
      <c r="C23" s="10" t="str">
        <f t="shared" ca="1" si="0"/>
        <v/>
      </c>
      <c r="D23" s="4"/>
    </row>
    <row r="24" spans="1:4" ht="20.25" customHeight="1">
      <c r="A24" s="7" t="s">
        <v>26</v>
      </c>
      <c r="B24" s="3"/>
      <c r="C24" s="10" t="str">
        <f t="shared" ca="1" si="0"/>
        <v/>
      </c>
      <c r="D24" s="4"/>
    </row>
    <row r="25" spans="1:4" ht="20.25" customHeight="1">
      <c r="A25" s="7" t="s">
        <v>27</v>
      </c>
      <c r="B25" s="3"/>
      <c r="C25" s="10" t="str">
        <f t="shared" ca="1" si="0"/>
        <v/>
      </c>
      <c r="D25" s="4"/>
    </row>
    <row r="26" spans="1:4" ht="20.25" customHeight="1">
      <c r="A26" s="7" t="s">
        <v>28</v>
      </c>
      <c r="B26" s="3"/>
      <c r="C26" s="10" t="str">
        <f t="shared" ca="1" si="0"/>
        <v/>
      </c>
      <c r="D26" s="4"/>
    </row>
    <row r="27" spans="1:4" ht="20.25" customHeight="1">
      <c r="A27" s="7" t="s">
        <v>29</v>
      </c>
      <c r="B27" s="3"/>
      <c r="C27" s="10" t="str">
        <f t="shared" ca="1" si="0"/>
        <v/>
      </c>
      <c r="D27" s="4"/>
    </row>
    <row r="28" spans="1:4" ht="20.25" customHeight="1">
      <c r="A28" s="7" t="s">
        <v>30</v>
      </c>
      <c r="B28" s="3"/>
      <c r="C28" s="10" t="str">
        <f t="shared" ca="1" si="0"/>
        <v/>
      </c>
      <c r="D28" s="4"/>
    </row>
    <row r="29" spans="1:4" ht="20.25" customHeight="1">
      <c r="A29" s="7" t="s">
        <v>31</v>
      </c>
      <c r="B29" s="3"/>
      <c r="C29" s="10" t="str">
        <f t="shared" ca="1" si="0"/>
        <v/>
      </c>
      <c r="D29" s="4"/>
    </row>
    <row r="30" spans="1:4" ht="20.25" customHeight="1">
      <c r="A30" s="7" t="s">
        <v>32</v>
      </c>
      <c r="B30" s="3"/>
      <c r="C30" s="10" t="str">
        <f t="shared" ca="1" si="0"/>
        <v/>
      </c>
      <c r="D30" s="4"/>
    </row>
    <row r="31" spans="1:4" ht="20.25" customHeight="1">
      <c r="A31" s="7" t="s">
        <v>33</v>
      </c>
      <c r="B31" s="3"/>
      <c r="C31" s="10" t="str">
        <f t="shared" ca="1" si="0"/>
        <v/>
      </c>
      <c r="D31" s="4"/>
    </row>
    <row r="32" spans="1:4" ht="20.25" customHeight="1">
      <c r="A32" s="7" t="s">
        <v>34</v>
      </c>
      <c r="B32" s="3"/>
      <c r="C32" s="10" t="str">
        <f t="shared" ca="1" si="0"/>
        <v/>
      </c>
      <c r="D32" s="4"/>
    </row>
    <row r="33" spans="1:4" ht="20.25" customHeight="1">
      <c r="A33" s="7" t="s">
        <v>35</v>
      </c>
      <c r="B33" s="3"/>
      <c r="C33" s="10" t="str">
        <f t="shared" ca="1" si="0"/>
        <v/>
      </c>
      <c r="D33" s="4"/>
    </row>
    <row r="34" spans="1:4" ht="20.25" customHeight="1">
      <c r="A34" s="7" t="s">
        <v>36</v>
      </c>
      <c r="B34" s="3"/>
      <c r="C34" s="10" t="str">
        <f t="shared" ref="C34:C50" ca="1" si="1">IF(B34&lt;&gt;"", TODAY(), "")</f>
        <v/>
      </c>
      <c r="D34" s="4"/>
    </row>
    <row r="35" spans="1:4" ht="20.25" customHeight="1">
      <c r="A35" s="7" t="s">
        <v>37</v>
      </c>
      <c r="B35" s="3"/>
      <c r="C35" s="10" t="str">
        <f t="shared" ca="1" si="1"/>
        <v/>
      </c>
      <c r="D35" s="4"/>
    </row>
    <row r="36" spans="1:4" ht="20.25" customHeight="1">
      <c r="A36" s="7" t="s">
        <v>38</v>
      </c>
      <c r="B36" s="3"/>
      <c r="C36" s="10" t="str">
        <f t="shared" ca="1" si="1"/>
        <v/>
      </c>
      <c r="D36" s="4"/>
    </row>
    <row r="37" spans="1:4" ht="20.25" customHeight="1">
      <c r="A37" s="7" t="s">
        <v>39</v>
      </c>
      <c r="B37" s="3"/>
      <c r="C37" s="10" t="str">
        <f t="shared" ca="1" si="1"/>
        <v/>
      </c>
      <c r="D37" s="4"/>
    </row>
    <row r="38" spans="1:4" ht="20.25" customHeight="1">
      <c r="A38" s="7" t="s">
        <v>40</v>
      </c>
      <c r="B38" s="3"/>
      <c r="C38" s="10" t="str">
        <f t="shared" ca="1" si="1"/>
        <v/>
      </c>
      <c r="D38" s="4"/>
    </row>
    <row r="39" spans="1:4" ht="20.25" customHeight="1">
      <c r="A39" s="7" t="s">
        <v>41</v>
      </c>
      <c r="B39" s="3"/>
      <c r="C39" s="10" t="str">
        <f t="shared" ca="1" si="1"/>
        <v/>
      </c>
      <c r="D39" s="4"/>
    </row>
    <row r="40" spans="1:4" ht="20.25" customHeight="1">
      <c r="A40" s="7" t="s">
        <v>42</v>
      </c>
      <c r="B40" s="3"/>
      <c r="C40" s="10" t="str">
        <f t="shared" ca="1" si="1"/>
        <v/>
      </c>
      <c r="D40" s="4"/>
    </row>
    <row r="41" spans="1:4" ht="20.25" customHeight="1">
      <c r="A41" s="7" t="s">
        <v>43</v>
      </c>
      <c r="B41" s="3"/>
      <c r="C41" s="10" t="str">
        <f t="shared" ca="1" si="1"/>
        <v/>
      </c>
      <c r="D41" s="4"/>
    </row>
    <row r="42" spans="1:4" ht="20.25" customHeight="1">
      <c r="A42" s="7" t="s">
        <v>44</v>
      </c>
      <c r="B42" s="3"/>
      <c r="C42" s="10" t="str">
        <f t="shared" ca="1" si="1"/>
        <v/>
      </c>
      <c r="D42" s="4"/>
    </row>
    <row r="43" spans="1:4" ht="20.25" customHeight="1">
      <c r="A43" s="7" t="s">
        <v>45</v>
      </c>
      <c r="B43" s="3"/>
      <c r="C43" s="10" t="str">
        <f t="shared" ca="1" si="1"/>
        <v/>
      </c>
      <c r="D43" s="4"/>
    </row>
    <row r="44" spans="1:4" ht="20.25" customHeight="1">
      <c r="A44" s="7" t="s">
        <v>46</v>
      </c>
      <c r="B44" s="3"/>
      <c r="C44" s="10" t="str">
        <f t="shared" ca="1" si="1"/>
        <v/>
      </c>
      <c r="D44" s="4"/>
    </row>
    <row r="45" spans="1:4" ht="20.25" customHeight="1">
      <c r="A45" s="7" t="s">
        <v>47</v>
      </c>
      <c r="B45" s="3"/>
      <c r="C45" s="10" t="str">
        <f t="shared" ca="1" si="1"/>
        <v/>
      </c>
      <c r="D45" s="4"/>
    </row>
    <row r="46" spans="1:4" ht="20.25" customHeight="1">
      <c r="A46" s="7" t="s">
        <v>48</v>
      </c>
      <c r="B46" s="3"/>
      <c r="C46" s="10" t="str">
        <f t="shared" ca="1" si="1"/>
        <v/>
      </c>
      <c r="D46" s="4"/>
    </row>
    <row r="47" spans="1:4" ht="20.25" customHeight="1">
      <c r="A47" s="7" t="s">
        <v>49</v>
      </c>
      <c r="B47" s="3"/>
      <c r="C47" s="10" t="str">
        <f t="shared" ca="1" si="1"/>
        <v/>
      </c>
      <c r="D47" s="4"/>
    </row>
    <row r="48" spans="1:4" ht="20.25" customHeight="1">
      <c r="A48" s="7" t="s">
        <v>50</v>
      </c>
      <c r="B48" s="3"/>
      <c r="C48" s="10" t="str">
        <f t="shared" ca="1" si="1"/>
        <v/>
      </c>
      <c r="D48" s="4"/>
    </row>
    <row r="49" spans="1:4" ht="20.25" customHeight="1">
      <c r="A49" s="7" t="s">
        <v>51</v>
      </c>
      <c r="B49" s="3"/>
      <c r="C49" s="10" t="str">
        <f t="shared" ca="1" si="1"/>
        <v/>
      </c>
      <c r="D49" s="4"/>
    </row>
    <row r="50" spans="1:4" ht="20.25" customHeight="1">
      <c r="A50" s="9" t="s">
        <v>52</v>
      </c>
      <c r="B50" s="5"/>
      <c r="C50" s="10" t="str">
        <f t="shared" ca="1" si="1"/>
        <v/>
      </c>
      <c r="D5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3:AL32"/>
  <sheetViews>
    <sheetView zoomScale="115" zoomScaleNormal="115" workbookViewId="0">
      <selection activeCell="U16" sqref="U16"/>
    </sheetView>
  </sheetViews>
  <sheetFormatPr defaultRowHeight="14"/>
  <cols>
    <col min="2" max="2" width="1.58203125" customWidth="1"/>
    <col min="3" max="3" width="5.25" bestFit="1" customWidth="1"/>
    <col min="4" max="4" width="1.58203125" customWidth="1"/>
    <col min="5" max="5" width="9.9140625" customWidth="1"/>
    <col min="6" max="6" width="1.58203125" customWidth="1"/>
    <col min="7" max="7" width="11.58203125" customWidth="1"/>
    <col min="8" max="8" width="1.58203125" customWidth="1"/>
    <col min="9" max="9" width="24.6640625" customWidth="1"/>
    <col min="10" max="10" width="1.58203125" customWidth="1"/>
    <col min="11" max="11" width="17.6640625" customWidth="1"/>
    <col min="12" max="12" width="1.58203125" customWidth="1"/>
    <col min="13" max="13" width="8.08203125" customWidth="1"/>
    <col min="14" max="14" width="1.58203125" customWidth="1"/>
    <col min="15" max="15" width="8.08203125" customWidth="1"/>
    <col min="16" max="16" width="1.58203125" customWidth="1"/>
    <col min="17" max="17" width="12.58203125" customWidth="1"/>
    <col min="18" max="18" width="1.58203125" customWidth="1"/>
    <col min="19" max="19" width="12.58203125" customWidth="1"/>
    <col min="20" max="20" width="1.58203125" customWidth="1"/>
    <col min="21" max="21" width="4.58203125" customWidth="1"/>
    <col min="22" max="22" width="1.58203125" customWidth="1"/>
    <col min="23" max="23" width="4.58203125" customWidth="1"/>
    <col min="24" max="24" width="1.58203125" customWidth="1"/>
    <col min="25" max="25" width="4.58203125" customWidth="1"/>
    <col min="26" max="26" width="1.58203125" customWidth="1"/>
    <col min="27" max="27" width="4.58203125" customWidth="1"/>
    <col min="28" max="28" width="1.58203125" customWidth="1"/>
    <col min="29" max="29" width="4.58203125" customWidth="1"/>
    <col min="30" max="30" width="1.58203125" customWidth="1"/>
    <col min="31" max="31" width="13.75" customWidth="1"/>
    <col min="32" max="32" width="1.58203125" customWidth="1"/>
    <col min="34" max="34" width="1.58203125" customWidth="1"/>
    <col min="36" max="36" width="1.58203125" customWidth="1"/>
  </cols>
  <sheetData>
    <row r="3" spans="3:38">
      <c r="C3" s="20" t="s">
        <v>53</v>
      </c>
      <c r="D3" s="20"/>
      <c r="E3" s="20"/>
      <c r="F3" s="13"/>
    </row>
    <row r="4" spans="3:38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</row>
    <row r="5" spans="3:38" ht="25.5" customHeight="1">
      <c r="C5" s="22" t="s">
        <v>56</v>
      </c>
      <c r="D5" s="22"/>
      <c r="E5" s="21" t="s">
        <v>54</v>
      </c>
      <c r="F5" s="21"/>
      <c r="G5" s="21" t="s">
        <v>55</v>
      </c>
      <c r="H5" s="21"/>
      <c r="I5" s="21" t="s">
        <v>57</v>
      </c>
      <c r="J5" s="21"/>
      <c r="K5" s="21" t="s">
        <v>58</v>
      </c>
      <c r="L5" s="21"/>
      <c r="M5" s="21" t="s">
        <v>59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12" t="s">
        <v>70</v>
      </c>
      <c r="AH5" s="12"/>
      <c r="AI5" s="12"/>
      <c r="AJ5" s="12"/>
      <c r="AK5" s="12"/>
      <c r="AL5" s="12"/>
    </row>
    <row r="6" spans="3:38">
      <c r="C6" s="22"/>
      <c r="D6" s="22"/>
      <c r="E6" s="21"/>
      <c r="F6" s="21"/>
      <c r="G6" s="21"/>
      <c r="H6" s="21"/>
      <c r="I6" s="21"/>
      <c r="J6" s="21"/>
      <c r="K6" s="21"/>
      <c r="L6" s="21"/>
      <c r="M6" s="21" t="s">
        <v>60</v>
      </c>
      <c r="N6" s="21"/>
      <c r="O6" s="21" t="s">
        <v>61</v>
      </c>
      <c r="P6" s="21"/>
      <c r="Q6" s="22" t="s">
        <v>75</v>
      </c>
      <c r="R6" s="22"/>
      <c r="S6" s="22" t="s">
        <v>62</v>
      </c>
      <c r="T6" s="22"/>
      <c r="U6" s="21" t="s">
        <v>63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12" t="s">
        <v>71</v>
      </c>
      <c r="AH6" s="12"/>
      <c r="AI6" s="12" t="s">
        <v>72</v>
      </c>
      <c r="AJ6" s="12"/>
      <c r="AK6" s="12" t="s">
        <v>73</v>
      </c>
      <c r="AL6" s="12"/>
    </row>
    <row r="7" spans="3:38" ht="42" customHeight="1">
      <c r="C7" s="22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2"/>
      <c r="S7" s="22"/>
      <c r="T7" s="22"/>
      <c r="U7" s="21" t="s">
        <v>74</v>
      </c>
      <c r="V7" s="21"/>
      <c r="W7" s="21"/>
      <c r="X7" s="21"/>
      <c r="Y7" s="21"/>
      <c r="Z7" s="21"/>
      <c r="AA7" s="21"/>
      <c r="AB7" s="21"/>
      <c r="AC7" s="21"/>
      <c r="AD7" s="21"/>
      <c r="AE7" s="22" t="s">
        <v>69</v>
      </c>
      <c r="AF7" s="21"/>
      <c r="AG7" s="12"/>
      <c r="AH7" s="12"/>
      <c r="AI7" s="12"/>
      <c r="AJ7" s="12"/>
      <c r="AK7" s="12"/>
      <c r="AL7" s="12"/>
    </row>
    <row r="8" spans="3:38">
      <c r="C8" s="22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2"/>
      <c r="R8" s="22"/>
      <c r="S8" s="22"/>
      <c r="T8" s="22"/>
      <c r="U8" s="12" t="s">
        <v>64</v>
      </c>
      <c r="V8" s="12"/>
      <c r="W8" s="12" t="s">
        <v>65</v>
      </c>
      <c r="X8" s="12"/>
      <c r="Y8" s="12" t="s">
        <v>66</v>
      </c>
      <c r="Z8" s="12"/>
      <c r="AA8" s="12" t="s">
        <v>67</v>
      </c>
      <c r="AB8" s="12"/>
      <c r="AC8" s="12" t="s">
        <v>68</v>
      </c>
      <c r="AD8" s="21"/>
      <c r="AE8" s="22"/>
      <c r="AF8" s="21"/>
      <c r="AG8" s="12"/>
      <c r="AH8" s="12"/>
      <c r="AI8" s="12"/>
      <c r="AJ8" s="12"/>
      <c r="AK8" s="12"/>
      <c r="AL8" s="12"/>
    </row>
    <row r="9" spans="3:38" ht="7" customHeight="1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21"/>
      <c r="AC9" s="21"/>
      <c r="AD9" s="12"/>
      <c r="AE9" s="12"/>
      <c r="AF9" s="12"/>
      <c r="AG9" s="21"/>
      <c r="AH9" s="21"/>
      <c r="AI9" s="21"/>
      <c r="AJ9" s="21"/>
      <c r="AK9" s="21"/>
      <c r="AL9" s="12"/>
    </row>
    <row r="10" spans="3:38">
      <c r="C10">
        <v>1</v>
      </c>
    </row>
    <row r="11" spans="3:38" ht="7" customHeight="1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3:38">
      <c r="C12">
        <v>2</v>
      </c>
    </row>
    <row r="13" spans="3:38" ht="7" customHeight="1"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3:38">
      <c r="C14">
        <v>3</v>
      </c>
    </row>
    <row r="15" spans="3:38" ht="7" customHeight="1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3:38">
      <c r="C16">
        <v>4</v>
      </c>
    </row>
    <row r="17" spans="3:29" ht="7" customHeight="1"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3:29">
      <c r="C18">
        <v>5</v>
      </c>
    </row>
    <row r="19" spans="3:29" ht="7" customHeight="1"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3:29">
      <c r="C20">
        <v>6</v>
      </c>
    </row>
    <row r="21" spans="3:29" ht="7" customHeight="1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3:29">
      <c r="C22">
        <v>7</v>
      </c>
    </row>
    <row r="23" spans="3:29" ht="7" customHeight="1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3:29">
      <c r="C24">
        <v>8</v>
      </c>
    </row>
    <row r="25" spans="3:29" ht="7" customHeight="1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3:29">
      <c r="C26">
        <v>9</v>
      </c>
    </row>
    <row r="27" spans="3:29" ht="7" customHeight="1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3:29">
      <c r="C28">
        <v>10</v>
      </c>
    </row>
    <row r="29" spans="3:29" ht="7" customHeight="1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3:29">
      <c r="C30">
        <v>11</v>
      </c>
    </row>
    <row r="31" spans="3:29" ht="7" customHeight="1">
      <c r="U31" s="23"/>
      <c r="V31" s="23"/>
      <c r="W31" s="23"/>
      <c r="X31" s="23"/>
      <c r="Y31" s="23"/>
      <c r="Z31" s="23"/>
      <c r="AA31" s="23"/>
      <c r="AB31" s="23"/>
      <c r="AC31" s="23"/>
    </row>
    <row r="32" spans="3:29">
      <c r="C32">
        <v>12</v>
      </c>
    </row>
  </sheetData>
  <mergeCells count="50">
    <mergeCell ref="U31:AC31"/>
    <mergeCell ref="U29:AC29"/>
    <mergeCell ref="U27:AC27"/>
    <mergeCell ref="C17:S17"/>
    <mergeCell ref="C15:S15"/>
    <mergeCell ref="U25:AC25"/>
    <mergeCell ref="U23:AC23"/>
    <mergeCell ref="U21:AC21"/>
    <mergeCell ref="U19:AC19"/>
    <mergeCell ref="U17:AC17"/>
    <mergeCell ref="U15:AC15"/>
    <mergeCell ref="C19:S19"/>
    <mergeCell ref="C29:S29"/>
    <mergeCell ref="C27:S27"/>
    <mergeCell ref="C25:S25"/>
    <mergeCell ref="C23:S23"/>
    <mergeCell ref="C21:S21"/>
    <mergeCell ref="AF5:AF8"/>
    <mergeCell ref="AE7:AE8"/>
    <mergeCell ref="U7:AC7"/>
    <mergeCell ref="T6:T9"/>
    <mergeCell ref="C13:T13"/>
    <mergeCell ref="C11:S11"/>
    <mergeCell ref="C9:S9"/>
    <mergeCell ref="U13:AC13"/>
    <mergeCell ref="AG9:AK9"/>
    <mergeCell ref="U11:AC11"/>
    <mergeCell ref="U9:AC9"/>
    <mergeCell ref="O6:O8"/>
    <mergeCell ref="U6:AE6"/>
    <mergeCell ref="AD7:AD8"/>
    <mergeCell ref="Q6:Q8"/>
    <mergeCell ref="S6:S8"/>
    <mergeCell ref="R6:R8"/>
    <mergeCell ref="P6:P8"/>
    <mergeCell ref="C3:E3"/>
    <mergeCell ref="M5:AE5"/>
    <mergeCell ref="C5:C8"/>
    <mergeCell ref="E5:E8"/>
    <mergeCell ref="I5:I8"/>
    <mergeCell ref="G5:G8"/>
    <mergeCell ref="K5:K8"/>
    <mergeCell ref="M6:M8"/>
    <mergeCell ref="C4:AK4"/>
    <mergeCell ref="D5:D8"/>
    <mergeCell ref="F5:F8"/>
    <mergeCell ref="H5:H8"/>
    <mergeCell ref="N6:N8"/>
    <mergeCell ref="L5:L8"/>
    <mergeCell ref="J5:J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3" name="Check Box 4">
              <controlPr defaultSize="0" autoFill="0" autoLine="0" autoPict="0">
                <anchor moveWithCells="1">
                  <from>
                    <xdr:col>20</xdr:col>
                    <xdr:colOff>127000</xdr:colOff>
                    <xdr:row>9</xdr:row>
                    <xdr:rowOff>6350</xdr:rowOff>
                  </from>
                  <to>
                    <xdr:col>21</xdr:col>
                    <xdr:colOff>19050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20</xdr:col>
                    <xdr:colOff>254000</xdr:colOff>
                    <xdr:row>9</xdr:row>
                    <xdr:rowOff>6350</xdr:rowOff>
                  </from>
                  <to>
                    <xdr:col>22</xdr:col>
                    <xdr:colOff>25400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5" name="Check Box 11">
              <controlPr defaultSize="0" autoFill="0" autoLine="0" autoPict="0">
                <anchor moveWithCells="1">
                  <from>
                    <xdr:col>21</xdr:col>
                    <xdr:colOff>44450</xdr:colOff>
                    <xdr:row>9</xdr:row>
                    <xdr:rowOff>6350</xdr:rowOff>
                  </from>
                  <to>
                    <xdr:col>22</xdr:col>
                    <xdr:colOff>158750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6" name="Check Box 12">
              <controlPr defaultSize="0" autoFill="0" autoLine="0" autoPict="0">
                <anchor moveWithCells="1">
                  <from>
                    <xdr:col>28</xdr:col>
                    <xdr:colOff>107950</xdr:colOff>
                    <xdr:row>9</xdr:row>
                    <xdr:rowOff>6350</xdr:rowOff>
                  </from>
                  <to>
                    <xdr:col>29</xdr:col>
                    <xdr:colOff>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20</xdr:col>
                    <xdr:colOff>254000</xdr:colOff>
                    <xdr:row>8</xdr:row>
                    <xdr:rowOff>88900</xdr:rowOff>
                  </from>
                  <to>
                    <xdr:col>22</xdr:col>
                    <xdr:colOff>25400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8" name="Check Box 14">
              <controlPr defaultSize="0" autoFill="0" autoLine="0" autoPict="0">
                <anchor moveWithCells="1">
                  <from>
                    <xdr:col>23</xdr:col>
                    <xdr:colOff>6350</xdr:colOff>
                    <xdr:row>13</xdr:row>
                    <xdr:rowOff>38100</xdr:rowOff>
                  </from>
                  <to>
                    <xdr:col>24</xdr:col>
                    <xdr:colOff>120650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" name="Check Box 15">
              <controlPr defaultSize="0" autoFill="0" autoLine="0" autoPict="0">
                <anchor moveWithCells="1">
                  <from>
                    <xdr:col>24</xdr:col>
                    <xdr:colOff>6350</xdr:colOff>
                    <xdr:row>13</xdr:row>
                    <xdr:rowOff>38100</xdr:rowOff>
                  </from>
                  <to>
                    <xdr:col>24</xdr:col>
                    <xdr:colOff>247650</xdr:colOff>
                    <xdr:row>14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3:R158"/>
  <sheetViews>
    <sheetView showGridLines="0" tabSelected="1" topLeftCell="A12" zoomScale="92" workbookViewId="0">
      <selection activeCell="B23" sqref="B23:R26"/>
    </sheetView>
  </sheetViews>
  <sheetFormatPr defaultRowHeight="14"/>
  <cols>
    <col min="2" max="2" width="5.4140625" customWidth="1"/>
    <col min="3" max="4" width="9.58203125" customWidth="1"/>
    <col min="5" max="5" width="20.58203125" customWidth="1"/>
    <col min="6" max="6" width="14.58203125" customWidth="1"/>
    <col min="7" max="8" width="6.58203125" customWidth="1"/>
    <col min="9" max="10" width="9.58203125" customWidth="1"/>
    <col min="11" max="15" width="5.58203125" customWidth="1"/>
    <col min="16" max="18" width="8.58203125" customWidth="1"/>
  </cols>
  <sheetData>
    <row r="3" spans="2:18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2:18" ht="18">
      <c r="B4" s="49" t="s">
        <v>84</v>
      </c>
      <c r="C4" s="49"/>
      <c r="D4" s="46" t="str">
        <f>INDEX(Withdrawal_Control_Number!A:A, COUNTA(Withdrawal_Control_Number!B:B))</f>
        <v>WS-2412-001</v>
      </c>
      <c r="E4" s="47"/>
      <c r="F4" s="16"/>
      <c r="G4" s="48" t="s">
        <v>85</v>
      </c>
      <c r="H4" s="48"/>
      <c r="I4" s="48"/>
      <c r="J4" s="48"/>
      <c r="K4" s="16"/>
      <c r="L4" s="16"/>
      <c r="M4" s="16"/>
      <c r="N4" s="16"/>
      <c r="O4" s="16"/>
      <c r="P4" s="17" t="s">
        <v>83</v>
      </c>
      <c r="Q4" s="44">
        <f ca="1">TODAY()</f>
        <v>45635</v>
      </c>
      <c r="R4" s="45"/>
    </row>
    <row r="5" spans="2:18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2:18" ht="14.5" thickBo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2:18" ht="17.5" customHeight="1" thickBot="1">
      <c r="B7" s="43" t="s">
        <v>76</v>
      </c>
      <c r="C7" s="33" t="s">
        <v>54</v>
      </c>
      <c r="D7" s="33" t="s">
        <v>55</v>
      </c>
      <c r="E7" s="33" t="s">
        <v>57</v>
      </c>
      <c r="F7" s="33" t="s">
        <v>58</v>
      </c>
      <c r="G7" s="33" t="s">
        <v>59</v>
      </c>
      <c r="H7" s="33"/>
      <c r="I7" s="33"/>
      <c r="J7" s="33"/>
      <c r="K7" s="33"/>
      <c r="L7" s="33"/>
      <c r="M7" s="33"/>
      <c r="N7" s="33"/>
      <c r="O7" s="33"/>
      <c r="P7" s="33" t="s">
        <v>70</v>
      </c>
      <c r="Q7" s="33"/>
      <c r="R7" s="33"/>
    </row>
    <row r="8" spans="2:18" ht="20" customHeight="1" thickBot="1">
      <c r="B8" s="43"/>
      <c r="C8" s="33"/>
      <c r="D8" s="33"/>
      <c r="E8" s="33"/>
      <c r="F8" s="33"/>
      <c r="G8" s="33" t="s">
        <v>77</v>
      </c>
      <c r="H8" s="33" t="s">
        <v>61</v>
      </c>
      <c r="I8" s="43" t="s">
        <v>86</v>
      </c>
      <c r="J8" s="43" t="s">
        <v>62</v>
      </c>
      <c r="K8" s="33" t="s">
        <v>78</v>
      </c>
      <c r="L8" s="33"/>
      <c r="M8" s="33"/>
      <c r="N8" s="33"/>
      <c r="O8" s="14"/>
      <c r="P8" s="43" t="s">
        <v>81</v>
      </c>
      <c r="Q8" s="43" t="s">
        <v>80</v>
      </c>
      <c r="R8" s="43" t="s">
        <v>82</v>
      </c>
    </row>
    <row r="9" spans="2:18" ht="20" customHeight="1" thickBot="1">
      <c r="B9" s="43"/>
      <c r="C9" s="33"/>
      <c r="D9" s="33"/>
      <c r="E9" s="33"/>
      <c r="F9" s="33"/>
      <c r="G9" s="33"/>
      <c r="H9" s="33"/>
      <c r="I9" s="33"/>
      <c r="J9" s="43"/>
      <c r="K9" s="14" t="s">
        <v>64</v>
      </c>
      <c r="L9" s="14" t="s">
        <v>65</v>
      </c>
      <c r="M9" s="14" t="s">
        <v>66</v>
      </c>
      <c r="N9" s="14" t="s">
        <v>79</v>
      </c>
      <c r="O9" s="14" t="s">
        <v>68</v>
      </c>
      <c r="P9" s="43"/>
      <c r="Q9" s="43"/>
      <c r="R9" s="43"/>
    </row>
    <row r="10" spans="2:18" ht="30" customHeight="1" thickBot="1">
      <c r="B10" s="14">
        <v>1</v>
      </c>
      <c r="C10" s="15" t="s">
        <v>91</v>
      </c>
      <c r="D10" s="15" t="str">
        <f>_xlfn.IFNA(VLOOKUP(C10, [1]Spare_Parts!$A$2:$H$31, 2, FALSE),"")</f>
        <v>Row 1, Rack 1</v>
      </c>
      <c r="E10" s="15" t="str">
        <f>_xlfn.IFNA(VLOOKUP(C10, [1]Spare_Parts!$A$2:$H$31, 3, FALSE),"")</f>
        <v>Bearing, ball type</v>
      </c>
      <c r="F10" s="15" t="str">
        <f>_xlfn.IFNA(VLOOKUP(C10, [1]Spare_Parts!$A$2:$H$31, 4, FALSE),"")</f>
        <v>BRG-1001</v>
      </c>
      <c r="G10" s="19">
        <v>12</v>
      </c>
      <c r="H10" s="15"/>
      <c r="I10" s="15"/>
      <c r="J10" s="15"/>
      <c r="K10" s="15"/>
      <c r="L10" s="15"/>
      <c r="M10" s="15"/>
      <c r="N10" s="15"/>
      <c r="O10" s="15"/>
      <c r="P10" s="15">
        <f>_xlfn.IFNA(VLOOKUP(C10, [1]Spare_Parts!$A$2:$H$31, 7, FALSE),"")</f>
        <v>15</v>
      </c>
      <c r="Q10" s="18">
        <f>IF(G10&lt;&gt;"",G10,"")</f>
        <v>12</v>
      </c>
      <c r="R10" s="15">
        <f>IFERROR(IF(Q10&lt;&gt;"",P10-Q10,""),"")</f>
        <v>3</v>
      </c>
    </row>
    <row r="11" spans="2:18" ht="30" customHeight="1" thickBot="1">
      <c r="B11" s="14">
        <v>2</v>
      </c>
      <c r="C11" s="15" t="s">
        <v>92</v>
      </c>
      <c r="D11" s="15" t="str">
        <f>_xlfn.IFNA(VLOOKUP(C11, [1]Spare_Parts!$A$2:$H$31, 2, FALSE),"")</f>
        <v>Row 4, Rack 5</v>
      </c>
      <c r="E11" s="15" t="str">
        <f>_xlfn.IFNA(VLOOKUP(C11, [1]Spare_Parts!$A$2:$H$31, 3, FALSE),"")</f>
        <v>Servo motor</v>
      </c>
      <c r="F11" s="15" t="str">
        <f>_xlfn.IFNA(VLOOKUP(C11, [1]Spare_Parts!$A$2:$H$31, 4, FALSE),"")</f>
        <v>SVM-3002</v>
      </c>
      <c r="G11" s="19">
        <v>7</v>
      </c>
      <c r="H11" s="15"/>
      <c r="I11" s="15"/>
      <c r="J11" s="15"/>
      <c r="K11" s="15"/>
      <c r="L11" s="15"/>
      <c r="M11" s="15"/>
      <c r="N11" s="15"/>
      <c r="O11" s="15"/>
      <c r="P11" s="18">
        <f>_xlfn.IFNA(VLOOKUP(C11, [1]Spare_Parts!$A$2:$H$31, 7, FALSE),"")</f>
        <v>7</v>
      </c>
      <c r="Q11" s="18">
        <f t="shared" ref="Q11:Q19" si="0">IF(G11&lt;&gt;"",G11,"")</f>
        <v>7</v>
      </c>
      <c r="R11" s="18">
        <f t="shared" ref="R11:R19" si="1">IFERROR(IF(Q11&lt;&gt;"",P11-Q11,""),"")</f>
        <v>0</v>
      </c>
    </row>
    <row r="12" spans="2:18" ht="30" customHeight="1" thickBot="1">
      <c r="B12" s="14">
        <v>3</v>
      </c>
      <c r="C12" s="15" t="s">
        <v>93</v>
      </c>
      <c r="D12" s="15" t="str">
        <f>_xlfn.IFNA(VLOOKUP(C12, [1]Spare_Parts!$A$2:$H$31, 2, FALSE),"")</f>
        <v>Row 3, Rack 6</v>
      </c>
      <c r="E12" s="15" t="str">
        <f>_xlfn.IFNA(VLOOKUP(C12, [1]Spare_Parts!$A$2:$H$31, 3, FALSE),"")</f>
        <v>Cooling fan</v>
      </c>
      <c r="F12" s="15" t="str">
        <f>_xlfn.IFNA(VLOOKUP(C12, [1]Spare_Parts!$A$2:$H$31, 4, FALSE),"")</f>
        <v>CFL-2708</v>
      </c>
      <c r="G12" s="19">
        <v>4</v>
      </c>
      <c r="H12" s="15"/>
      <c r="I12" s="15"/>
      <c r="J12" s="15"/>
      <c r="K12" s="15"/>
      <c r="L12" s="15"/>
      <c r="M12" s="15"/>
      <c r="N12" s="15"/>
      <c r="O12" s="15"/>
      <c r="P12" s="18">
        <f>_xlfn.IFNA(VLOOKUP(C12, [1]Spare_Parts!$A$2:$H$31, 7, FALSE),"")</f>
        <v>5</v>
      </c>
      <c r="Q12" s="18">
        <f t="shared" si="0"/>
        <v>4</v>
      </c>
      <c r="R12" s="18">
        <f t="shared" si="1"/>
        <v>1</v>
      </c>
    </row>
    <row r="13" spans="2:18" ht="30" customHeight="1" thickBot="1">
      <c r="B13" s="14">
        <v>4</v>
      </c>
      <c r="C13" s="15" t="s">
        <v>98</v>
      </c>
      <c r="D13" s="15" t="str">
        <f>_xlfn.IFNA(VLOOKUP(C13, [1]Spare_Parts!$A$2:$H$31, 2, FALSE),"")</f>
        <v>Row 4, Rack 2</v>
      </c>
      <c r="E13" s="15" t="str">
        <f>_xlfn.IFNA(VLOOKUP(C13, [1]Spare_Parts!$A$2:$H$31, 3, FALSE),"")</f>
        <v>O-ring seal</v>
      </c>
      <c r="F13" s="15" t="str">
        <f>_xlfn.IFNA(VLOOKUP(C13, [1]Spare_Parts!$A$2:$H$31, 4, FALSE),"")</f>
        <v>ORS-1404</v>
      </c>
      <c r="G13" s="19">
        <v>12</v>
      </c>
      <c r="H13" s="15"/>
      <c r="I13" s="15"/>
      <c r="J13" s="15"/>
      <c r="K13" s="15"/>
      <c r="L13" s="15"/>
      <c r="M13" s="15"/>
      <c r="N13" s="15"/>
      <c r="O13" s="15"/>
      <c r="P13" s="18">
        <f>_xlfn.IFNA(VLOOKUP(C13, [1]Spare_Parts!$A$2:$H$31, 7, FALSE),"")</f>
        <v>18</v>
      </c>
      <c r="Q13" s="18">
        <f t="shared" si="0"/>
        <v>12</v>
      </c>
      <c r="R13" s="18">
        <f t="shared" si="1"/>
        <v>6</v>
      </c>
    </row>
    <row r="14" spans="2:18" ht="30" customHeight="1" thickBot="1">
      <c r="B14" s="14">
        <v>5</v>
      </c>
      <c r="C14" s="15" t="s">
        <v>99</v>
      </c>
      <c r="D14" s="15" t="str">
        <f>_xlfn.IFNA(VLOOKUP(C14, [1]Spare_Parts!$A$2:$H$31, 2, FALSE),"")</f>
        <v>Row 4, Rack 1</v>
      </c>
      <c r="E14" s="15" t="str">
        <f>_xlfn.IFNA(VLOOKUP(C14, [1]Spare_Parts!$A$2:$H$31, 3, FALSE),"")</f>
        <v>Air compressor valve</v>
      </c>
      <c r="F14" s="15" t="str">
        <f>_xlfn.IFNA(VLOOKUP(C14, [1]Spare_Parts!$A$2:$H$31, 4, FALSE),"")</f>
        <v>ACV-4004</v>
      </c>
      <c r="G14" s="19">
        <v>6</v>
      </c>
      <c r="H14" s="15"/>
      <c r="I14" s="15"/>
      <c r="J14" s="15"/>
      <c r="K14" s="15"/>
      <c r="L14" s="15"/>
      <c r="M14" s="15"/>
      <c r="N14" s="15"/>
      <c r="O14" s="15"/>
      <c r="P14" s="18">
        <f>_xlfn.IFNA(VLOOKUP(C14, [1]Spare_Parts!$A$2:$H$31, 7, FALSE),"")</f>
        <v>4</v>
      </c>
      <c r="Q14" s="18">
        <f t="shared" si="0"/>
        <v>6</v>
      </c>
      <c r="R14" s="18">
        <f t="shared" si="1"/>
        <v>-2</v>
      </c>
    </row>
    <row r="15" spans="2:18" ht="30" customHeight="1" thickBot="1">
      <c r="B15" s="14">
        <v>6</v>
      </c>
      <c r="C15" s="15"/>
      <c r="D15" s="15" t="str">
        <f>_xlfn.IFNA(VLOOKUP(C15, [1]Spare_Parts!$A$2:$H$31, 2, FALSE),"")</f>
        <v/>
      </c>
      <c r="E15" s="15" t="str">
        <f>_xlfn.IFNA(VLOOKUP(C15, [1]Spare_Parts!$A$2:$H$31, 3, FALSE),"")</f>
        <v/>
      </c>
      <c r="F15" s="15" t="str">
        <f>_xlfn.IFNA(VLOOKUP(C15, [1]Spare_Parts!$A$2:$H$31, 4, FALSE),"")</f>
        <v/>
      </c>
      <c r="G15" s="19"/>
      <c r="H15" s="15"/>
      <c r="I15" s="15"/>
      <c r="J15" s="15"/>
      <c r="K15" s="15"/>
      <c r="L15" s="15"/>
      <c r="M15" s="15"/>
      <c r="N15" s="15"/>
      <c r="O15" s="15"/>
      <c r="P15" s="18" t="str">
        <f>_xlfn.IFNA(VLOOKUP(C15, [1]Spare_Parts!$A$2:$H$31, 7, FALSE),"")</f>
        <v/>
      </c>
      <c r="Q15" s="18" t="str">
        <f t="shared" si="0"/>
        <v/>
      </c>
      <c r="R15" s="18" t="str">
        <f t="shared" si="1"/>
        <v/>
      </c>
    </row>
    <row r="16" spans="2:18" ht="30" customHeight="1" thickBot="1">
      <c r="B16" s="14">
        <v>7</v>
      </c>
      <c r="C16" s="15"/>
      <c r="D16" s="15" t="str">
        <f>_xlfn.IFNA(VLOOKUP(C16, [1]Spare_Parts!$A$2:$H$31, 2, FALSE),"")</f>
        <v/>
      </c>
      <c r="E16" s="15" t="str">
        <f>_xlfn.IFNA(VLOOKUP(C16, [1]Spare_Parts!$A$2:$H$31, 3, FALSE),"")</f>
        <v/>
      </c>
      <c r="F16" s="15" t="str">
        <f>_xlfn.IFNA(VLOOKUP(C16, [1]Spare_Parts!$A$2:$H$31, 4, FALSE),"")</f>
        <v/>
      </c>
      <c r="G16" s="19"/>
      <c r="H16" s="15"/>
      <c r="I16" s="15"/>
      <c r="J16" s="15"/>
      <c r="K16" s="15"/>
      <c r="L16" s="15"/>
      <c r="M16" s="15"/>
      <c r="N16" s="15"/>
      <c r="O16" s="15"/>
      <c r="P16" s="18" t="str">
        <f>_xlfn.IFNA(VLOOKUP(C16, [1]Spare_Parts!$A$2:$H$31, 7, FALSE),"")</f>
        <v/>
      </c>
      <c r="Q16" s="18" t="str">
        <f t="shared" si="0"/>
        <v/>
      </c>
      <c r="R16" s="18" t="str">
        <f t="shared" si="1"/>
        <v/>
      </c>
    </row>
    <row r="17" spans="2:18" ht="30" customHeight="1" thickBot="1">
      <c r="B17" s="14">
        <v>8</v>
      </c>
      <c r="C17" s="15"/>
      <c r="D17" s="15" t="str">
        <f>_xlfn.IFNA(VLOOKUP(C17, [1]Spare_Parts!$A$2:$H$31, 2, FALSE),"")</f>
        <v/>
      </c>
      <c r="E17" s="15" t="str">
        <f>_xlfn.IFNA(VLOOKUP(C17, [1]Spare_Parts!$A$2:$H$31, 3, FALSE),"")</f>
        <v/>
      </c>
      <c r="F17" s="15" t="str">
        <f>_xlfn.IFNA(VLOOKUP(C17, [1]Spare_Parts!$A$2:$H$31, 4, FALSE),"")</f>
        <v/>
      </c>
      <c r="G17" s="19"/>
      <c r="H17" s="15"/>
      <c r="I17" s="15"/>
      <c r="J17" s="15"/>
      <c r="K17" s="15"/>
      <c r="L17" s="15"/>
      <c r="M17" s="15"/>
      <c r="N17" s="15"/>
      <c r="O17" s="15"/>
      <c r="P17" s="18" t="str">
        <f>_xlfn.IFNA(VLOOKUP(C17, [1]Spare_Parts!$A$2:$H$31, 7, FALSE),"")</f>
        <v/>
      </c>
      <c r="Q17" s="18" t="str">
        <f t="shared" si="0"/>
        <v/>
      </c>
      <c r="R17" s="18" t="str">
        <f t="shared" si="1"/>
        <v/>
      </c>
    </row>
    <row r="18" spans="2:18" ht="30" customHeight="1" thickBot="1">
      <c r="B18" s="14">
        <v>9</v>
      </c>
      <c r="C18" s="15"/>
      <c r="D18" s="15" t="str">
        <f>_xlfn.IFNA(VLOOKUP(C18, [1]Spare_Parts!$A$2:$H$31, 2, FALSE),"")</f>
        <v/>
      </c>
      <c r="E18" s="15" t="str">
        <f>_xlfn.IFNA(VLOOKUP(C18, [1]Spare_Parts!$A$2:$H$31, 3, FALSE),"")</f>
        <v/>
      </c>
      <c r="F18" s="15" t="str">
        <f>_xlfn.IFNA(VLOOKUP(C18, [1]Spare_Parts!$A$2:$H$31, 4, FALSE),"")</f>
        <v/>
      </c>
      <c r="G18" s="19"/>
      <c r="H18" s="15"/>
      <c r="I18" s="15"/>
      <c r="J18" s="15"/>
      <c r="K18" s="15"/>
      <c r="L18" s="15"/>
      <c r="M18" s="15"/>
      <c r="N18" s="15"/>
      <c r="O18" s="15"/>
      <c r="P18" s="18" t="str">
        <f>_xlfn.IFNA(VLOOKUP(C18, [1]Spare_Parts!$A$2:$H$31, 7, FALSE),"")</f>
        <v/>
      </c>
      <c r="Q18" s="18" t="str">
        <f t="shared" si="0"/>
        <v/>
      </c>
      <c r="R18" s="18" t="str">
        <f t="shared" si="1"/>
        <v/>
      </c>
    </row>
    <row r="19" spans="2:18" ht="30" customHeight="1" thickBot="1">
      <c r="B19" s="14">
        <v>10</v>
      </c>
      <c r="C19" s="15"/>
      <c r="D19" s="15" t="str">
        <f>_xlfn.IFNA(VLOOKUP(C19, [1]Spare_Parts!$A$2:$H$31, 2, FALSE),"")</f>
        <v/>
      </c>
      <c r="E19" s="15" t="str">
        <f>_xlfn.IFNA(VLOOKUP(C19, [1]Spare_Parts!$A$2:$H$31, 3, FALSE),"")</f>
        <v/>
      </c>
      <c r="F19" s="15" t="str">
        <f>_xlfn.IFNA(VLOOKUP(C19, [1]Spare_Parts!$A$2:$H$31, 4, FALSE),"")</f>
        <v/>
      </c>
      <c r="G19" s="19"/>
      <c r="H19" s="15"/>
      <c r="I19" s="15"/>
      <c r="J19" s="15"/>
      <c r="K19" s="15"/>
      <c r="L19" s="15"/>
      <c r="M19" s="15"/>
      <c r="N19" s="15"/>
      <c r="O19" s="15"/>
      <c r="P19" s="18" t="str">
        <f>_xlfn.IFNA(VLOOKUP(C19, [1]Spare_Parts!$A$2:$H$31, 7, FALSE),"")</f>
        <v/>
      </c>
      <c r="Q19" s="18" t="str">
        <f t="shared" si="0"/>
        <v/>
      </c>
      <c r="R19" s="18" t="str">
        <f t="shared" si="1"/>
        <v/>
      </c>
    </row>
    <row r="20" spans="2:18" ht="38.5" customHeight="1" thickBot="1">
      <c r="B20" s="34" t="s">
        <v>87</v>
      </c>
      <c r="C20" s="34"/>
      <c r="D20" s="34" t="str">
        <f>PROPER(INDEX(Withdrawal_Control_Number!B:B, COUNTA(Withdrawal_Control_Number!B:B)))</f>
        <v>Employee02</v>
      </c>
      <c r="E20" s="34"/>
      <c r="F20" s="14" t="s">
        <v>88</v>
      </c>
      <c r="G20" s="35"/>
      <c r="H20" s="36"/>
      <c r="I20" s="36"/>
      <c r="J20" s="36"/>
      <c r="K20" s="37"/>
      <c r="L20" s="33" t="s">
        <v>89</v>
      </c>
      <c r="M20" s="33"/>
      <c r="N20" s="33"/>
      <c r="O20" s="33"/>
      <c r="P20" s="33"/>
      <c r="Q20" s="33"/>
      <c r="R20" s="33"/>
    </row>
    <row r="21" spans="2:18" ht="14.5" thickBot="1">
      <c r="B21" s="42"/>
      <c r="C21" s="42"/>
      <c r="D21" s="42"/>
      <c r="E21" s="42"/>
      <c r="F21" s="33" t="s">
        <v>90</v>
      </c>
      <c r="G21" s="35"/>
      <c r="H21" s="36"/>
      <c r="I21" s="36"/>
      <c r="J21" s="36"/>
      <c r="K21" s="37"/>
      <c r="L21" s="33" t="s">
        <v>90</v>
      </c>
      <c r="M21" s="33"/>
      <c r="N21" s="33"/>
      <c r="O21" s="33"/>
      <c r="P21" s="33"/>
      <c r="Q21" s="33"/>
      <c r="R21" s="33"/>
    </row>
    <row r="22" spans="2:18" ht="14.5" thickBot="1">
      <c r="B22" s="42"/>
      <c r="C22" s="42"/>
      <c r="D22" s="42"/>
      <c r="E22" s="42"/>
      <c r="F22" s="34"/>
      <c r="G22" s="38"/>
      <c r="H22" s="39"/>
      <c r="I22" s="39"/>
      <c r="J22" s="39"/>
      <c r="K22" s="40"/>
      <c r="L22" s="34"/>
      <c r="M22" s="34"/>
      <c r="N22" s="34"/>
      <c r="O22" s="34"/>
      <c r="P22" s="34"/>
      <c r="Q22" s="34"/>
      <c r="R22" s="34"/>
    </row>
    <row r="23" spans="2:18"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2:18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2:18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</row>
    <row r="26" spans="2:18" ht="14.5" thickBot="1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/>
    </row>
    <row r="27" spans="2:18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2:18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18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2:18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2:18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2:18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2:18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2:18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>
      <c r="B44" s="11" t="s">
        <v>94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>
      <c r="B45" s="11" t="s">
        <v>95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2:18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2:18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2:1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2:18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2:18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2:18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2:18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2:18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2:18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2:18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2:18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2:18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2:1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2:18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2:18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2:18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2:18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2:18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2:18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2:18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2:18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2:18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2:18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2:18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2:18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2:18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2:18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2:18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2:18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2:18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2:18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2:18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2:18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2:18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2:18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2:18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2:18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2:18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2:18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2:18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2:18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2:18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2:18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2:18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2:18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2:18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2:18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2:18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2:18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2:18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2:18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2:18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2:18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2:18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2:18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2:18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2:18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2:18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2:18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2:18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2:18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2:18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2:18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2:18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2:18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2:18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2:18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2:18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2:18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2:18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2:18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2:18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2:18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2:18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2:18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2:18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2:18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2:18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2:18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2:18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2:18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2:18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2:18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2:18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2:18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2:18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2:18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2:18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2:18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2:18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2:18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2:18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2:18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2:18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2:18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2:18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</sheetData>
  <mergeCells count="30">
    <mergeCell ref="G8:G9"/>
    <mergeCell ref="K8:N8"/>
    <mergeCell ref="G7:O7"/>
    <mergeCell ref="B4:C4"/>
    <mergeCell ref="F7:F9"/>
    <mergeCell ref="E7:E9"/>
    <mergeCell ref="D7:D9"/>
    <mergeCell ref="C7:C9"/>
    <mergeCell ref="B7:B9"/>
    <mergeCell ref="B3:R3"/>
    <mergeCell ref="L20:N20"/>
    <mergeCell ref="O20:R20"/>
    <mergeCell ref="B20:C22"/>
    <mergeCell ref="D20:E22"/>
    <mergeCell ref="G20:K20"/>
    <mergeCell ref="P7:R7"/>
    <mergeCell ref="R8:R9"/>
    <mergeCell ref="Q8:Q9"/>
    <mergeCell ref="P8:P9"/>
    <mergeCell ref="Q4:R4"/>
    <mergeCell ref="D4:E4"/>
    <mergeCell ref="G4:J4"/>
    <mergeCell ref="J8:J9"/>
    <mergeCell ref="I8:I9"/>
    <mergeCell ref="H8:H9"/>
    <mergeCell ref="B23:R26"/>
    <mergeCell ref="F21:F22"/>
    <mergeCell ref="L21:N22"/>
    <mergeCell ref="O21:R22"/>
    <mergeCell ref="G21:K22"/>
  </mergeCells>
  <conditionalFormatting sqref="R10:R19">
    <cfRule type="expression" dxfId="1" priority="2">
      <formula>$R$10:$R$19&lt;0</formula>
    </cfRule>
    <cfRule type="cellIs" dxfId="0" priority="1" operator="lessThan">
      <formula>1</formula>
    </cfRule>
  </conditionalFormatting>
  <dataValidations count="1">
    <dataValidation type="list" allowBlank="1" showInputMessage="1" showErrorMessage="1" sqref="G21:K22 O21:R22">
      <formula1>$B$44:$B$45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0]!GenerateWithdrawalForm">
                <anchor moveWithCells="1" sizeWithCells="1">
                  <from>
                    <xdr:col>6</xdr:col>
                    <xdr:colOff>311150</xdr:colOff>
                    <xdr:row>22</xdr:row>
                    <xdr:rowOff>107950</xdr:rowOff>
                  </from>
                  <to>
                    <xdr:col>10</xdr:col>
                    <xdr:colOff>222250</xdr:colOff>
                    <xdr:row>25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Withdrawal_Control_Number</vt:lpstr>
      <vt:lpstr>Sheet01</vt:lpstr>
      <vt:lpstr>Withdrawal_Form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2024-12-05T02:23:08Z</dcterms:created>
  <dcterms:modified xsi:type="dcterms:W3CDTF">2024-12-09T03:57:59Z</dcterms:modified>
  <cp:category/>
  <cp:contentStatus/>
</cp:coreProperties>
</file>