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pablo.flores\Documents\PABLO FLORES\PROYECTOS EN EJECUCION\CINEPOLIS\LA GUADIANA DURANGO\REPORTES\"/>
    </mc:Choice>
  </mc:AlternateContent>
  <xr:revisionPtr revIDLastSave="0" documentId="13_ncr:1_{5E538C28-5036-49DD-BF1A-0A1BFFC82A3D}" xr6:coauthVersionLast="38" xr6:coauthVersionMax="38" xr10:uidLastSave="{00000000-0000-0000-0000-000000000000}"/>
  <bookViews>
    <workbookView xWindow="0" yWindow="0" windowWidth="20490" windowHeight="6945" activeTab="1" xr2:uid="{00000000-000D-0000-FFFF-FFFF00000000}"/>
  </bookViews>
  <sheets>
    <sheet name="control financiero" sheetId="1" r:id="rId1"/>
    <sheet name="Contratos y Suministros" sheetId="11" r:id="rId2"/>
  </sheets>
  <definedNames>
    <definedName name="_xlnm._FilterDatabase" localSheetId="1" hidden="1">'Contratos y Suministros'!$A$4:$L$96</definedName>
    <definedName name="_xlnm._FilterDatabase" localSheetId="0" hidden="1">'control financiero'!$A$17:$BD$123</definedName>
    <definedName name="_xlnm.Print_Area" localSheetId="1">'Contratos y Suministros'!$A$1:$C$95</definedName>
    <definedName name="_xlnm.Print_Area" localSheetId="0">'control financiero'!$A$2:$BD$107</definedName>
  </definedNames>
  <calcPr calcId="162913"/>
</workbook>
</file>

<file path=xl/calcChain.xml><?xml version="1.0" encoding="utf-8"?>
<calcChain xmlns="http://schemas.openxmlformats.org/spreadsheetml/2006/main">
  <c r="W78" i="1" l="1"/>
  <c r="W80" i="1" l="1"/>
  <c r="W76" i="1"/>
  <c r="W74" i="1"/>
  <c r="W64" i="1"/>
  <c r="T19" i="1" l="1"/>
  <c r="W62" i="1" l="1"/>
  <c r="W58" i="1"/>
  <c r="W60" i="1"/>
  <c r="W54" i="1"/>
  <c r="W56" i="1"/>
  <c r="W30" i="1" l="1"/>
  <c r="W32" i="1"/>
  <c r="W34" i="1"/>
  <c r="W36" i="1"/>
  <c r="W38" i="1"/>
  <c r="W40" i="1"/>
  <c r="Q62" i="1" l="1"/>
  <c r="R62" i="1"/>
  <c r="S62" i="1"/>
  <c r="Q84" i="1"/>
  <c r="R84" i="1"/>
  <c r="S84" i="1"/>
  <c r="W84" i="1"/>
  <c r="Y62" i="1" l="1"/>
  <c r="X84" i="1"/>
  <c r="Y84" i="1" s="1"/>
  <c r="CU13" i="1"/>
  <c r="CX13" i="1"/>
  <c r="CV14" i="1"/>
  <c r="CY14" i="1"/>
  <c r="CW109" i="1"/>
  <c r="CW108" i="1" s="1"/>
  <c r="CW111" i="1"/>
  <c r="CW110" i="1" s="1"/>
  <c r="CW113" i="1"/>
  <c r="CW112" i="1" s="1"/>
  <c r="CW115" i="1"/>
  <c r="CW114" i="1" s="1"/>
  <c r="CW117" i="1"/>
  <c r="CW116" i="1" s="1"/>
  <c r="CW119" i="1"/>
  <c r="CW118" i="1" s="1"/>
  <c r="CW121" i="1"/>
  <c r="CW120" i="1" s="1"/>
  <c r="CW123" i="1"/>
  <c r="CW122" i="1" s="1"/>
  <c r="CZ109" i="1"/>
  <c r="CZ108" i="1" s="1"/>
  <c r="CZ111" i="1"/>
  <c r="CZ110" i="1" s="1"/>
  <c r="CZ113" i="1"/>
  <c r="CZ112" i="1" s="1"/>
  <c r="CZ115" i="1"/>
  <c r="CZ114" i="1" s="1"/>
  <c r="CZ117" i="1"/>
  <c r="CZ116" i="1" s="1"/>
  <c r="CZ119" i="1"/>
  <c r="CZ118" i="1" s="1"/>
  <c r="CZ121" i="1"/>
  <c r="CZ120" i="1" s="1"/>
  <c r="CZ123" i="1"/>
  <c r="CZ122" i="1" s="1"/>
  <c r="CI13" i="1"/>
  <c r="CL13" i="1"/>
  <c r="CO13" i="1"/>
  <c r="CR13" i="1"/>
  <c r="CJ14" i="1"/>
  <c r="CM14" i="1"/>
  <c r="CP14" i="1"/>
  <c r="CS14" i="1"/>
  <c r="CK109" i="1"/>
  <c r="CK108" i="1" s="1"/>
  <c r="CK111" i="1"/>
  <c r="CK110" i="1" s="1"/>
  <c r="CK113" i="1"/>
  <c r="CK112" i="1" s="1"/>
  <c r="CK115" i="1"/>
  <c r="CK114" i="1" s="1"/>
  <c r="CK117" i="1"/>
  <c r="CK116" i="1" s="1"/>
  <c r="CK119" i="1"/>
  <c r="CK118" i="1" s="1"/>
  <c r="CK121" i="1"/>
  <c r="CK120" i="1" s="1"/>
  <c r="CK123" i="1"/>
  <c r="CK122" i="1" s="1"/>
  <c r="CN109" i="1"/>
  <c r="CN108" i="1" s="1"/>
  <c r="CN111" i="1"/>
  <c r="CN110" i="1" s="1"/>
  <c r="CN113" i="1"/>
  <c r="CN112" i="1" s="1"/>
  <c r="CN115" i="1"/>
  <c r="CN114" i="1" s="1"/>
  <c r="CN117" i="1"/>
  <c r="CN116" i="1" s="1"/>
  <c r="CN119" i="1"/>
  <c r="CN118" i="1" s="1"/>
  <c r="CN121" i="1"/>
  <c r="CN120" i="1" s="1"/>
  <c r="CN123" i="1"/>
  <c r="CN122" i="1" s="1"/>
  <c r="CQ109" i="1"/>
  <c r="CQ108" i="1" s="1"/>
  <c r="CQ111" i="1"/>
  <c r="CQ110" i="1" s="1"/>
  <c r="CQ113" i="1"/>
  <c r="CQ112" i="1" s="1"/>
  <c r="CQ115" i="1"/>
  <c r="CQ114" i="1" s="1"/>
  <c r="CQ117" i="1"/>
  <c r="CQ116" i="1" s="1"/>
  <c r="CQ119" i="1"/>
  <c r="CQ118" i="1" s="1"/>
  <c r="CQ121" i="1"/>
  <c r="CQ120" i="1" s="1"/>
  <c r="CQ123" i="1"/>
  <c r="CQ122" i="1" s="1"/>
  <c r="CT109" i="1"/>
  <c r="CT108" i="1" s="1"/>
  <c r="CT111" i="1"/>
  <c r="CT110" i="1" s="1"/>
  <c r="CT113" i="1"/>
  <c r="CT112" i="1" s="1"/>
  <c r="CT115" i="1"/>
  <c r="CT114" i="1" s="1"/>
  <c r="CT117" i="1"/>
  <c r="CT116" i="1" s="1"/>
  <c r="CT119" i="1"/>
  <c r="CT118" i="1" s="1"/>
  <c r="CT121" i="1"/>
  <c r="CT120" i="1" s="1"/>
  <c r="CT123" i="1"/>
  <c r="CT122" i="1" s="1"/>
  <c r="BE13" i="1"/>
  <c r="BH13" i="1"/>
  <c r="BK13" i="1"/>
  <c r="BN13" i="1"/>
  <c r="BQ13" i="1"/>
  <c r="BT13" i="1"/>
  <c r="BW13" i="1"/>
  <c r="BZ13" i="1"/>
  <c r="CC13" i="1"/>
  <c r="CF13" i="1"/>
  <c r="BF14" i="1"/>
  <c r="BI14" i="1"/>
  <c r="BL14" i="1"/>
  <c r="BO14" i="1"/>
  <c r="BR14" i="1"/>
  <c r="BU14" i="1"/>
  <c r="BX14" i="1"/>
  <c r="CA14" i="1"/>
  <c r="CD14" i="1"/>
  <c r="CG14" i="1"/>
  <c r="BG109" i="1"/>
  <c r="BG108" i="1" s="1"/>
  <c r="BG111" i="1"/>
  <c r="BG110" i="1" s="1"/>
  <c r="BG113" i="1"/>
  <c r="BG112" i="1" s="1"/>
  <c r="BG115" i="1"/>
  <c r="BG114" i="1" s="1"/>
  <c r="BG117" i="1"/>
  <c r="BG116" i="1" s="1"/>
  <c r="BG119" i="1"/>
  <c r="BG118" i="1" s="1"/>
  <c r="BG121" i="1"/>
  <c r="BG120" i="1" s="1"/>
  <c r="BG123" i="1"/>
  <c r="BG122" i="1" s="1"/>
  <c r="BJ109" i="1"/>
  <c r="BJ108" i="1" s="1"/>
  <c r="BJ111" i="1"/>
  <c r="BJ110" i="1" s="1"/>
  <c r="BJ113" i="1"/>
  <c r="BJ112" i="1" s="1"/>
  <c r="BJ115" i="1"/>
  <c r="BJ114" i="1" s="1"/>
  <c r="BJ117" i="1"/>
  <c r="BJ116" i="1" s="1"/>
  <c r="BJ119" i="1"/>
  <c r="BJ118" i="1" s="1"/>
  <c r="BJ121" i="1"/>
  <c r="BJ120" i="1" s="1"/>
  <c r="BJ123" i="1"/>
  <c r="BJ122" i="1" s="1"/>
  <c r="BM109" i="1"/>
  <c r="BM108" i="1" s="1"/>
  <c r="BM111" i="1"/>
  <c r="BM110" i="1" s="1"/>
  <c r="BM113" i="1"/>
  <c r="BM112" i="1" s="1"/>
  <c r="BM115" i="1"/>
  <c r="BM114" i="1" s="1"/>
  <c r="BM117" i="1"/>
  <c r="BM116" i="1" s="1"/>
  <c r="BM119" i="1"/>
  <c r="BM118" i="1" s="1"/>
  <c r="BM121" i="1"/>
  <c r="BM120" i="1" s="1"/>
  <c r="BM123" i="1"/>
  <c r="BM122" i="1" s="1"/>
  <c r="BP109" i="1"/>
  <c r="BP108" i="1" s="1"/>
  <c r="BP111" i="1"/>
  <c r="BP110" i="1" s="1"/>
  <c r="BP113" i="1"/>
  <c r="BP112" i="1" s="1"/>
  <c r="BP115" i="1"/>
  <c r="BP114" i="1" s="1"/>
  <c r="BP117" i="1"/>
  <c r="BP116" i="1" s="1"/>
  <c r="BP119" i="1"/>
  <c r="BP118" i="1" s="1"/>
  <c r="BP121" i="1"/>
  <c r="BP120" i="1" s="1"/>
  <c r="BP123" i="1"/>
  <c r="BP122" i="1" s="1"/>
  <c r="BS109" i="1"/>
  <c r="BS108" i="1" s="1"/>
  <c r="BS111" i="1"/>
  <c r="BS110" i="1" s="1"/>
  <c r="BS113" i="1"/>
  <c r="BS112" i="1" s="1"/>
  <c r="BS115" i="1"/>
  <c r="BS114" i="1" s="1"/>
  <c r="BS117" i="1"/>
  <c r="BS116" i="1" s="1"/>
  <c r="BS119" i="1"/>
  <c r="BS118" i="1" s="1"/>
  <c r="BS121" i="1"/>
  <c r="BS120" i="1" s="1"/>
  <c r="BS123" i="1"/>
  <c r="BS122" i="1" s="1"/>
  <c r="BV109" i="1"/>
  <c r="BV108" i="1" s="1"/>
  <c r="BV111" i="1"/>
  <c r="BV110" i="1" s="1"/>
  <c r="BV113" i="1"/>
  <c r="BV112" i="1" s="1"/>
  <c r="BV115" i="1"/>
  <c r="BV114" i="1" s="1"/>
  <c r="BV117" i="1"/>
  <c r="BV116" i="1" s="1"/>
  <c r="BV119" i="1"/>
  <c r="BV118" i="1" s="1"/>
  <c r="BV121" i="1"/>
  <c r="BV120" i="1" s="1"/>
  <c r="BV123" i="1"/>
  <c r="BV122" i="1" s="1"/>
  <c r="BY109" i="1"/>
  <c r="BY108" i="1" s="1"/>
  <c r="BY111" i="1"/>
  <c r="BY110" i="1" s="1"/>
  <c r="BY113" i="1"/>
  <c r="BY112" i="1" s="1"/>
  <c r="BY115" i="1"/>
  <c r="BY114" i="1" s="1"/>
  <c r="BY117" i="1"/>
  <c r="BY116" i="1" s="1"/>
  <c r="BY119" i="1"/>
  <c r="BY118" i="1" s="1"/>
  <c r="BY121" i="1"/>
  <c r="BY120" i="1" s="1"/>
  <c r="BY123" i="1"/>
  <c r="BY122" i="1" s="1"/>
  <c r="CB109" i="1"/>
  <c r="CB108" i="1" s="1"/>
  <c r="CB111" i="1"/>
  <c r="CB110" i="1" s="1"/>
  <c r="CB113" i="1"/>
  <c r="CB112" i="1" s="1"/>
  <c r="CB115" i="1"/>
  <c r="CB114" i="1" s="1"/>
  <c r="CB117" i="1"/>
  <c r="CB116" i="1" s="1"/>
  <c r="CB119" i="1"/>
  <c r="CB118" i="1" s="1"/>
  <c r="CB121" i="1"/>
  <c r="CB120" i="1" s="1"/>
  <c r="CB123" i="1"/>
  <c r="CB122" i="1" s="1"/>
  <c r="CE109" i="1"/>
  <c r="CE108" i="1" s="1"/>
  <c r="CE111" i="1"/>
  <c r="CE110" i="1" s="1"/>
  <c r="CE113" i="1"/>
  <c r="CE112" i="1" s="1"/>
  <c r="CE115" i="1"/>
  <c r="CE114" i="1" s="1"/>
  <c r="CE117" i="1"/>
  <c r="CE116" i="1" s="1"/>
  <c r="CE119" i="1"/>
  <c r="CE118" i="1" s="1"/>
  <c r="CE121" i="1"/>
  <c r="CE120" i="1" s="1"/>
  <c r="CE123" i="1"/>
  <c r="CE122" i="1" s="1"/>
  <c r="CH109" i="1"/>
  <c r="CH108" i="1" s="1"/>
  <c r="CH111" i="1"/>
  <c r="CH110" i="1" s="1"/>
  <c r="CH113" i="1"/>
  <c r="CH112" i="1" s="1"/>
  <c r="CH115" i="1"/>
  <c r="CH114" i="1" s="1"/>
  <c r="CH117" i="1"/>
  <c r="CH116" i="1" s="1"/>
  <c r="CH119" i="1"/>
  <c r="CH118" i="1" s="1"/>
  <c r="CH121" i="1"/>
  <c r="CH120" i="1" s="1"/>
  <c r="CH123" i="1"/>
  <c r="CH122" i="1" s="1"/>
  <c r="S74" i="1"/>
  <c r="R74" i="1"/>
  <c r="Q74" i="1"/>
  <c r="R114" i="1"/>
  <c r="R116" i="1"/>
  <c r="BD123" i="1"/>
  <c r="BD122" i="1" s="1"/>
  <c r="BA123" i="1"/>
  <c r="BA122" i="1" s="1"/>
  <c r="AX123" i="1"/>
  <c r="AX122" i="1" s="1"/>
  <c r="AU123" i="1"/>
  <c r="AU122" i="1" s="1"/>
  <c r="AR123" i="1"/>
  <c r="AR122" i="1" s="1"/>
  <c r="AO123" i="1"/>
  <c r="AO122" i="1" s="1"/>
  <c r="AL123" i="1"/>
  <c r="AL122" i="1" s="1"/>
  <c r="AI123" i="1"/>
  <c r="AI122" i="1" s="1"/>
  <c r="AF123" i="1"/>
  <c r="AF122" i="1" s="1"/>
  <c r="AC123" i="1"/>
  <c r="AC122" i="1" s="1"/>
  <c r="BD121" i="1"/>
  <c r="BD120" i="1" s="1"/>
  <c r="BA121" i="1"/>
  <c r="BA120" i="1" s="1"/>
  <c r="AX121" i="1"/>
  <c r="AX120" i="1" s="1"/>
  <c r="AU121" i="1"/>
  <c r="AU120" i="1" s="1"/>
  <c r="AR121" i="1"/>
  <c r="AR120" i="1" s="1"/>
  <c r="AO121" i="1"/>
  <c r="AO120" i="1" s="1"/>
  <c r="AL121" i="1"/>
  <c r="AL120" i="1" s="1"/>
  <c r="AI121" i="1"/>
  <c r="AI120" i="1" s="1"/>
  <c r="AF121" i="1"/>
  <c r="AF120" i="1" s="1"/>
  <c r="AC121" i="1"/>
  <c r="AC120" i="1" s="1"/>
  <c r="BD119" i="1"/>
  <c r="BD118" i="1" s="1"/>
  <c r="BA119" i="1"/>
  <c r="BA118" i="1" s="1"/>
  <c r="AX119" i="1"/>
  <c r="AX118" i="1" s="1"/>
  <c r="AU119" i="1"/>
  <c r="AU118" i="1" s="1"/>
  <c r="AR119" i="1"/>
  <c r="AR118" i="1" s="1"/>
  <c r="AO119" i="1"/>
  <c r="AO118" i="1" s="1"/>
  <c r="AL119" i="1"/>
  <c r="AL118" i="1" s="1"/>
  <c r="AI119" i="1"/>
  <c r="AI118" i="1" s="1"/>
  <c r="AF119" i="1"/>
  <c r="AF118" i="1" s="1"/>
  <c r="AC119" i="1"/>
  <c r="AC118" i="1" s="1"/>
  <c r="BD117" i="1"/>
  <c r="BD116" i="1" s="1"/>
  <c r="BA117" i="1"/>
  <c r="BA116" i="1" s="1"/>
  <c r="AX117" i="1"/>
  <c r="AX116" i="1" s="1"/>
  <c r="AU117" i="1"/>
  <c r="AU116" i="1" s="1"/>
  <c r="AR117" i="1"/>
  <c r="AR116" i="1" s="1"/>
  <c r="AO117" i="1"/>
  <c r="AO116" i="1" s="1"/>
  <c r="AL117" i="1"/>
  <c r="AL116" i="1" s="1"/>
  <c r="AI117" i="1"/>
  <c r="AI116" i="1" s="1"/>
  <c r="AF117" i="1"/>
  <c r="AF116" i="1" s="1"/>
  <c r="AC117" i="1"/>
  <c r="AC116" i="1" s="1"/>
  <c r="BD115" i="1"/>
  <c r="BD114" i="1" s="1"/>
  <c r="BA115" i="1"/>
  <c r="BA114" i="1" s="1"/>
  <c r="AX115" i="1"/>
  <c r="AX114" i="1" s="1"/>
  <c r="AU115" i="1"/>
  <c r="AU114" i="1" s="1"/>
  <c r="AR115" i="1"/>
  <c r="AR114" i="1" s="1"/>
  <c r="AO115" i="1"/>
  <c r="AO114" i="1" s="1"/>
  <c r="AL115" i="1"/>
  <c r="AL114" i="1" s="1"/>
  <c r="AI115" i="1"/>
  <c r="AI114" i="1" s="1"/>
  <c r="AF115" i="1"/>
  <c r="AF114" i="1" s="1"/>
  <c r="AC115" i="1"/>
  <c r="AC114" i="1" s="1"/>
  <c r="BD113" i="1"/>
  <c r="BD112" i="1" s="1"/>
  <c r="BA113" i="1"/>
  <c r="BA112" i="1" s="1"/>
  <c r="AX113" i="1"/>
  <c r="AX112" i="1" s="1"/>
  <c r="AU113" i="1"/>
  <c r="AU112" i="1" s="1"/>
  <c r="AR113" i="1"/>
  <c r="AR112" i="1" s="1"/>
  <c r="AO113" i="1"/>
  <c r="AO112" i="1" s="1"/>
  <c r="AL113" i="1"/>
  <c r="AL112" i="1" s="1"/>
  <c r="AI113" i="1"/>
  <c r="AI112" i="1" s="1"/>
  <c r="AF113" i="1"/>
  <c r="AF112" i="1" s="1"/>
  <c r="AC113" i="1"/>
  <c r="AC112" i="1" s="1"/>
  <c r="BD111" i="1"/>
  <c r="BD110" i="1" s="1"/>
  <c r="BA111" i="1"/>
  <c r="BA110" i="1" s="1"/>
  <c r="AX111" i="1"/>
  <c r="AX110" i="1" s="1"/>
  <c r="AU111" i="1"/>
  <c r="AU110" i="1" s="1"/>
  <c r="AR111" i="1"/>
  <c r="AR110" i="1" s="1"/>
  <c r="AO111" i="1"/>
  <c r="AO110" i="1" s="1"/>
  <c r="AL111" i="1"/>
  <c r="AL110" i="1" s="1"/>
  <c r="AI111" i="1"/>
  <c r="AI110" i="1" s="1"/>
  <c r="AF111" i="1"/>
  <c r="AF110" i="1" s="1"/>
  <c r="AC111" i="1"/>
  <c r="AC110" i="1" s="1"/>
  <c r="BD109" i="1"/>
  <c r="BD108" i="1" s="1"/>
  <c r="BA109" i="1"/>
  <c r="BA108" i="1" s="1"/>
  <c r="AX109" i="1"/>
  <c r="AX108" i="1" s="1"/>
  <c r="AU109" i="1"/>
  <c r="AU108" i="1" s="1"/>
  <c r="AR109" i="1"/>
  <c r="AR108" i="1" s="1"/>
  <c r="AO109" i="1"/>
  <c r="AO108" i="1" s="1"/>
  <c r="AL109" i="1"/>
  <c r="AL108" i="1" s="1"/>
  <c r="AI109" i="1"/>
  <c r="AI108" i="1" s="1"/>
  <c r="AF109" i="1"/>
  <c r="AF108" i="1" s="1"/>
  <c r="AC109" i="1"/>
  <c r="AC108" i="1" s="1"/>
  <c r="AK14" i="1"/>
  <c r="AJ13" i="1"/>
  <c r="AD13" i="1"/>
  <c r="BC14" i="1"/>
  <c r="BB13" i="1"/>
  <c r="AZ14" i="1"/>
  <c r="AY13" i="1"/>
  <c r="AW14" i="1"/>
  <c r="AV13" i="1"/>
  <c r="AT14" i="1"/>
  <c r="AS13" i="1"/>
  <c r="AQ14" i="1"/>
  <c r="AP13" i="1"/>
  <c r="AN14" i="1"/>
  <c r="AM13" i="1"/>
  <c r="AG13" i="1"/>
  <c r="AE14" i="1"/>
  <c r="AH14" i="1"/>
  <c r="L94" i="11"/>
  <c r="L93" i="11"/>
  <c r="L92" i="11"/>
  <c r="L91" i="11"/>
  <c r="L90" i="11"/>
  <c r="N89" i="11"/>
  <c r="L89" i="11"/>
  <c r="L88" i="11"/>
  <c r="L87" i="11"/>
  <c r="L86" i="11"/>
  <c r="L85" i="11"/>
  <c r="N84" i="11"/>
  <c r="L84" i="11"/>
  <c r="N83" i="11"/>
  <c r="L83" i="11"/>
  <c r="L82" i="11"/>
  <c r="L81" i="11"/>
  <c r="L80" i="11"/>
  <c r="L79" i="11"/>
  <c r="L78" i="11"/>
  <c r="L77" i="11"/>
  <c r="L76" i="11"/>
  <c r="L75" i="11"/>
  <c r="L74" i="11"/>
  <c r="L73" i="11"/>
  <c r="L72" i="11"/>
  <c r="L71" i="11"/>
  <c r="L70" i="11"/>
  <c r="L69" i="11"/>
  <c r="L68" i="11"/>
  <c r="L67" i="11"/>
  <c r="L66" i="11"/>
  <c r="L65" i="11"/>
  <c r="L64" i="11"/>
  <c r="L63" i="11"/>
  <c r="L62" i="11"/>
  <c r="L61" i="11"/>
  <c r="L60" i="11"/>
  <c r="L59" i="11"/>
  <c r="N58"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L31" i="11"/>
  <c r="L30" i="11"/>
  <c r="L29" i="11"/>
  <c r="N28" i="11"/>
  <c r="L28" i="11"/>
  <c r="L27" i="11"/>
  <c r="L26" i="11"/>
  <c r="L25" i="11"/>
  <c r="N24" i="11"/>
  <c r="L24" i="11"/>
  <c r="L22" i="11"/>
  <c r="L21" i="11"/>
  <c r="L20" i="11"/>
  <c r="L19" i="11"/>
  <c r="N18" i="11"/>
  <c r="L18" i="11"/>
  <c r="L17" i="11"/>
  <c r="N16" i="11"/>
  <c r="L16" i="11"/>
  <c r="L15" i="11"/>
  <c r="L14" i="11"/>
  <c r="N13" i="11"/>
  <c r="L13" i="11"/>
  <c r="L12" i="11"/>
  <c r="L11" i="11"/>
  <c r="L10" i="11"/>
  <c r="L9" i="11"/>
  <c r="N8" i="11"/>
  <c r="L8" i="11"/>
  <c r="L7" i="11"/>
  <c r="L6" i="11"/>
  <c r="L5" i="11"/>
  <c r="P19" i="1"/>
  <c r="O19" i="1"/>
  <c r="N19" i="1"/>
  <c r="M19" i="1"/>
  <c r="D15" i="1" s="1"/>
  <c r="L19" i="1"/>
  <c r="D14" i="1" s="1"/>
  <c r="V19" i="1"/>
  <c r="Q56" i="1"/>
  <c r="R56" i="1"/>
  <c r="S56" i="1"/>
  <c r="Q94" i="1"/>
  <c r="R94" i="1"/>
  <c r="S94" i="1"/>
  <c r="W94" i="1"/>
  <c r="W96" i="1"/>
  <c r="S96" i="1"/>
  <c r="R96" i="1"/>
  <c r="Q96" i="1"/>
  <c r="W100" i="1"/>
  <c r="S100" i="1"/>
  <c r="R100" i="1"/>
  <c r="Q100" i="1"/>
  <c r="W88" i="1"/>
  <c r="W68" i="1"/>
  <c r="S68" i="1"/>
  <c r="R68" i="1"/>
  <c r="Q68" i="1"/>
  <c r="W66" i="1"/>
  <c r="S66" i="1"/>
  <c r="R66" i="1"/>
  <c r="Q66" i="1"/>
  <c r="W90" i="1"/>
  <c r="S90" i="1"/>
  <c r="R90" i="1"/>
  <c r="Q90" i="1"/>
  <c r="S80" i="1"/>
  <c r="R80" i="1"/>
  <c r="Q80" i="1"/>
  <c r="W72" i="1"/>
  <c r="S72" i="1"/>
  <c r="R72" i="1"/>
  <c r="Q72" i="1"/>
  <c r="W70" i="1"/>
  <c r="S70" i="1"/>
  <c r="R70" i="1"/>
  <c r="Q70" i="1"/>
  <c r="S64" i="1"/>
  <c r="R64" i="1"/>
  <c r="Q64" i="1"/>
  <c r="W46" i="1"/>
  <c r="S46" i="1"/>
  <c r="R46" i="1"/>
  <c r="Q46" i="1"/>
  <c r="W44" i="1"/>
  <c r="S44" i="1"/>
  <c r="R44" i="1"/>
  <c r="Q44" i="1"/>
  <c r="S38" i="1"/>
  <c r="R38" i="1"/>
  <c r="Q38" i="1"/>
  <c r="S34" i="1"/>
  <c r="R34" i="1"/>
  <c r="Q34" i="1"/>
  <c r="S32" i="1"/>
  <c r="R32" i="1"/>
  <c r="Q32" i="1"/>
  <c r="S30" i="1"/>
  <c r="R30" i="1"/>
  <c r="Q30" i="1"/>
  <c r="W26" i="1"/>
  <c r="S26" i="1"/>
  <c r="R26" i="1"/>
  <c r="Q26" i="1"/>
  <c r="W22" i="1"/>
  <c r="S22" i="1"/>
  <c r="R22" i="1"/>
  <c r="Q22" i="1"/>
  <c r="W108" i="1"/>
  <c r="S108" i="1"/>
  <c r="R108" i="1"/>
  <c r="Q108" i="1"/>
  <c r="W24" i="1"/>
  <c r="S24" i="1"/>
  <c r="R24" i="1"/>
  <c r="Q24" i="1"/>
  <c r="W28" i="1"/>
  <c r="S28" i="1"/>
  <c r="R28" i="1"/>
  <c r="Q28" i="1"/>
  <c r="W122" i="1"/>
  <c r="S122" i="1"/>
  <c r="R122" i="1"/>
  <c r="Q122" i="1"/>
  <c r="W120" i="1"/>
  <c r="S120" i="1"/>
  <c r="R120" i="1"/>
  <c r="Q120" i="1"/>
  <c r="W118" i="1"/>
  <c r="S118" i="1"/>
  <c r="R118" i="1"/>
  <c r="Q118" i="1"/>
  <c r="W116" i="1"/>
  <c r="S116" i="1"/>
  <c r="Q116" i="1"/>
  <c r="W114" i="1"/>
  <c r="S114" i="1"/>
  <c r="Q114" i="1"/>
  <c r="W112" i="1"/>
  <c r="S112" i="1"/>
  <c r="Q112" i="1"/>
  <c r="W42" i="1"/>
  <c r="W20" i="1"/>
  <c r="S20" i="1"/>
  <c r="R20" i="1"/>
  <c r="Q20" i="1"/>
  <c r="S104" i="1"/>
  <c r="R104" i="1"/>
  <c r="Q104" i="1"/>
  <c r="S110" i="1"/>
  <c r="Q110" i="1"/>
  <c r="S52" i="1"/>
  <c r="R52" i="1"/>
  <c r="Q52" i="1"/>
  <c r="S40" i="1"/>
  <c r="R40" i="1"/>
  <c r="Q40" i="1"/>
  <c r="S36" i="1"/>
  <c r="R36" i="1"/>
  <c r="Q36" i="1"/>
  <c r="S48" i="1"/>
  <c r="R48" i="1"/>
  <c r="Q48" i="1"/>
  <c r="S54" i="1"/>
  <c r="R54" i="1"/>
  <c r="Q54" i="1"/>
  <c r="S82" i="1"/>
  <c r="R82" i="1"/>
  <c r="Q82" i="1"/>
  <c r="S60" i="1"/>
  <c r="R60" i="1"/>
  <c r="Q60" i="1"/>
  <c r="S58" i="1"/>
  <c r="R58" i="1"/>
  <c r="Q58" i="1"/>
  <c r="S50" i="1"/>
  <c r="R50" i="1"/>
  <c r="Q50" i="1"/>
  <c r="S102" i="1"/>
  <c r="R102" i="1"/>
  <c r="Q102" i="1"/>
  <c r="S92" i="1"/>
  <c r="R92" i="1"/>
  <c r="Q92" i="1"/>
  <c r="S42" i="1"/>
  <c r="R42" i="1"/>
  <c r="Q42" i="1"/>
  <c r="S78" i="1"/>
  <c r="R78" i="1"/>
  <c r="Q78" i="1"/>
  <c r="S76" i="1"/>
  <c r="R76" i="1"/>
  <c r="Q76" i="1"/>
  <c r="S98" i="1"/>
  <c r="R98" i="1"/>
  <c r="Q98" i="1"/>
  <c r="W52" i="1"/>
  <c r="W48" i="1"/>
  <c r="W110" i="1"/>
  <c r="W106" i="1"/>
  <c r="W86" i="1"/>
  <c r="W92" i="1"/>
  <c r="W102" i="1"/>
  <c r="W50" i="1"/>
  <c r="W82" i="1"/>
  <c r="W104" i="1"/>
  <c r="A4" i="1"/>
  <c r="S106" i="1"/>
  <c r="A6" i="1"/>
  <c r="R106" i="1"/>
  <c r="Q106" i="1"/>
  <c r="A13" i="1"/>
  <c r="A12" i="1"/>
  <c r="A9" i="1"/>
  <c r="A8" i="1"/>
  <c r="A7" i="1"/>
  <c r="U10" i="1"/>
  <c r="X56" i="1" l="1"/>
  <c r="Y56" i="1" s="1"/>
  <c r="X46" i="1"/>
  <c r="Y46" i="1" s="1"/>
  <c r="X44" i="1"/>
  <c r="Y44" i="1" s="1"/>
  <c r="X40" i="1"/>
  <c r="Y40" i="1" s="1"/>
  <c r="X20" i="1"/>
  <c r="X42" i="1"/>
  <c r="Y42" i="1" s="1"/>
  <c r="X28" i="1"/>
  <c r="Y28" i="1" s="1"/>
  <c r="X52" i="1"/>
  <c r="Y52" i="1" s="1"/>
  <c r="X60" i="1"/>
  <c r="Y60" i="1" s="1"/>
  <c r="S19" i="1"/>
  <c r="J15" i="1" s="1"/>
  <c r="R19" i="1"/>
  <c r="D13" i="1" s="1"/>
  <c r="W19" i="1"/>
  <c r="U6" i="1" s="1"/>
  <c r="Q19" i="1"/>
  <c r="D12" i="1" s="1"/>
  <c r="X70" i="1"/>
  <c r="Y70" i="1" s="1"/>
  <c r="X50" i="1"/>
  <c r="Y50" i="1" s="1"/>
  <c r="X34" i="1"/>
  <c r="Y34" i="1" s="1"/>
  <c r="X68" i="1"/>
  <c r="Y68" i="1" s="1"/>
  <c r="AL15" i="1"/>
  <c r="X24" i="1"/>
  <c r="Y24" i="1" s="1"/>
  <c r="X94" i="1"/>
  <c r="Y94" i="1" s="1"/>
  <c r="CN15" i="1"/>
  <c r="AX15" i="1"/>
  <c r="AU15" i="1"/>
  <c r="X32" i="1"/>
  <c r="Y32" i="1" s="1"/>
  <c r="X36" i="1"/>
  <c r="Y36" i="1" s="1"/>
  <c r="X54" i="1"/>
  <c r="Y54" i="1" s="1"/>
  <c r="X66" i="1"/>
  <c r="Y66" i="1" s="1"/>
  <c r="X78" i="1"/>
  <c r="Y78" i="1" s="1"/>
  <c r="X82" i="1"/>
  <c r="Y82" i="1" s="1"/>
  <c r="X88" i="1"/>
  <c r="Y88" i="1" s="1"/>
  <c r="X92" i="1"/>
  <c r="Y92" i="1" s="1"/>
  <c r="X96" i="1"/>
  <c r="Y96" i="1" s="1"/>
  <c r="X100" i="1"/>
  <c r="Y100" i="1" s="1"/>
  <c r="X108" i="1"/>
  <c r="Y108" i="1" s="1"/>
  <c r="X112" i="1"/>
  <c r="Y112" i="1" s="1"/>
  <c r="X116" i="1"/>
  <c r="Y116" i="1" s="1"/>
  <c r="X120" i="1"/>
  <c r="Y120" i="1" s="1"/>
  <c r="X30" i="1"/>
  <c r="Y30" i="1" s="1"/>
  <c r="X58" i="1"/>
  <c r="Y58" i="1" s="1"/>
  <c r="X76" i="1"/>
  <c r="Y76" i="1" s="1"/>
  <c r="X86" i="1"/>
  <c r="Y86" i="1" s="1"/>
  <c r="X90" i="1"/>
  <c r="Y90" i="1" s="1"/>
  <c r="X106" i="1"/>
  <c r="Y106" i="1" s="1"/>
  <c r="BJ15" i="1"/>
  <c r="AO15" i="1"/>
  <c r="X110" i="1"/>
  <c r="Y110" i="1" s="1"/>
  <c r="CQ15" i="1"/>
  <c r="CZ15" i="1"/>
  <c r="CT15" i="1"/>
  <c r="AI15" i="1"/>
  <c r="BD15" i="1"/>
  <c r="X48" i="1"/>
  <c r="Y48" i="1" s="1"/>
  <c r="X104" i="1"/>
  <c r="Y104" i="1" s="1"/>
  <c r="CW15" i="1"/>
  <c r="AF15" i="1"/>
  <c r="X22" i="1"/>
  <c r="AR15" i="1"/>
  <c r="X38" i="1"/>
  <c r="Y38" i="1" s="1"/>
  <c r="X64" i="1"/>
  <c r="Y64" i="1" s="1"/>
  <c r="X72" i="1"/>
  <c r="Y72" i="1" s="1"/>
  <c r="X80" i="1"/>
  <c r="Y80" i="1" s="1"/>
  <c r="X98" i="1"/>
  <c r="Y98" i="1" s="1"/>
  <c r="X102" i="1"/>
  <c r="Y102" i="1" s="1"/>
  <c r="X114" i="1"/>
  <c r="Y114" i="1" s="1"/>
  <c r="X118" i="1"/>
  <c r="Y118" i="1" s="1"/>
  <c r="X122" i="1"/>
  <c r="Y122" i="1" s="1"/>
  <c r="CK15" i="1"/>
  <c r="CH15" i="1"/>
  <c r="BY15" i="1"/>
  <c r="BM15" i="1"/>
  <c r="BA15" i="1"/>
  <c r="X74" i="1"/>
  <c r="Y74" i="1" s="1"/>
  <c r="CB15" i="1"/>
  <c r="BP15" i="1"/>
  <c r="BV15" i="1"/>
  <c r="X26" i="1"/>
  <c r="Y26" i="1" s="1"/>
  <c r="CE15" i="1"/>
  <c r="BS15" i="1"/>
  <c r="BG15" i="1"/>
  <c r="Y22" i="1" l="1"/>
  <c r="U8" i="1"/>
  <c r="Y20" i="1"/>
  <c r="U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Angel Gibran Melo Nava</author>
    <author>Antonio Gonzalez Sanchez</author>
    <author>Carlos Wodin Lopez Martinez</author>
  </authors>
  <commentList>
    <comment ref="D4" authorId="0" shapeId="0" xr:uid="{00000000-0006-0000-0000-000001000000}">
      <text>
        <r>
          <rPr>
            <b/>
            <sz val="13"/>
            <color indexed="81"/>
            <rFont val="Tahoma"/>
            <family val="2"/>
          </rPr>
          <t>De acuerdo a correo de Mauricio vaca</t>
        </r>
      </text>
    </comment>
    <comment ref="U20" authorId="1" shapeId="0" xr:uid="{00000000-0006-0000-0000-000002000000}">
      <text>
        <r>
          <rPr>
            <b/>
            <sz val="9"/>
            <color indexed="81"/>
            <rFont val="Tahoma"/>
            <family val="2"/>
          </rPr>
          <t>Antonio Gonzalez Sanchez:</t>
        </r>
        <r>
          <rPr>
            <sz val="9"/>
            <color indexed="81"/>
            <rFont val="Tahoma"/>
            <family val="2"/>
          </rPr>
          <t xml:space="preserve">
PRECIO EN DOLARES</t>
        </r>
      </text>
    </comment>
    <comment ref="U62" authorId="1" shapeId="0" xr:uid="{00000000-0006-0000-0000-000003000000}">
      <text>
        <r>
          <rPr>
            <b/>
            <sz val="9"/>
            <color indexed="81"/>
            <rFont val="Tahoma"/>
            <family val="2"/>
          </rPr>
          <t>Antonio Gonzalez Sanchez:</t>
        </r>
        <r>
          <rPr>
            <sz val="9"/>
            <color indexed="81"/>
            <rFont val="Tahoma"/>
            <family val="2"/>
          </rPr>
          <t xml:space="preserve">
PRECIO EN DOLARES</t>
        </r>
      </text>
    </comment>
    <comment ref="H110" authorId="2" shapeId="0" xr:uid="{00000000-0006-0000-0000-000004000000}">
      <text>
        <r>
          <rPr>
            <b/>
            <sz val="10"/>
            <color indexed="81"/>
            <rFont val="Tahoma"/>
            <family val="2"/>
          </rPr>
          <t>COSTOS - ERROR U OMISION</t>
        </r>
      </text>
    </comment>
    <comment ref="H112" authorId="2" shapeId="0" xr:uid="{00000000-0006-0000-0000-000005000000}">
      <text>
        <r>
          <rPr>
            <b/>
            <sz val="12"/>
            <color indexed="81"/>
            <rFont val="Tahoma"/>
            <family val="2"/>
          </rPr>
          <t>PROJECT MANAGER</t>
        </r>
      </text>
    </comment>
    <comment ref="H114" authorId="2" shapeId="0" xr:uid="{00000000-0006-0000-0000-000006000000}">
      <text>
        <r>
          <rPr>
            <b/>
            <sz val="11"/>
            <color indexed="81"/>
            <rFont val="Tahoma"/>
            <family val="2"/>
          </rPr>
          <t>PROJECT MANAGER</t>
        </r>
      </text>
    </comment>
  </commentList>
</comments>
</file>

<file path=xl/sharedStrings.xml><?xml version="1.0" encoding="utf-8"?>
<sst xmlns="http://schemas.openxmlformats.org/spreadsheetml/2006/main" count="1170" uniqueCount="305">
  <si>
    <t>PROVEEDOR</t>
  </si>
  <si>
    <t>PARTIDA</t>
  </si>
  <si>
    <t>Costo</t>
  </si>
  <si>
    <t>Pagado</t>
  </si>
  <si>
    <t>Presupuesto Base</t>
  </si>
  <si>
    <t>Deductivas (-)</t>
  </si>
  <si>
    <t>Presupuesto Base Actualizado</t>
  </si>
  <si>
    <t>Por pagar</t>
  </si>
  <si>
    <t>PROGRAMA DE EROGACIONES</t>
  </si>
  <si>
    <t>alcance/ costo</t>
  </si>
  <si>
    <t>NOMBRE (RAZÓN SOCIAL)</t>
  </si>
  <si>
    <t>status</t>
  </si>
  <si>
    <t>MI</t>
  </si>
  <si>
    <t>Solicitudes de cambio costo (potencial)</t>
  </si>
  <si>
    <t>Solicitudes de cambio alcance (potencial)</t>
  </si>
  <si>
    <t>SC Alcance (potencial)</t>
  </si>
  <si>
    <t>SC Costo (potencial)</t>
  </si>
  <si>
    <t>Costo vs. MI</t>
  </si>
  <si>
    <t>CONTROL DE CAMBIOS</t>
  </si>
  <si>
    <t># PEDIDO</t>
  </si>
  <si>
    <t xml:space="preserve">Pagado vs. Costo </t>
  </si>
  <si>
    <t>Costo vs. Presupuesto Base Actualizado</t>
  </si>
  <si>
    <t>Presupuesto Base Actualizado vs. MI</t>
  </si>
  <si>
    <t>DIVISIÓN 16 - INSTALACIÓN ELÉCTRICA</t>
  </si>
  <si>
    <t>sc rechazadas alcance</t>
  </si>
  <si>
    <t>sc rechazadas costo</t>
  </si>
  <si>
    <t>oc costo</t>
  </si>
  <si>
    <t>oc alcance</t>
  </si>
  <si>
    <t xml:space="preserve">Contratado </t>
  </si>
  <si>
    <t>RESUMEN</t>
  </si>
  <si>
    <r>
      <t xml:space="preserve">Ahorro / </t>
    </r>
    <r>
      <rPr>
        <b/>
        <sz val="24"/>
        <color rgb="FFFF0000"/>
        <rFont val="Calibri"/>
        <family val="2"/>
        <scheme val="minor"/>
      </rPr>
      <t>sobrecosto</t>
    </r>
  </si>
  <si>
    <t>indicador de error captura de ppto en sc costo</t>
  </si>
  <si>
    <t>Razón</t>
  </si>
  <si>
    <t>Solicitante</t>
  </si>
  <si>
    <t>En proceso de:</t>
  </si>
  <si>
    <t>DESCRIPCION</t>
  </si>
  <si>
    <t>No.</t>
  </si>
  <si>
    <t>GESTORIAS</t>
  </si>
  <si>
    <t>VIGILANCIA</t>
  </si>
  <si>
    <t>TELA PARA SALAS</t>
  </si>
  <si>
    <t>DECORACION</t>
  </si>
  <si>
    <t>GASTOS ADMINISTRATIVOS</t>
  </si>
  <si>
    <t>PAGO A DEPENDENCIAS</t>
  </si>
  <si>
    <t>BANCO DE CAPACITORES</t>
  </si>
  <si>
    <t xml:space="preserve">FLETES </t>
  </si>
  <si>
    <t>LICENCIA DE CONSTRUCCION</t>
  </si>
  <si>
    <t>PERMISO PARA COLOCACION DE TOTEM Y ANUNCIOS ADOSADOS</t>
  </si>
  <si>
    <t>LICENCIA DE FUNCIONAMIENTO</t>
  </si>
  <si>
    <t>CONTRATACION DEFINITIVA DE ENERGIA ELÉCTRCA</t>
  </si>
  <si>
    <t>TOTAL PROGRAMADO</t>
  </si>
  <si>
    <t>TOTAL PAGADO</t>
  </si>
  <si>
    <t>MAQUINARIA MONROY SA DE CV</t>
  </si>
  <si>
    <t>QUASAR LEDS DE MEXICO SA DE CV</t>
  </si>
  <si>
    <t>TOPOGRAFIA PARA RECEPCION DE LOSA DE DESPLANTE</t>
  </si>
  <si>
    <t>PLOTCAD TOPOGRAFIA INGENIERIA</t>
  </si>
  <si>
    <t>SEGURO DE DAÑOS A TERCEROS</t>
  </si>
  <si>
    <t>351921</t>
  </si>
  <si>
    <t xml:space="preserve">SUM E INST. EQUIPOS DE RCI Y AGUA NEUTRA </t>
  </si>
  <si>
    <t>OC TUBERIAS ALIMENTADORAS RCI Y AGUA NEUTRA</t>
  </si>
  <si>
    <t>OC APOYO ADICIONAL DE RISERS DE SALAS</t>
  </si>
  <si>
    <t>OC PLACAS DE CONEXIÓN DE VIGAS DE DULCERIA</t>
  </si>
  <si>
    <t>OC CONEXIONES DE COLUMNAS CM-1 A LOSA DE DESPLANTE</t>
  </si>
  <si>
    <t>OC CAMARA ADICIONAL EN LOBBY</t>
  </si>
  <si>
    <t>TIPO DE CONTRATO</t>
  </si>
  <si>
    <t>CONVENIO</t>
  </si>
  <si>
    <t xml:space="preserve">CONSTRUCCION </t>
  </si>
  <si>
    <t>LABORATORIO BLOCK, CONCRETO, ACERO REFUERZO</t>
  </si>
  <si>
    <t>PAGO DE DERECHOS DE AGUA POTABLE</t>
  </si>
  <si>
    <t>SOLICITUDES / ORDENES DE CAMBIO</t>
  </si>
  <si>
    <t>Otros</t>
  </si>
  <si>
    <t>Proyectos</t>
  </si>
  <si>
    <t>Errores u omissiones</t>
  </si>
  <si>
    <t>AUTORIZADA</t>
  </si>
  <si>
    <t>Solicitud del Cliente</t>
  </si>
  <si>
    <t>PROCESO DOCUMENTACION</t>
  </si>
  <si>
    <t>SUPERVISIÓN DE SEG INDUSTRIAL</t>
  </si>
  <si>
    <t>SUPERVISIÓN DE TOPOGRAFÍA</t>
  </si>
  <si>
    <t>MECANICA DE SUELOS Y GEOTECNIA</t>
  </si>
  <si>
    <t>LABORATORIOS DE SOLDADURA</t>
  </si>
  <si>
    <t>RESPONSABLE SOLIDARIO EST DRO</t>
  </si>
  <si>
    <t>AUDITORÍA A INST ELECTRICA</t>
  </si>
  <si>
    <t>VERIFICACIÓN ELÉCTRICA, UVIE</t>
  </si>
  <si>
    <t>SUM E INSTALACIÓN DE CABLEADO DE PYS</t>
  </si>
  <si>
    <t>SUM E INST CORREO NEUMÁTICO</t>
  </si>
  <si>
    <t>SUM E INST ESPECIALES</t>
  </si>
  <si>
    <t>SUM E INST. DE ANUN Y SEÑALIZACIÓN</t>
  </si>
  <si>
    <t>SUM E INST TOTEM</t>
  </si>
  <si>
    <t>SUM E INST AUTOMATIZACION A.A.</t>
  </si>
  <si>
    <t>SUM E INST BUTACAS</t>
  </si>
  <si>
    <t>SUM E INST FABRICA DE HIELO</t>
  </si>
  <si>
    <t>SUM E INST MOB PUNTO VENTA</t>
  </si>
  <si>
    <t>SUM E INST MOB NO FIJO</t>
  </si>
  <si>
    <t>SUM E INST SISTEMA DE FILTRADO</t>
  </si>
  <si>
    <t>SUM E INST  TIVOLI Y LEDS</t>
  </si>
  <si>
    <t>SUM E INST SILLONES SALAS VIP</t>
  </si>
  <si>
    <t>SUM. E INST. DE ELEVADOR</t>
  </si>
  <si>
    <t>SUM. E INST. DE ESCALERAS ELÉC</t>
  </si>
  <si>
    <t>SUM. E INST. DE MONTACARGAS</t>
  </si>
  <si>
    <t>SUM. DE EQUIPOS AIRE LAVADO</t>
  </si>
  <si>
    <t>SUM. DE EQUIPOS DE A.A.</t>
  </si>
  <si>
    <t>SUM. DE EXTRACTORES</t>
  </si>
  <si>
    <t>SUM PLANTA EMER / ACUSTICA</t>
  </si>
  <si>
    <t>SUM. DE LUMINARIAS</t>
  </si>
  <si>
    <t>SUM. DE ALFOMBRA</t>
  </si>
  <si>
    <t xml:space="preserve">SUM. DE EXTINTORES </t>
  </si>
  <si>
    <t>BOTONERAS</t>
  </si>
  <si>
    <t>SUM. DE LUMINARIAS PARA SALAS</t>
  </si>
  <si>
    <t>SUM. DE PASAMANOS IPC</t>
  </si>
  <si>
    <t>SUM. DE TELA  CORTINAS TRD</t>
  </si>
  <si>
    <t>SUM. DE TELA  CORTINAS VIP</t>
  </si>
  <si>
    <t>CONTRATO LIMPIEZA FINA</t>
  </si>
  <si>
    <t>PROGRAMADO
LINEA 1</t>
  </si>
  <si>
    <t>PAGADO
LINEA 1</t>
  </si>
  <si>
    <t>PROGRAMADO
LINEA 2</t>
  </si>
  <si>
    <t>PAGADO
LINEA 2</t>
  </si>
  <si>
    <t>PROGRAMADO
LINEA 3</t>
  </si>
  <si>
    <t>PAGADO
LINEA 3</t>
  </si>
  <si>
    <t>PROGRAMADO
LINEA 4</t>
  </si>
  <si>
    <t>PAGADO
LINEA 4</t>
  </si>
  <si>
    <t>PROGRAMADO
LINEA 5</t>
  </si>
  <si>
    <t>PAGADO
LINEA 5</t>
  </si>
  <si>
    <t>PROGRAMADO
LINEA 6</t>
  </si>
  <si>
    <t>PAGADO
LINEA 6</t>
  </si>
  <si>
    <t>IMPORTE</t>
  </si>
  <si>
    <t>FECHA</t>
  </si>
  <si>
    <t>PROGRAMADO
LINEA 7</t>
  </si>
  <si>
    <t>PAGADO
LINEA 7</t>
  </si>
  <si>
    <t>PROGRAMADO
LINEA 8</t>
  </si>
  <si>
    <t>PAGADO
LINEA 8</t>
  </si>
  <si>
    <t>PROGRAMADO
LINEA 9</t>
  </si>
  <si>
    <t>PAGADO
LINEA 9</t>
  </si>
  <si>
    <t>PROGRAMADO
LINEA 10</t>
  </si>
  <si>
    <t>PAGADO
LINEA 10</t>
  </si>
  <si>
    <t>Matriz de Abastecimiento para Contrato de Suministros</t>
  </si>
  <si>
    <t>A</t>
  </si>
  <si>
    <t>B</t>
  </si>
  <si>
    <t>C</t>
  </si>
  <si>
    <t>D</t>
  </si>
  <si>
    <t>E</t>
  </si>
  <si>
    <t>F</t>
  </si>
  <si>
    <t>MC</t>
  </si>
  <si>
    <t>RMD</t>
  </si>
  <si>
    <t>SUMINISTROS POR CINEPOLIS</t>
  </si>
  <si>
    <t>No caracteres</t>
  </si>
  <si>
    <t>Concepto modificado</t>
  </si>
  <si>
    <t>CI</t>
  </si>
  <si>
    <t>CC</t>
  </si>
  <si>
    <t>SUPERVISIÓN LAB DE MATERIALES</t>
  </si>
  <si>
    <t>NA</t>
  </si>
  <si>
    <t>MECANICA DE SUELOS, GEOTECNIA</t>
  </si>
  <si>
    <t>G</t>
  </si>
  <si>
    <t>INSTALACIÓN CABLEADO DE PYS</t>
  </si>
  <si>
    <t>I</t>
  </si>
  <si>
    <t>SUM E INST. DE ANUN Y SEÑAl</t>
  </si>
  <si>
    <t>SUM E INST AUTOMATIZACION AA</t>
  </si>
  <si>
    <t>SUM E INST MOB DE ACERO INOX</t>
  </si>
  <si>
    <t>SUM E INST SISTEMA FILTRADO</t>
  </si>
  <si>
    <t>S</t>
  </si>
  <si>
    <t>SUM. E INST. ESCALERAS ELÉC</t>
  </si>
  <si>
    <t>SUM. DE PISO DE TACHÓN</t>
  </si>
  <si>
    <t>RENTA DE DEPTO.</t>
  </si>
  <si>
    <t>AD</t>
  </si>
  <si>
    <t>CONTRATISTA GENERAL</t>
  </si>
  <si>
    <t>CG</t>
  </si>
  <si>
    <t>PRELIMINARES</t>
  </si>
  <si>
    <t>CONTRATO INSTALACIONES PROVISIONALES</t>
  </si>
  <si>
    <t>CONTRATO DEMOLICIONES</t>
  </si>
  <si>
    <t>CONTRATO TERRACERÍAS</t>
  </si>
  <si>
    <t>OBRA CIVIL</t>
  </si>
  <si>
    <t>OBRA CIVIL, CIMENTACIÓN, MUROS DE CONTENCION</t>
  </si>
  <si>
    <t>CONTRATO OBRA  CIVIL NEGRA</t>
  </si>
  <si>
    <t>ESTRUCTURA METÁLICA</t>
  </si>
  <si>
    <t>CONTRATO ESTRUCTURA METÁLICA, CUBIERTAS y PRETILES</t>
  </si>
  <si>
    <t>ESTRUCTURA SECUNDARIA</t>
  </si>
  <si>
    <t>INSTALACIÓN DE AIRE ACONDICIONADO</t>
  </si>
  <si>
    <t>INSTALACIÓN DE AIRE ACON</t>
  </si>
  <si>
    <t>CONTRATO SUMINISTRO E INST. DE ROOF CURVS PARA EQUIPOS DE AIRE.</t>
  </si>
  <si>
    <t>CONTRATO  INSTALACIONES DE AIRE ACONDICIONADO</t>
  </si>
  <si>
    <t>SUM. DE DIFUSORES TIPO TOBERA</t>
  </si>
  <si>
    <t>HERRERIA Y CANCELERIA</t>
  </si>
  <si>
    <t>CONTRATO HERRERÍA</t>
  </si>
  <si>
    <t>CONTRATO SUMINISTRO E INST. DE CANCELERÍA</t>
  </si>
  <si>
    <t>CONTRATO SUMINISTRO E INST. DE CORTINA METÁLICA</t>
  </si>
  <si>
    <t>CONTRATO SUMINISTRO E INST. DE MAMPARAS DE SANITARIOS</t>
  </si>
  <si>
    <t>CONTRATO SUMINISTRO E INST. DE PANELES DE ACCESO</t>
  </si>
  <si>
    <t>SUM. DE BARRAS PARA MINUSVÁLIDOS</t>
  </si>
  <si>
    <t>SUM. DE SILLA DE PROTECCIÓN DE BEBE Y CAMBIADOR DE PAÑAL</t>
  </si>
  <si>
    <t>ACABADOS</t>
  </si>
  <si>
    <t>CONTRATO TABLAROCA, MUROS Y LAMBRINES (INC. MUROS ACUSTICOS)</t>
  </si>
  <si>
    <t>CONTRATO TABLAROCA, PLAFONES</t>
  </si>
  <si>
    <t>CONTRATO RECUBRIMIENTOS, PINTURAS Y PASTAS</t>
  </si>
  <si>
    <t>CONTRATO CARPINTERÍA, LAMINADOS Y ABULTADOS</t>
  </si>
  <si>
    <t>CONTRATO OBRA CIVIL ACABADOS</t>
  </si>
  <si>
    <t>CONTRATO DECORACIÓN DE SALAS: CORTINAS E INST. DE FIBRAS, COLOC. DE ALFOMBRA Y PISOS VINÍLICOS, SUM. DE TELA NEGRA</t>
  </si>
  <si>
    <t>CONTRATO SUMINISTRO E INST. RECUBRIMIENTOS, ESPUMA DE POLIURETANO</t>
  </si>
  <si>
    <t>CONTRATO SUMINISTRO E INST. DE PTA. DE ACCESO A SALAS, EMERGENCIA Y BLINDADA</t>
  </si>
  <si>
    <t>SUM. DE PISO DE CUARZO</t>
  </si>
  <si>
    <t>SUM. DE PORCELANATO</t>
  </si>
  <si>
    <t>SUM. DE FIBRA DE VIDRIO Y DUCTILINNER PARA DECORACIÓN</t>
  </si>
  <si>
    <t>INSTALACIÓN ELECTRICA</t>
  </si>
  <si>
    <t>CONTRATO INSTALACIONES ELÉCTRICAS</t>
  </si>
  <si>
    <t>CONTRATO INST ELÉCTRICAS</t>
  </si>
  <si>
    <t>SUM. DE SUB-ESTACIÓN ELÉCTRICA</t>
  </si>
  <si>
    <t>SUM. SUB-ESTACIÓN ELÉCTRICA</t>
  </si>
  <si>
    <t>SUM. DE TRANSFORMADOR(es)</t>
  </si>
  <si>
    <t>INSTALACIÓN HIDRAULICA</t>
  </si>
  <si>
    <t>CONTRATO INSTALACION HIDRAULICA</t>
  </si>
  <si>
    <t>CONTRATO INSTALACION HIDRAULICA AGUA FILTRADA</t>
  </si>
  <si>
    <t>CONTRATO INSTALACION SANITARIA</t>
  </si>
  <si>
    <t>CONTRATO INST. SANITARIA</t>
  </si>
  <si>
    <t>CONTRATO INSTALACION RCI</t>
  </si>
  <si>
    <t>CONTRATO INSTALACION PLUVIAL</t>
  </si>
  <si>
    <t>SUM. DE EQUIPO DE BOMBEO DE RCI</t>
  </si>
  <si>
    <t>SUM. DE EQUIPO HIDRONEUMÁTICO Y DE BOMBEO</t>
  </si>
  <si>
    <t>INSTALACIÓN DE GAS</t>
  </si>
  <si>
    <t>CONTRATO INSTALACION GAS</t>
  </si>
  <si>
    <t>RECEPCIONADO
LINEA 1</t>
  </si>
  <si>
    <t>RECEPCIONADO
LINEA 2</t>
  </si>
  <si>
    <t>RECEPCIONADO
LINEA 3</t>
  </si>
  <si>
    <t>RECEPCIONADO
LINEA 4</t>
  </si>
  <si>
    <t>RECEPCIONADO
LINEA 5</t>
  </si>
  <si>
    <t>RECEPCIONADO
LINEA 6</t>
  </si>
  <si>
    <t>RECEPCIONADO
LINEA 7</t>
  </si>
  <si>
    <t>RECEPCIONADO
LINEA 8</t>
  </si>
  <si>
    <t>RECEPCIONADO
LINEA 9</t>
  </si>
  <si>
    <t>RECEPCIONADO
LINEA 10</t>
  </si>
  <si>
    <t>TOTAL RECEPCIONADO</t>
  </si>
  <si>
    <t>No. O.C.</t>
  </si>
  <si>
    <t>PAGADO
LINEA 11</t>
  </si>
  <si>
    <t>PAGADO
LINEA 12</t>
  </si>
  <si>
    <t>PAGADO
LINEA 13</t>
  </si>
  <si>
    <t>PAGADO
LINEA 14</t>
  </si>
  <si>
    <t>PAGADO
LINEA 15</t>
  </si>
  <si>
    <t>PAGADO
LINEA 16</t>
  </si>
  <si>
    <t>PAGADO
LINEA 17</t>
  </si>
  <si>
    <t>PAGADO
LINEA 18</t>
  </si>
  <si>
    <t>PAGADO
LINEA 19</t>
  </si>
  <si>
    <t>PAGADO
LINEA 20</t>
  </si>
  <si>
    <t>PAGADO
LINEA 21</t>
  </si>
  <si>
    <t>PAGADO
LINEA 22</t>
  </si>
  <si>
    <t>PAGADO
LINEA 23</t>
  </si>
  <si>
    <t>PAGADO
LINEA 24</t>
  </si>
  <si>
    <t>PAGADO
LINEA 25</t>
  </si>
  <si>
    <t>PAGADO
LINEA 26</t>
  </si>
  <si>
    <t>PROGRAMADO
LINEA 11</t>
  </si>
  <si>
    <t>RECEPCIONADO
LINEA 11</t>
  </si>
  <si>
    <t>PROGRAMADO
LINEA 12</t>
  </si>
  <si>
    <t>RECEPCIONADO
LINEA 12</t>
  </si>
  <si>
    <t>PROGRAMADO
LINEA 13</t>
  </si>
  <si>
    <t>RECEPCIONADO
LINEA 13</t>
  </si>
  <si>
    <t>PROGRAMADO
LINEA 14</t>
  </si>
  <si>
    <t>RECEPCIONADO
LINEA 14</t>
  </si>
  <si>
    <t>PROGRAMADO
LINEA 15</t>
  </si>
  <si>
    <t>RECEPCIONADO
LINEA 15</t>
  </si>
  <si>
    <t>PROGRAMADO
LINEA 16</t>
  </si>
  <si>
    <t>RECEPCIONADO
LINEA 16</t>
  </si>
  <si>
    <t>PROGRAMADO
LINEA 17</t>
  </si>
  <si>
    <t>RECEPCIONADO
LINEA 17</t>
  </si>
  <si>
    <t>PROGRAMADO
LINEA 18</t>
  </si>
  <si>
    <t>RECEPCIONADO
LINEA 18</t>
  </si>
  <si>
    <t>PROGRAMADO
LINEA 19</t>
  </si>
  <si>
    <t>RECEPCIONADO
LINEA 19</t>
  </si>
  <si>
    <t>PROGRAMADO
LINEA 20</t>
  </si>
  <si>
    <t>RECEPCIONADO
LINEA 20</t>
  </si>
  <si>
    <t>PROGRAMADO
LINEA 21</t>
  </si>
  <si>
    <t>RECEPCIONADO
LINEA 21</t>
  </si>
  <si>
    <t>PROGRAMADO
LINEA 22</t>
  </si>
  <si>
    <t>RECEPCIONADO
LINEA 22</t>
  </si>
  <si>
    <t>PROGRAMADO
LINEA 23</t>
  </si>
  <si>
    <t>RECEPCIONADO
LINEA 23</t>
  </si>
  <si>
    <t>PROGRAMADO
LINEA 24</t>
  </si>
  <si>
    <t>RECEPCIONADO
LINEA 24</t>
  </si>
  <si>
    <t>PROGRAMADO
LINEA 25</t>
  </si>
  <si>
    <t>RECEPCIONADO
LINEA 25</t>
  </si>
  <si>
    <t>PROGRAMADO
LINEA 26</t>
  </si>
  <si>
    <t>RECEPCIONADO
LINEA 26</t>
  </si>
  <si>
    <t>CONSTRUCCION</t>
  </si>
  <si>
    <t>Z</t>
  </si>
  <si>
    <t>GASTOS ADMINISTRATIVOS OBRA</t>
  </si>
  <si>
    <t>LABORATORIO DE  ESTRUCTURA METALICA.</t>
  </si>
  <si>
    <t>EQUIPOS DE AIRE ACONDICIONADO</t>
  </si>
  <si>
    <t>SEGURIDAD INDUSTRIAL</t>
  </si>
  <si>
    <t>MOBILIARIO NO FIJO</t>
  </si>
  <si>
    <t>AUTOMATIZACION</t>
  </si>
  <si>
    <t>MOBILIARIO FIJO</t>
  </si>
  <si>
    <t>PLANTA DE EMERGENCIA</t>
  </si>
  <si>
    <t>EXTRACTORES</t>
  </si>
  <si>
    <t>LIMPIEZA FINA</t>
  </si>
  <si>
    <t>BUTACAS</t>
  </si>
  <si>
    <t>OBRA: CINEPOLIS GUADIANA</t>
  </si>
  <si>
    <t>0140793</t>
  </si>
  <si>
    <t>0139860</t>
  </si>
  <si>
    <t>0139858</t>
  </si>
  <si>
    <t>0140789</t>
  </si>
  <si>
    <t>0145355</t>
  </si>
  <si>
    <t>0139863</t>
  </si>
  <si>
    <t>0141211</t>
  </si>
  <si>
    <t>0140779</t>
  </si>
  <si>
    <t>0140398</t>
  </si>
  <si>
    <t>0139866</t>
  </si>
  <si>
    <t>0182015</t>
  </si>
  <si>
    <t>0180575</t>
  </si>
  <si>
    <t>SUMINISTRO E INSTALACIÓN DE SEÑALIZACIÓN INTERIOR</t>
  </si>
  <si>
    <t>0139853</t>
  </si>
  <si>
    <t>0140795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</si>
</sst>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40" x14ac:knownFonts="1">
    <font>
      <sz val="11"/>
      <color theme="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1"/>
      <color theme="1"/>
      <name val="Arial Narrow"/>
      <family val="2"/>
    </font>
    <font>
      <b/>
      <sz val="20"/>
      <name val="Calibri"/>
      <family val="2"/>
      <scheme val="minor"/>
    </font>
    <font>
      <b/>
      <sz val="20"/>
      <color theme="0"/>
      <name val="Calibri"/>
      <family val="2"/>
      <scheme val="minor"/>
    </font>
    <font>
      <b/>
      <sz val="16"/>
      <color theme="1"/>
      <name val="Arial Narrow"/>
      <family val="2"/>
    </font>
    <font>
      <sz val="11"/>
      <color theme="0"/>
      <name val="Arial Narrow"/>
      <family val="2"/>
    </font>
    <font>
      <b/>
      <sz val="12"/>
      <color theme="0"/>
      <name val="Calibri"/>
      <family val="2"/>
      <scheme val="minor"/>
    </font>
    <font>
      <b/>
      <sz val="16"/>
      <color theme="0"/>
      <name val="Calibri"/>
      <family val="2"/>
      <scheme val="minor"/>
    </font>
    <font>
      <sz val="11"/>
      <color rgb="FF1F497D"/>
      <name val="Calibri"/>
      <family val="2"/>
      <scheme val="minor"/>
    </font>
    <font>
      <b/>
      <sz val="24"/>
      <color theme="0"/>
      <name val="Calibri"/>
      <family val="2"/>
      <scheme val="minor"/>
    </font>
    <font>
      <b/>
      <sz val="24"/>
      <color rgb="FFFF0000"/>
      <name val="Calibri"/>
      <family val="2"/>
      <scheme val="minor"/>
    </font>
    <font>
      <sz val="10"/>
      <color theme="1"/>
      <name val="Calibri"/>
      <family val="2"/>
      <scheme val="minor"/>
    </font>
    <font>
      <b/>
      <sz val="11"/>
      <color theme="1"/>
      <name val="Calibri"/>
      <family val="2"/>
      <scheme val="minor"/>
    </font>
    <font>
      <b/>
      <sz val="11"/>
      <color rgb="FFFF0000"/>
      <name val="Calibri"/>
      <family val="2"/>
      <scheme val="minor"/>
    </font>
    <font>
      <sz val="12"/>
      <color theme="1"/>
      <name val="Arial"/>
      <family val="2"/>
    </font>
    <font>
      <sz val="12"/>
      <name val="Arial"/>
      <family val="2"/>
    </font>
    <font>
      <sz val="10"/>
      <color theme="1"/>
      <name val="Arial"/>
      <family val="2"/>
    </font>
    <font>
      <sz val="14"/>
      <name val="Arial"/>
      <family val="2"/>
    </font>
    <font>
      <sz val="14"/>
      <color theme="1"/>
      <name val="Calibri"/>
      <family val="2"/>
      <scheme val="minor"/>
    </font>
    <font>
      <sz val="14"/>
      <color rgb="FFFF0000"/>
      <name val="Calibri"/>
      <family val="2"/>
      <scheme val="minor"/>
    </font>
    <font>
      <b/>
      <sz val="12"/>
      <color rgb="FF00B050"/>
      <name val="Arial"/>
      <family val="2"/>
    </font>
    <font>
      <b/>
      <sz val="12"/>
      <color theme="1"/>
      <name val="Arial"/>
      <family val="2"/>
    </font>
    <font>
      <sz val="12"/>
      <color theme="0"/>
      <name val="Arial"/>
      <family val="2"/>
    </font>
    <font>
      <sz val="12"/>
      <name val="Arial Narrow"/>
      <family val="2"/>
    </font>
    <font>
      <sz val="12"/>
      <color rgb="FFFF0000"/>
      <name val="Arial"/>
      <family val="2"/>
    </font>
    <font>
      <b/>
      <sz val="16"/>
      <color theme="1"/>
      <name val="Arial"/>
      <family val="2"/>
    </font>
    <font>
      <b/>
      <sz val="10"/>
      <color indexed="81"/>
      <name val="Tahoma"/>
      <family val="2"/>
    </font>
    <font>
      <b/>
      <sz val="11"/>
      <color indexed="81"/>
      <name val="Tahoma"/>
      <family val="2"/>
    </font>
    <font>
      <b/>
      <sz val="12"/>
      <color indexed="81"/>
      <name val="Tahoma"/>
      <family val="2"/>
    </font>
    <font>
      <b/>
      <sz val="13"/>
      <color indexed="81"/>
      <name val="Tahoma"/>
      <family val="2"/>
    </font>
    <font>
      <b/>
      <sz val="12"/>
      <color theme="0"/>
      <name val="Arial Narrow"/>
      <family val="2"/>
    </font>
    <font>
      <sz val="12"/>
      <color theme="0"/>
      <name val="Arial Narrow"/>
      <family val="2"/>
    </font>
    <font>
      <sz val="9"/>
      <color indexed="81"/>
      <name val="Tahoma"/>
      <family val="2"/>
    </font>
    <font>
      <b/>
      <sz val="9"/>
      <color indexed="81"/>
      <name val="Tahoma"/>
      <family val="2"/>
    </font>
  </fonts>
  <fills count="20">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rgb="FFFFFFCC"/>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3"/>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theme="9" tint="0.39997558519241921"/>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79998168889431442"/>
        <bgColor indexed="64"/>
      </patternFill>
    </fill>
  </fills>
  <borders count="42">
    <border>
      <left/>
      <right/>
      <top/>
      <bottom/>
      <diagonal/>
    </border>
    <border>
      <left style="dotted">
        <color auto="1"/>
      </left>
      <right style="dotted">
        <color auto="1"/>
      </right>
      <top/>
      <bottom style="thin">
        <color auto="1"/>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right style="dotted">
        <color auto="1"/>
      </right>
      <top/>
      <bottom style="thin">
        <color auto="1"/>
      </bottom>
      <diagonal/>
    </border>
    <border>
      <left/>
      <right style="dotted">
        <color auto="1"/>
      </right>
      <top style="thin">
        <color auto="1"/>
      </top>
      <bottom/>
      <diagonal/>
    </border>
    <border>
      <left style="hair">
        <color indexed="64"/>
      </left>
      <right style="dotted">
        <color indexed="64"/>
      </right>
      <top style="thin">
        <color indexed="64"/>
      </top>
      <bottom style="hair">
        <color indexed="64"/>
      </bottom>
      <diagonal/>
    </border>
    <border>
      <left style="hair">
        <color indexed="64"/>
      </left>
      <right style="dotted">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dotted">
        <color indexed="64"/>
      </right>
      <top style="thin">
        <color indexed="64"/>
      </top>
      <bottom/>
      <diagonal/>
    </border>
    <border>
      <left style="hair">
        <color indexed="64"/>
      </left>
      <right style="dotted">
        <color indexed="64"/>
      </right>
      <top/>
      <bottom style="thin">
        <color indexed="64"/>
      </bottom>
      <diagonal/>
    </border>
    <border>
      <left style="dotted">
        <color auto="1"/>
      </left>
      <right style="hair">
        <color indexed="64"/>
      </right>
      <top style="thin">
        <color indexed="64"/>
      </top>
      <bottom/>
      <diagonal/>
    </border>
    <border>
      <left style="dotted">
        <color auto="1"/>
      </left>
      <right style="hair">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dotted">
        <color auto="1"/>
      </right>
      <top style="thin">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style="medium">
        <color auto="1"/>
      </right>
      <top style="hair">
        <color auto="1"/>
      </top>
      <bottom style="hair">
        <color auto="1"/>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auto="1"/>
      </left>
      <right style="medium">
        <color auto="1"/>
      </right>
      <top style="hair">
        <color auto="1"/>
      </top>
      <bottom/>
      <diagonal/>
    </border>
    <border>
      <left style="hair">
        <color auto="1"/>
      </left>
      <right style="medium">
        <color auto="1"/>
      </right>
      <top/>
      <bottom style="hair">
        <color auto="1"/>
      </bottom>
      <diagonal/>
    </border>
    <border>
      <left style="hair">
        <color indexed="64"/>
      </left>
      <right style="hair">
        <color indexed="64"/>
      </right>
      <top style="hair">
        <color indexed="64"/>
      </top>
      <bottom style="medium">
        <color indexed="64"/>
      </bottom>
      <diagonal/>
    </border>
    <border>
      <left style="hair">
        <color auto="1"/>
      </left>
      <right style="medium">
        <color auto="1"/>
      </right>
      <top style="hair">
        <color auto="1"/>
      </top>
      <bottom style="medium">
        <color auto="1"/>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6">
    <xf numFmtId="0" fontId="0" fillId="0" borderId="0" xfId="0"/>
    <xf numFmtId="0" fontId="0" fillId="0" borderId="0" xfId="0" applyAlignment="1">
      <alignment horizontal="center"/>
    </xf>
    <xf numFmtId="0" fontId="0" fillId="0" borderId="0" xfId="0" applyProtection="1"/>
    <xf numFmtId="0" fontId="3" fillId="0" borderId="0" xfId="0" applyFont="1" applyAlignment="1">
      <alignment horizontal="center" vertical="center"/>
    </xf>
    <xf numFmtId="0" fontId="0" fillId="0" borderId="0" xfId="1" applyNumberFormat="1" applyFont="1" applyAlignment="1">
      <alignment horizontal="center"/>
    </xf>
    <xf numFmtId="0" fontId="7" fillId="0" borderId="0" xfId="0" applyFont="1"/>
    <xf numFmtId="44" fontId="5" fillId="0" borderId="0" xfId="0" applyNumberFormat="1" applyFont="1" applyAlignment="1">
      <alignment horizontal="center"/>
    </xf>
    <xf numFmtId="44" fontId="5" fillId="0" borderId="2" xfId="0" applyNumberFormat="1" applyFont="1" applyBorder="1" applyAlignment="1">
      <alignment horizontal="center"/>
    </xf>
    <xf numFmtId="0" fontId="4" fillId="6" borderId="0" xfId="0" applyFont="1" applyFill="1" applyAlignment="1">
      <alignment horizontal="center" vertical="center" wrapText="1"/>
    </xf>
    <xf numFmtId="0" fontId="4" fillId="6" borderId="0" xfId="0" applyFont="1" applyFill="1" applyAlignment="1">
      <alignment horizontal="center" vertical="top" wrapText="1"/>
    </xf>
    <xf numFmtId="0" fontId="0" fillId="0" borderId="0" xfId="0" applyAlignment="1">
      <alignment vertical="top"/>
    </xf>
    <xf numFmtId="0" fontId="0" fillId="5" borderId="0" xfId="0" applyFill="1" applyAlignment="1">
      <alignment vertical="top"/>
    </xf>
    <xf numFmtId="0" fontId="4" fillId="6" borderId="0" xfId="0" applyFont="1" applyFill="1" applyAlignment="1">
      <alignment horizontal="center" vertical="top"/>
    </xf>
    <xf numFmtId="0" fontId="11" fillId="0" borderId="0" xfId="0" applyFont="1" applyAlignment="1">
      <alignment horizontal="center" vertical="center"/>
    </xf>
    <xf numFmtId="49" fontId="0" fillId="0" borderId="0" xfId="0" applyNumberFormat="1"/>
    <xf numFmtId="0" fontId="10" fillId="0" borderId="0" xfId="1" applyNumberFormat="1" applyFont="1" applyFill="1" applyBorder="1" applyAlignment="1" applyProtection="1">
      <alignment horizontal="left" vertical="center"/>
    </xf>
    <xf numFmtId="0" fontId="2" fillId="5" borderId="0" xfId="0" applyFont="1" applyFill="1"/>
    <xf numFmtId="0" fontId="13" fillId="5" borderId="0" xfId="0" applyFont="1" applyFill="1" applyAlignment="1">
      <alignment horizontal="center" vertical="center" wrapText="1"/>
    </xf>
    <xf numFmtId="0" fontId="13" fillId="5" borderId="0" xfId="0" applyFont="1" applyFill="1" applyAlignment="1">
      <alignment horizontal="center" vertical="top" wrapText="1"/>
    </xf>
    <xf numFmtId="0" fontId="14" fillId="0" borderId="0" xfId="0" applyFont="1" applyAlignment="1">
      <alignment horizontal="left" indent="5"/>
    </xf>
    <xf numFmtId="44" fontId="7" fillId="0" borderId="0" xfId="0" applyNumberFormat="1" applyFont="1" applyAlignment="1">
      <alignment horizontal="center" vertical="center"/>
    </xf>
    <xf numFmtId="0" fontId="4" fillId="6" borderId="0" xfId="0" applyFont="1" applyFill="1" applyAlignment="1" applyProtection="1">
      <alignment horizontal="center" vertical="top" wrapText="1"/>
    </xf>
    <xf numFmtId="0" fontId="0" fillId="0" borderId="0" xfId="0" applyFill="1"/>
    <xf numFmtId="0" fontId="7" fillId="0" borderId="0" xfId="0" applyFont="1" applyFill="1" applyAlignment="1">
      <alignment horizontal="center" vertical="center"/>
    </xf>
    <xf numFmtId="49" fontId="13" fillId="5" borderId="0" xfId="0" applyNumberFormat="1" applyFont="1" applyFill="1" applyAlignment="1">
      <alignment horizontal="center" vertical="center" wrapText="1"/>
    </xf>
    <xf numFmtId="49" fontId="11" fillId="0" borderId="0" xfId="0" applyNumberFormat="1" applyFont="1" applyAlignment="1">
      <alignment horizontal="center" vertical="center"/>
    </xf>
    <xf numFmtId="49" fontId="0" fillId="0" borderId="0" xfId="0" applyNumberFormat="1" applyAlignment="1">
      <alignment horizontal="center"/>
    </xf>
    <xf numFmtId="49" fontId="2" fillId="5" borderId="0" xfId="0" applyNumberFormat="1" applyFont="1" applyFill="1" applyAlignment="1">
      <alignment horizontal="center"/>
    </xf>
    <xf numFmtId="0" fontId="17" fillId="6" borderId="0" xfId="0" applyFont="1" applyFill="1" applyAlignment="1">
      <alignment horizontal="center" vertical="center" wrapText="1"/>
    </xf>
    <xf numFmtId="0" fontId="18" fillId="6" borderId="0" xfId="0" applyFont="1" applyFill="1" applyAlignment="1">
      <alignment horizontal="center" vertical="top" wrapText="1"/>
    </xf>
    <xf numFmtId="0" fontId="1" fillId="0" borderId="0" xfId="1" applyNumberFormat="1" applyFont="1" applyAlignment="1">
      <alignment horizontal="center"/>
    </xf>
    <xf numFmtId="0" fontId="19" fillId="0" borderId="0" xfId="0" applyFont="1"/>
    <xf numFmtId="44" fontId="0" fillId="0" borderId="0" xfId="0" applyNumberFormat="1"/>
    <xf numFmtId="0" fontId="1" fillId="0" borderId="0" xfId="1" applyNumberFormat="1" applyFont="1" applyAlignment="1">
      <alignment horizontal="center" wrapText="1"/>
    </xf>
    <xf numFmtId="0" fontId="11" fillId="0" borderId="0" xfId="0" applyFont="1" applyAlignment="1">
      <alignment horizontal="center" vertical="center" wrapText="1"/>
    </xf>
    <xf numFmtId="0" fontId="13" fillId="7" borderId="0" xfId="0" applyFont="1" applyFill="1" applyAlignment="1">
      <alignment horizontal="center" vertical="top" wrapText="1"/>
    </xf>
    <xf numFmtId="0" fontId="13" fillId="7" borderId="0" xfId="0" applyFont="1" applyFill="1" applyAlignment="1">
      <alignment horizontal="center" vertical="top"/>
    </xf>
    <xf numFmtId="0" fontId="0" fillId="0" borderId="0" xfId="0" applyAlignment="1">
      <alignment horizontal="center" vertical="center"/>
    </xf>
    <xf numFmtId="0" fontId="22" fillId="0" borderId="0" xfId="1" applyNumberFormat="1" applyFont="1" applyAlignment="1">
      <alignment horizontal="center" wrapText="1"/>
    </xf>
    <xf numFmtId="164" fontId="23" fillId="0" borderId="0" xfId="1" applyNumberFormat="1" applyFont="1" applyAlignment="1">
      <alignment horizontal="center" wrapText="1"/>
    </xf>
    <xf numFmtId="0" fontId="23" fillId="0" borderId="0" xfId="1" applyNumberFormat="1" applyFont="1" applyAlignment="1">
      <alignment horizontal="center" wrapText="1"/>
    </xf>
    <xf numFmtId="164" fontId="26" fillId="0" borderId="0" xfId="1" applyNumberFormat="1" applyFont="1" applyAlignment="1">
      <alignment horizontal="center" wrapText="1"/>
    </xf>
    <xf numFmtId="4" fontId="25" fillId="0" borderId="0" xfId="0" applyNumberFormat="1" applyFont="1" applyAlignment="1">
      <alignment horizontal="center" vertical="center"/>
    </xf>
    <xf numFmtId="4" fontId="24" fillId="0" borderId="0" xfId="0" applyNumberFormat="1" applyFont="1" applyAlignment="1">
      <alignment horizontal="center" vertical="center"/>
    </xf>
    <xf numFmtId="9" fontId="20" fillId="4" borderId="11" xfId="2" applyFont="1" applyFill="1" applyBorder="1" applyAlignment="1" applyProtection="1">
      <alignment horizontal="center" vertical="center" wrapText="1"/>
    </xf>
    <xf numFmtId="44" fontId="21" fillId="0" borderId="9" xfId="0" applyNumberFormat="1" applyFont="1" applyBorder="1" applyAlignment="1">
      <alignment horizontal="center" vertical="center"/>
    </xf>
    <xf numFmtId="44" fontId="21" fillId="0" borderId="10" xfId="0" applyNumberFormat="1" applyFont="1" applyBorder="1" applyAlignment="1">
      <alignment horizontal="center" vertical="center"/>
    </xf>
    <xf numFmtId="0" fontId="20" fillId="0" borderId="0" xfId="0" applyFont="1" applyProtection="1"/>
    <xf numFmtId="0" fontId="20" fillId="2" borderId="0" xfId="0" applyFont="1" applyFill="1" applyAlignment="1" applyProtection="1">
      <alignment horizontal="center" vertical="center"/>
      <protection locked="0"/>
    </xf>
    <xf numFmtId="0" fontId="28" fillId="0" borderId="0" xfId="0" applyFont="1" applyAlignment="1">
      <alignment horizontal="center" vertical="center"/>
    </xf>
    <xf numFmtId="44" fontId="20" fillId="4" borderId="3" xfId="1" applyFont="1" applyFill="1" applyBorder="1" applyAlignment="1" applyProtection="1">
      <alignment horizontal="center"/>
      <protection locked="0"/>
    </xf>
    <xf numFmtId="44" fontId="29" fillId="0" borderId="0" xfId="0" applyNumberFormat="1" applyFont="1" applyAlignment="1">
      <alignment horizontal="center" vertical="center"/>
    </xf>
    <xf numFmtId="44" fontId="1" fillId="0" borderId="0" xfId="1" applyNumberFormat="1" applyFont="1" applyAlignment="1">
      <alignment horizontal="center" vertical="center" wrapText="1"/>
    </xf>
    <xf numFmtId="44" fontId="20" fillId="2" borderId="12" xfId="1" applyFont="1" applyFill="1" applyBorder="1" applyAlignment="1" applyProtection="1">
      <alignment horizontal="center" vertical="center" wrapText="1"/>
    </xf>
    <xf numFmtId="44" fontId="1" fillId="0" borderId="0" xfId="1" applyNumberFormat="1" applyFont="1" applyAlignment="1">
      <alignment horizontal="center" wrapText="1"/>
    </xf>
    <xf numFmtId="44" fontId="5" fillId="8" borderId="2" xfId="0" applyNumberFormat="1" applyFont="1" applyFill="1" applyBorder="1" applyAlignment="1" applyProtection="1">
      <alignment horizontal="center"/>
      <protection locked="0"/>
    </xf>
    <xf numFmtId="0" fontId="4" fillId="6" borderId="0" xfId="0" applyFont="1" applyFill="1" applyAlignment="1" applyProtection="1">
      <alignment horizontal="center" vertical="center" wrapText="1"/>
    </xf>
    <xf numFmtId="0" fontId="20" fillId="2" borderId="0" xfId="0" applyFont="1" applyFill="1" applyAlignment="1" applyProtection="1">
      <alignment horizontal="center" vertical="center" wrapText="1"/>
      <protection locked="0"/>
    </xf>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4" fillId="0" borderId="0" xfId="0" applyFont="1" applyBorder="1"/>
    <xf numFmtId="0" fontId="36" fillId="11" borderId="26" xfId="0" applyFont="1" applyFill="1" applyBorder="1" applyAlignment="1">
      <alignment horizontal="left" vertical="top" wrapText="1"/>
    </xf>
    <xf numFmtId="0" fontId="0" fillId="0" borderId="0" xfId="0" applyAlignment="1">
      <alignment horizontal="left"/>
    </xf>
    <xf numFmtId="0" fontId="18" fillId="0" borderId="0" xfId="0" applyFont="1"/>
    <xf numFmtId="0" fontId="37" fillId="12" borderId="27" xfId="0" applyFont="1" applyFill="1" applyBorder="1" applyAlignment="1">
      <alignment horizontal="left" vertical="top" wrapText="1"/>
    </xf>
    <xf numFmtId="0" fontId="0" fillId="0" borderId="27" xfId="0" applyBorder="1" applyAlignment="1">
      <alignment horizontal="center"/>
    </xf>
    <xf numFmtId="0" fontId="0" fillId="0" borderId="28" xfId="0" applyBorder="1" applyAlignment="1">
      <alignment horizontal="center"/>
    </xf>
    <xf numFmtId="0" fontId="0" fillId="0" borderId="28" xfId="0" applyFill="1" applyBorder="1" applyAlignment="1">
      <alignment horizontal="center"/>
    </xf>
    <xf numFmtId="0" fontId="37" fillId="12" borderId="29" xfId="0" applyFont="1" applyFill="1" applyBorder="1" applyAlignment="1">
      <alignment horizontal="left" vertical="top" wrapText="1"/>
    </xf>
    <xf numFmtId="0" fontId="37" fillId="12" borderId="0" xfId="0" applyFont="1" applyFill="1" applyBorder="1" applyAlignment="1">
      <alignment horizontal="left" vertical="top" wrapText="1"/>
    </xf>
    <xf numFmtId="0" fontId="0" fillId="0" borderId="30" xfId="0" applyBorder="1" applyAlignment="1">
      <alignment horizontal="center"/>
    </xf>
    <xf numFmtId="0" fontId="37" fillId="12" borderId="31" xfId="0" applyFont="1" applyFill="1" applyBorder="1" applyAlignment="1">
      <alignment horizontal="left" vertical="top" wrapText="1"/>
    </xf>
    <xf numFmtId="0" fontId="37" fillId="13" borderId="27" xfId="0" applyFont="1" applyFill="1" applyBorder="1" applyAlignment="1">
      <alignment horizontal="left" vertical="top" wrapText="1"/>
    </xf>
    <xf numFmtId="0" fontId="0" fillId="0" borderId="29" xfId="0" applyBorder="1" applyAlignment="1">
      <alignment horizontal="center"/>
    </xf>
    <xf numFmtId="0" fontId="0" fillId="0" borderId="32" xfId="0" applyBorder="1" applyAlignment="1">
      <alignment horizontal="center"/>
    </xf>
    <xf numFmtId="0" fontId="18" fillId="0" borderId="0" xfId="0" applyFont="1" applyAlignment="1">
      <alignment horizontal="center"/>
    </xf>
    <xf numFmtId="0" fontId="36" fillId="12" borderId="26" xfId="0" applyFont="1" applyFill="1" applyBorder="1" applyAlignment="1">
      <alignment horizontal="left" vertical="top" wrapText="1"/>
    </xf>
    <xf numFmtId="0" fontId="0" fillId="0" borderId="0" xfId="0" applyFill="1" applyBorder="1" applyAlignment="1">
      <alignment horizontal="center"/>
    </xf>
    <xf numFmtId="0" fontId="29" fillId="8" borderId="27" xfId="0" applyFont="1" applyFill="1" applyBorder="1" applyAlignment="1">
      <alignment horizontal="left" vertical="top" wrapText="1"/>
    </xf>
    <xf numFmtId="0" fontId="0" fillId="0" borderId="31" xfId="0" applyBorder="1" applyAlignment="1">
      <alignment horizontal="center"/>
    </xf>
    <xf numFmtId="0" fontId="0" fillId="0" borderId="33" xfId="0" applyBorder="1" applyAlignment="1">
      <alignment horizontal="center"/>
    </xf>
    <xf numFmtId="0" fontId="29" fillId="9" borderId="27" xfId="0" applyFont="1" applyFill="1" applyBorder="1" applyAlignment="1">
      <alignment horizontal="left" vertical="top" wrapText="1"/>
    </xf>
    <xf numFmtId="0" fontId="29" fillId="11" borderId="27" xfId="0" applyFont="1" applyFill="1" applyBorder="1" applyAlignment="1">
      <alignment horizontal="left" vertical="top" wrapText="1"/>
    </xf>
    <xf numFmtId="0" fontId="29" fillId="14" borderId="27" xfId="0" applyFont="1" applyFill="1" applyBorder="1" applyAlignment="1">
      <alignment horizontal="left" vertical="top" wrapText="1"/>
    </xf>
    <xf numFmtId="0" fontId="29" fillId="15" borderId="27" xfId="0" applyFont="1" applyFill="1" applyBorder="1" applyAlignment="1">
      <alignment horizontal="left" vertical="top" wrapText="1"/>
    </xf>
    <xf numFmtId="0" fontId="29" fillId="15" borderId="34" xfId="0" applyFont="1" applyFill="1" applyBorder="1" applyAlignment="1">
      <alignment horizontal="left" vertical="top" wrapText="1"/>
    </xf>
    <xf numFmtId="0" fontId="0" fillId="0" borderId="34" xfId="0" applyBorder="1" applyAlignment="1">
      <alignment horizontal="center"/>
    </xf>
    <xf numFmtId="0" fontId="0" fillId="0" borderId="35" xfId="0" applyBorder="1" applyAlignment="1">
      <alignment horizontal="center"/>
    </xf>
    <xf numFmtId="0" fontId="29" fillId="16" borderId="27" xfId="0" applyFont="1" applyFill="1" applyBorder="1" applyAlignment="1">
      <alignment horizontal="left" vertical="top" wrapText="1"/>
    </xf>
    <xf numFmtId="0" fontId="29" fillId="17" borderId="27" xfId="0" applyFont="1" applyFill="1" applyBorder="1" applyAlignment="1">
      <alignment horizontal="left" vertical="top" wrapText="1"/>
    </xf>
    <xf numFmtId="0" fontId="29" fillId="18" borderId="27" xfId="0" applyFont="1" applyFill="1" applyBorder="1" applyAlignment="1">
      <alignment horizontal="left" vertical="top" wrapText="1"/>
    </xf>
    <xf numFmtId="0" fontId="29" fillId="19" borderId="27" xfId="0" applyFont="1" applyFill="1" applyBorder="1" applyAlignment="1">
      <alignment horizontal="left" vertical="top" wrapText="1"/>
    </xf>
    <xf numFmtId="15" fontId="20" fillId="2" borderId="37" xfId="1" applyNumberFormat="1" applyFont="1" applyFill="1" applyBorder="1" applyAlignment="1" applyProtection="1">
      <alignment horizontal="center"/>
    </xf>
    <xf numFmtId="44" fontId="20" fillId="4" borderId="8" xfId="1" applyFont="1" applyFill="1" applyBorder="1" applyAlignment="1" applyProtection="1">
      <alignment horizontal="center"/>
      <protection locked="0"/>
    </xf>
    <xf numFmtId="44" fontId="20" fillId="4" borderId="38" xfId="1" applyFont="1" applyFill="1" applyBorder="1" applyAlignment="1" applyProtection="1">
      <alignment horizontal="center"/>
      <protection locked="0"/>
    </xf>
    <xf numFmtId="15" fontId="20" fillId="2" borderId="41" xfId="1" applyNumberFormat="1" applyFont="1" applyFill="1" applyBorder="1" applyAlignment="1" applyProtection="1">
      <alignment horizontal="center"/>
    </xf>
    <xf numFmtId="44" fontId="20" fillId="4" borderId="36" xfId="1" applyFont="1" applyFill="1" applyBorder="1" applyAlignment="1" applyProtection="1">
      <alignment horizontal="center"/>
    </xf>
    <xf numFmtId="44" fontId="20" fillId="4" borderId="39" xfId="1" applyFont="1" applyFill="1" applyBorder="1" applyAlignment="1" applyProtection="1">
      <alignment horizontal="center"/>
    </xf>
    <xf numFmtId="44" fontId="5" fillId="0" borderId="2" xfId="0" applyNumberFormat="1" applyFont="1" applyBorder="1" applyAlignment="1" applyProtection="1">
      <alignment horizontal="center"/>
    </xf>
    <xf numFmtId="9" fontId="20" fillId="4" borderId="3" xfId="2" applyFont="1" applyFill="1" applyBorder="1" applyAlignment="1" applyProtection="1">
      <alignment horizontal="center" vertical="center"/>
      <protection locked="0"/>
    </xf>
    <xf numFmtId="44" fontId="20" fillId="2" borderId="4" xfId="1" applyFont="1" applyFill="1" applyBorder="1" applyAlignment="1" applyProtection="1">
      <alignment horizontal="center"/>
      <protection locked="0"/>
    </xf>
    <xf numFmtId="15" fontId="20" fillId="2" borderId="4" xfId="1" applyNumberFormat="1" applyFont="1" applyFill="1" applyBorder="1" applyAlignment="1" applyProtection="1">
      <alignment horizontal="center"/>
      <protection locked="0"/>
    </xf>
    <xf numFmtId="15" fontId="20" fillId="2" borderId="40" xfId="1" applyNumberFormat="1" applyFont="1" applyFill="1" applyBorder="1" applyAlignment="1" applyProtection="1">
      <alignment horizontal="center"/>
      <protection locked="0"/>
    </xf>
    <xf numFmtId="15" fontId="20" fillId="2" borderId="7" xfId="1" applyNumberFormat="1" applyFont="1" applyFill="1" applyBorder="1" applyAlignment="1" applyProtection="1">
      <alignment horizontal="center"/>
      <protection locked="0"/>
    </xf>
    <xf numFmtId="44" fontId="5" fillId="2" borderId="2" xfId="0" applyNumberFormat="1" applyFont="1" applyFill="1" applyBorder="1" applyAlignment="1" applyProtection="1">
      <alignment horizontal="center"/>
    </xf>
    <xf numFmtId="44" fontId="20" fillId="4" borderId="3" xfId="1" applyFont="1" applyFill="1" applyBorder="1" applyAlignment="1" applyProtection="1">
      <alignment horizontal="center" vertical="center"/>
      <protection locked="0"/>
    </xf>
    <xf numFmtId="44" fontId="20" fillId="4" borderId="8" xfId="1" applyFont="1" applyFill="1" applyBorder="1" applyAlignment="1" applyProtection="1">
      <alignment horizontal="center" vertical="center"/>
      <protection locked="0"/>
    </xf>
    <xf numFmtId="44" fontId="20" fillId="4" borderId="38" xfId="1" applyFont="1" applyFill="1" applyBorder="1" applyAlignment="1" applyProtection="1">
      <alignment horizontal="center" vertical="center"/>
      <protection locked="0"/>
    </xf>
    <xf numFmtId="9" fontId="20" fillId="0" borderId="3" xfId="2" applyFont="1" applyFill="1" applyBorder="1" applyAlignment="1" applyProtection="1">
      <alignment horizontal="center" vertical="center"/>
      <protection locked="0"/>
    </xf>
    <xf numFmtId="44" fontId="20" fillId="0" borderId="3" xfId="1" applyFont="1" applyFill="1" applyBorder="1" applyAlignment="1" applyProtection="1">
      <alignment horizontal="center"/>
      <protection locked="0"/>
    </xf>
    <xf numFmtId="44" fontId="20" fillId="0" borderId="36" xfId="1" applyFont="1" applyFill="1" applyBorder="1" applyAlignment="1" applyProtection="1">
      <alignment horizontal="center"/>
    </xf>
    <xf numFmtId="44" fontId="20" fillId="0" borderId="38" xfId="1" applyFont="1" applyFill="1" applyBorder="1" applyAlignment="1" applyProtection="1">
      <alignment horizontal="center"/>
      <protection locked="0"/>
    </xf>
    <xf numFmtId="44" fontId="20" fillId="0" borderId="39" xfId="1" applyFont="1" applyFill="1" applyBorder="1" applyAlignment="1" applyProtection="1">
      <alignment horizontal="center"/>
    </xf>
    <xf numFmtId="44" fontId="20" fillId="0" borderId="8" xfId="1" applyFont="1" applyFill="1" applyBorder="1" applyAlignment="1" applyProtection="1">
      <alignment horizontal="center"/>
      <protection locked="0"/>
    </xf>
    <xf numFmtId="0" fontId="7" fillId="0" borderId="0" xfId="0" applyFont="1" applyFill="1"/>
    <xf numFmtId="44" fontId="20" fillId="0" borderId="4" xfId="1" applyFont="1" applyFill="1" applyBorder="1" applyAlignment="1" applyProtection="1">
      <alignment horizontal="center"/>
      <protection locked="0"/>
    </xf>
    <xf numFmtId="15" fontId="20" fillId="0" borderId="4" xfId="1" applyNumberFormat="1" applyFont="1" applyFill="1" applyBorder="1" applyAlignment="1" applyProtection="1">
      <alignment horizontal="center"/>
      <protection locked="0"/>
    </xf>
    <xf numFmtId="15" fontId="20" fillId="0" borderId="37" xfId="1" applyNumberFormat="1" applyFont="1" applyFill="1" applyBorder="1" applyAlignment="1" applyProtection="1">
      <alignment horizontal="center"/>
    </xf>
    <xf numFmtId="15" fontId="20" fillId="0" borderId="40" xfId="1" applyNumberFormat="1" applyFont="1" applyFill="1" applyBorder="1" applyAlignment="1" applyProtection="1">
      <alignment horizontal="center"/>
      <protection locked="0"/>
    </xf>
    <xf numFmtId="15" fontId="20" fillId="0" borderId="41" xfId="1" applyNumberFormat="1" applyFont="1" applyFill="1" applyBorder="1" applyAlignment="1" applyProtection="1">
      <alignment horizontal="center"/>
    </xf>
    <xf numFmtId="15" fontId="20" fillId="0" borderId="7" xfId="1" applyNumberFormat="1" applyFont="1" applyFill="1" applyBorder="1" applyAlignment="1" applyProtection="1">
      <alignment horizontal="center"/>
      <protection locked="0"/>
    </xf>
    <xf numFmtId="44" fontId="20" fillId="0" borderId="3" xfId="1" applyFont="1" applyFill="1" applyBorder="1" applyAlignment="1" applyProtection="1">
      <alignment horizontal="center" vertical="center"/>
      <protection locked="0"/>
    </xf>
    <xf numFmtId="44" fontId="20" fillId="0" borderId="8" xfId="1" applyFont="1" applyFill="1" applyBorder="1" applyAlignment="1" applyProtection="1">
      <alignment horizontal="center" vertical="center"/>
      <protection locked="0"/>
    </xf>
    <xf numFmtId="44" fontId="20" fillId="0" borderId="38" xfId="1" applyFont="1" applyFill="1" applyBorder="1" applyAlignment="1" applyProtection="1">
      <alignment horizontal="center" vertical="center"/>
      <protection locked="0"/>
    </xf>
    <xf numFmtId="9" fontId="20" fillId="0" borderId="38" xfId="2" applyFont="1" applyFill="1" applyBorder="1" applyAlignment="1" applyProtection="1">
      <alignment horizontal="center" vertical="center"/>
      <protection locked="0"/>
    </xf>
    <xf numFmtId="0" fontId="20" fillId="2" borderId="25" xfId="0" applyFont="1" applyFill="1" applyBorder="1" applyAlignment="1" applyProtection="1">
      <alignment horizontal="left" vertical="center" wrapText="1"/>
      <protection locked="0"/>
    </xf>
    <xf numFmtId="0" fontId="20" fillId="2" borderId="1" xfId="0" applyFont="1" applyFill="1" applyBorder="1" applyAlignment="1" applyProtection="1">
      <alignment horizontal="left" vertical="center" wrapText="1"/>
      <protection locked="0"/>
    </xf>
    <xf numFmtId="0" fontId="20" fillId="0" borderId="15" xfId="0" applyFont="1" applyFill="1" applyBorder="1" applyAlignment="1" applyProtection="1">
      <alignment horizontal="left" vertical="center" wrapText="1"/>
      <protection locked="0"/>
    </xf>
    <xf numFmtId="0" fontId="20" fillId="0" borderId="16" xfId="0" applyFont="1" applyFill="1" applyBorder="1" applyAlignment="1" applyProtection="1">
      <alignment horizontal="left" vertical="center" wrapText="1"/>
      <protection locked="0"/>
    </xf>
    <xf numFmtId="44" fontId="20" fillId="10" borderId="3" xfId="1" applyFont="1" applyFill="1" applyBorder="1" applyAlignment="1" applyProtection="1">
      <alignment horizontal="left" vertical="center"/>
      <protection locked="0"/>
    </xf>
    <xf numFmtId="44" fontId="20" fillId="10" borderId="4" xfId="1" applyFont="1" applyFill="1" applyBorder="1" applyAlignment="1" applyProtection="1">
      <alignment horizontal="left" vertical="center"/>
      <protection locked="0"/>
    </xf>
    <xf numFmtId="0" fontId="20" fillId="10" borderId="3" xfId="1" applyNumberFormat="1" applyFont="1" applyFill="1" applyBorder="1" applyAlignment="1" applyProtection="1">
      <alignment horizontal="left" vertical="center"/>
      <protection locked="0"/>
    </xf>
    <xf numFmtId="0" fontId="20" fillId="10" borderId="4" xfId="1" applyNumberFormat="1" applyFont="1" applyFill="1" applyBorder="1" applyAlignment="1" applyProtection="1">
      <alignment horizontal="left" vertical="center"/>
      <protection locked="0"/>
    </xf>
    <xf numFmtId="44" fontId="20" fillId="10" borderId="17" xfId="1" applyFont="1" applyFill="1" applyBorder="1" applyAlignment="1" applyProtection="1">
      <alignment horizontal="center" vertical="center"/>
      <protection locked="0"/>
    </xf>
    <xf numFmtId="44" fontId="20" fillId="10" borderId="5" xfId="1" applyFont="1" applyFill="1" applyBorder="1" applyAlignment="1" applyProtection="1">
      <alignment horizontal="center" vertical="center"/>
      <protection locked="0"/>
    </xf>
    <xf numFmtId="0" fontId="21" fillId="10" borderId="3" xfId="1" applyNumberFormat="1" applyFont="1" applyFill="1" applyBorder="1" applyAlignment="1" applyProtection="1">
      <alignment horizontal="center" vertical="center" wrapText="1"/>
      <protection locked="0"/>
    </xf>
    <xf numFmtId="0" fontId="21" fillId="10" borderId="4" xfId="1" applyNumberFormat="1" applyFont="1" applyFill="1" applyBorder="1" applyAlignment="1" applyProtection="1">
      <alignment horizontal="center" vertical="center" wrapText="1"/>
      <protection locked="0"/>
    </xf>
    <xf numFmtId="0" fontId="21" fillId="10" borderId="17" xfId="1" applyNumberFormat="1" applyFont="1" applyFill="1" applyBorder="1" applyAlignment="1" applyProtection="1">
      <alignment horizontal="center" vertical="center" wrapText="1"/>
      <protection locked="0"/>
    </xf>
    <xf numFmtId="0" fontId="21" fillId="10" borderId="5" xfId="1" applyNumberFormat="1" applyFont="1" applyFill="1" applyBorder="1" applyAlignment="1" applyProtection="1">
      <alignment horizontal="center" vertical="center" wrapText="1"/>
      <protection locked="0"/>
    </xf>
    <xf numFmtId="0" fontId="21" fillId="2" borderId="17" xfId="1" applyNumberFormat="1" applyFont="1" applyFill="1" applyBorder="1" applyAlignment="1" applyProtection="1">
      <alignment horizontal="center" vertical="center"/>
      <protection locked="0"/>
    </xf>
    <xf numFmtId="0" fontId="21" fillId="2" borderId="5" xfId="1" applyNumberFormat="1" applyFont="1" applyFill="1" applyBorder="1" applyAlignment="1" applyProtection="1">
      <alignment horizontal="center" vertical="center"/>
      <protection locked="0"/>
    </xf>
    <xf numFmtId="0" fontId="21" fillId="10" borderId="3" xfId="1" applyNumberFormat="1" applyFont="1" applyFill="1" applyBorder="1" applyAlignment="1" applyProtection="1">
      <alignment horizontal="center" vertical="center"/>
      <protection locked="0"/>
    </xf>
    <xf numFmtId="0" fontId="21" fillId="10" borderId="4" xfId="1" applyNumberFormat="1" applyFont="1" applyFill="1" applyBorder="1" applyAlignment="1" applyProtection="1">
      <alignment horizontal="center" vertical="center"/>
      <protection locked="0"/>
    </xf>
    <xf numFmtId="0" fontId="21" fillId="2" borderId="3" xfId="1" applyNumberFormat="1" applyFont="1" applyFill="1" applyBorder="1" applyAlignment="1" applyProtection="1">
      <alignment horizontal="center" vertical="center"/>
      <protection locked="0"/>
    </xf>
    <xf numFmtId="0" fontId="21" fillId="2" borderId="4" xfId="1" applyNumberFormat="1" applyFont="1" applyFill="1" applyBorder="1" applyAlignment="1" applyProtection="1">
      <alignment horizontal="center" vertical="center"/>
      <protection locked="0"/>
    </xf>
    <xf numFmtId="0" fontId="21" fillId="2" borderId="3" xfId="1" applyNumberFormat="1" applyFont="1" applyFill="1" applyBorder="1" applyAlignment="1" applyProtection="1">
      <alignment horizontal="center" vertical="center" wrapText="1"/>
      <protection locked="0"/>
    </xf>
    <xf numFmtId="0" fontId="21" fillId="2" borderId="4" xfId="1" applyNumberFormat="1" applyFont="1" applyFill="1" applyBorder="1" applyAlignment="1" applyProtection="1">
      <alignment horizontal="center" vertical="center" wrapText="1"/>
      <protection locked="0"/>
    </xf>
    <xf numFmtId="0" fontId="20" fillId="10" borderId="17" xfId="1" applyNumberFormat="1" applyFont="1" applyFill="1" applyBorder="1" applyAlignment="1" applyProtection="1">
      <alignment horizontal="left" vertical="center" wrapText="1"/>
      <protection locked="0"/>
    </xf>
    <xf numFmtId="0" fontId="20" fillId="10" borderId="5" xfId="1" applyNumberFormat="1" applyFont="1" applyFill="1" applyBorder="1" applyAlignment="1" applyProtection="1">
      <alignment horizontal="left" vertical="center" wrapText="1"/>
      <protection locked="0"/>
    </xf>
    <xf numFmtId="49" fontId="20" fillId="0" borderId="8" xfId="0" applyNumberFormat="1" applyFont="1" applyFill="1" applyBorder="1" applyAlignment="1" applyProtection="1">
      <alignment horizontal="center" vertical="center" wrapText="1"/>
      <protection locked="0"/>
    </xf>
    <xf numFmtId="49" fontId="20" fillId="0" borderId="7" xfId="0" applyNumberFormat="1" applyFont="1" applyFill="1" applyBorder="1" applyAlignment="1" applyProtection="1">
      <alignment horizontal="center" vertical="center" wrapText="1"/>
      <protection locked="0"/>
    </xf>
    <xf numFmtId="0" fontId="20" fillId="0" borderId="17" xfId="1" applyNumberFormat="1" applyFont="1" applyFill="1" applyBorder="1" applyAlignment="1" applyProtection="1">
      <alignment horizontal="left" vertical="center" wrapText="1"/>
      <protection locked="0"/>
    </xf>
    <xf numFmtId="0" fontId="20" fillId="0" borderId="5" xfId="1" applyNumberFormat="1" applyFont="1" applyFill="1" applyBorder="1" applyAlignment="1" applyProtection="1">
      <alignment horizontal="left" vertical="center" wrapText="1"/>
      <protection locked="0"/>
    </xf>
    <xf numFmtId="44" fontId="20" fillId="0" borderId="17" xfId="1" applyFont="1" applyFill="1" applyBorder="1" applyAlignment="1" applyProtection="1">
      <alignment horizontal="center" vertical="center"/>
      <protection locked="0"/>
    </xf>
    <xf numFmtId="44" fontId="20" fillId="0" borderId="5" xfId="1" applyFont="1" applyFill="1" applyBorder="1" applyAlignment="1" applyProtection="1">
      <alignment horizontal="center" vertical="center"/>
      <protection locked="0"/>
    </xf>
    <xf numFmtId="0" fontId="20" fillId="3" borderId="15" xfId="0" applyFont="1" applyFill="1" applyBorder="1" applyAlignment="1" applyProtection="1">
      <alignment horizontal="left" vertical="center" wrapText="1"/>
      <protection locked="0"/>
    </xf>
    <xf numFmtId="0" fontId="20" fillId="3" borderId="16" xfId="0" applyFont="1" applyFill="1" applyBorder="1" applyAlignment="1" applyProtection="1">
      <alignment horizontal="left" vertical="center" wrapText="1"/>
      <protection locked="0"/>
    </xf>
    <xf numFmtId="49" fontId="20" fillId="3" borderId="25" xfId="0" applyNumberFormat="1" applyFont="1" applyFill="1" applyBorder="1" applyAlignment="1" applyProtection="1">
      <alignment horizontal="center" vertical="center" wrapText="1"/>
      <protection locked="0"/>
    </xf>
    <xf numFmtId="49" fontId="20" fillId="3" borderId="1" xfId="0" applyNumberFormat="1" applyFont="1" applyFill="1" applyBorder="1" applyAlignment="1" applyProtection="1">
      <alignment horizontal="center" vertical="center" wrapText="1"/>
      <protection locked="0"/>
    </xf>
    <xf numFmtId="0" fontId="21" fillId="0" borderId="3" xfId="1" applyNumberFormat="1" applyFont="1" applyFill="1" applyBorder="1" applyAlignment="1" applyProtection="1">
      <alignment horizontal="center" vertical="center" wrapText="1"/>
      <protection locked="0"/>
    </xf>
    <xf numFmtId="0" fontId="21" fillId="0" borderId="4" xfId="1" applyNumberFormat="1" applyFont="1" applyFill="1" applyBorder="1" applyAlignment="1" applyProtection="1">
      <alignment horizontal="center" vertical="center" wrapText="1"/>
      <protection locked="0"/>
    </xf>
    <xf numFmtId="0" fontId="21" fillId="0" borderId="17" xfId="1" applyNumberFormat="1" applyFont="1" applyFill="1" applyBorder="1" applyAlignment="1" applyProtection="1">
      <alignment horizontal="center" vertical="center" wrapText="1"/>
      <protection locked="0"/>
    </xf>
    <xf numFmtId="0" fontId="21" fillId="0" borderId="5" xfId="1" applyNumberFormat="1" applyFont="1" applyFill="1" applyBorder="1" applyAlignment="1" applyProtection="1">
      <alignment horizontal="center" vertical="center" wrapText="1"/>
      <protection locked="0"/>
    </xf>
    <xf numFmtId="0" fontId="21" fillId="0" borderId="3" xfId="1" applyNumberFormat="1" applyFont="1" applyFill="1" applyBorder="1" applyAlignment="1" applyProtection="1">
      <alignment horizontal="center" vertical="center"/>
      <protection locked="0"/>
    </xf>
    <xf numFmtId="0" fontId="21" fillId="0" borderId="4" xfId="1" applyNumberFormat="1" applyFont="1" applyFill="1" applyBorder="1" applyAlignment="1" applyProtection="1">
      <alignment horizontal="center" vertical="center"/>
      <protection locked="0"/>
    </xf>
    <xf numFmtId="44" fontId="20" fillId="0" borderId="3" xfId="1" applyFont="1" applyFill="1" applyBorder="1" applyAlignment="1" applyProtection="1">
      <alignment horizontal="left" vertical="center"/>
      <protection locked="0"/>
    </xf>
    <xf numFmtId="44" fontId="20" fillId="0" borderId="4" xfId="1" applyFont="1" applyFill="1" applyBorder="1" applyAlignment="1" applyProtection="1">
      <alignment horizontal="left" vertical="center"/>
      <protection locked="0"/>
    </xf>
    <xf numFmtId="0" fontId="20" fillId="0" borderId="3" xfId="1" applyNumberFormat="1" applyFont="1" applyFill="1" applyBorder="1" applyAlignment="1" applyProtection="1">
      <alignment horizontal="left" vertical="center"/>
      <protection locked="0"/>
    </xf>
    <xf numFmtId="0" fontId="20" fillId="0" borderId="4" xfId="1" applyNumberFormat="1" applyFont="1" applyFill="1" applyBorder="1" applyAlignment="1" applyProtection="1">
      <alignment horizontal="left" vertical="center"/>
      <protection locked="0"/>
    </xf>
    <xf numFmtId="49" fontId="21" fillId="10" borderId="20" xfId="0" applyNumberFormat="1" applyFont="1" applyFill="1" applyBorder="1" applyAlignment="1" applyProtection="1">
      <alignment horizontal="left" vertical="center" wrapText="1"/>
      <protection locked="0"/>
    </xf>
    <xf numFmtId="49" fontId="21" fillId="10" borderId="21" xfId="0" applyNumberFormat="1" applyFont="1" applyFill="1" applyBorder="1" applyAlignment="1" applyProtection="1">
      <alignment horizontal="left" vertical="center" wrapText="1"/>
      <protection locked="0"/>
    </xf>
    <xf numFmtId="49" fontId="20" fillId="2" borderId="20" xfId="0" applyNumberFormat="1" applyFont="1" applyFill="1" applyBorder="1" applyAlignment="1" applyProtection="1">
      <alignment horizontal="center" vertical="center" wrapText="1"/>
      <protection locked="0"/>
    </xf>
    <xf numFmtId="49" fontId="20" fillId="2" borderId="21" xfId="0" applyNumberFormat="1" applyFont="1" applyFill="1" applyBorder="1" applyAlignment="1" applyProtection="1">
      <alignment horizontal="center" vertical="center" wrapText="1"/>
      <protection locked="0"/>
    </xf>
    <xf numFmtId="44" fontId="27" fillId="5" borderId="0" xfId="1" applyFont="1" applyFill="1" applyBorder="1" applyAlignment="1" applyProtection="1">
      <alignment horizontal="center" vertical="center"/>
      <protection locked="0"/>
    </xf>
    <xf numFmtId="44" fontId="20" fillId="0" borderId="3" xfId="1" applyFont="1" applyFill="1" applyBorder="1" applyAlignment="1" applyProtection="1">
      <alignment horizontal="left" vertical="center"/>
    </xf>
    <xf numFmtId="44" fontId="20" fillId="0" borderId="4" xfId="1" applyFont="1" applyFill="1" applyBorder="1" applyAlignment="1" applyProtection="1">
      <alignment horizontal="left" vertical="center"/>
    </xf>
    <xf numFmtId="44" fontId="20" fillId="2" borderId="17" xfId="1" applyFont="1" applyFill="1" applyBorder="1" applyAlignment="1" applyProtection="1">
      <alignment horizontal="center" vertical="center"/>
      <protection locked="0"/>
    </xf>
    <xf numFmtId="44" fontId="20" fillId="2" borderId="5" xfId="1" applyFont="1" applyFill="1" applyBorder="1" applyAlignment="1" applyProtection="1">
      <alignment horizontal="center" vertical="center"/>
      <protection locked="0"/>
    </xf>
    <xf numFmtId="44" fontId="21" fillId="3" borderId="17" xfId="1" applyFont="1" applyFill="1" applyBorder="1" applyAlignment="1" applyProtection="1">
      <alignment horizontal="left" vertical="center"/>
      <protection locked="0"/>
    </xf>
    <xf numFmtId="44" fontId="21" fillId="3" borderId="5" xfId="1" applyFont="1" applyFill="1" applyBorder="1" applyAlignment="1" applyProtection="1">
      <alignment horizontal="left" vertical="center"/>
      <protection locked="0"/>
    </xf>
    <xf numFmtId="44" fontId="20" fillId="2" borderId="17" xfId="1" applyFont="1" applyFill="1" applyBorder="1" applyAlignment="1" applyProtection="1">
      <alignment horizontal="left" vertical="center"/>
      <protection locked="0"/>
    </xf>
    <xf numFmtId="44" fontId="20" fillId="2" borderId="5" xfId="1" applyFont="1" applyFill="1" applyBorder="1" applyAlignment="1" applyProtection="1">
      <alignment horizontal="left" vertical="center"/>
      <protection locked="0"/>
    </xf>
    <xf numFmtId="44" fontId="20" fillId="2" borderId="3" xfId="1" applyFont="1" applyFill="1" applyBorder="1" applyAlignment="1" applyProtection="1">
      <alignment horizontal="left" vertical="center"/>
      <protection locked="0"/>
    </xf>
    <xf numFmtId="44" fontId="20" fillId="2" borderId="4" xfId="1" applyFont="1" applyFill="1" applyBorder="1" applyAlignment="1" applyProtection="1">
      <alignment horizontal="left" vertical="center"/>
      <protection locked="0"/>
    </xf>
    <xf numFmtId="44" fontId="20" fillId="3" borderId="3" xfId="1" applyFont="1" applyFill="1" applyBorder="1" applyAlignment="1" applyProtection="1">
      <alignment horizontal="left" vertical="center"/>
    </xf>
    <xf numFmtId="44" fontId="20" fillId="3" borderId="4" xfId="1" applyFont="1" applyFill="1" applyBorder="1" applyAlignment="1" applyProtection="1">
      <alignment horizontal="left" vertical="center"/>
    </xf>
    <xf numFmtId="0" fontId="20" fillId="2" borderId="3" xfId="1" applyNumberFormat="1" applyFont="1" applyFill="1" applyBorder="1" applyAlignment="1" applyProtection="1">
      <alignment horizontal="left" vertical="center"/>
      <protection locked="0"/>
    </xf>
    <xf numFmtId="0" fontId="20" fillId="2" borderId="4" xfId="1" applyNumberFormat="1" applyFont="1" applyFill="1" applyBorder="1" applyAlignment="1" applyProtection="1">
      <alignment horizontal="left" vertical="center"/>
      <protection locked="0"/>
    </xf>
    <xf numFmtId="49" fontId="20" fillId="2" borderId="8" xfId="0" applyNumberFormat="1" applyFont="1" applyFill="1" applyBorder="1" applyAlignment="1" applyProtection="1">
      <alignment horizontal="center" vertical="center" wrapText="1"/>
      <protection locked="0"/>
    </xf>
    <xf numFmtId="49" fontId="20" fillId="2" borderId="7" xfId="0" applyNumberFormat="1" applyFont="1" applyFill="1" applyBorder="1" applyAlignment="1" applyProtection="1">
      <alignment horizontal="center" vertical="center" wrapText="1"/>
      <protection locked="0"/>
    </xf>
    <xf numFmtId="0" fontId="20" fillId="2" borderId="14" xfId="0" applyFont="1" applyFill="1" applyBorder="1" applyAlignment="1" applyProtection="1">
      <alignment horizontal="left" vertical="center" wrapText="1"/>
      <protection locked="0"/>
    </xf>
    <xf numFmtId="0" fontId="20" fillId="2" borderId="13" xfId="0" applyFont="1" applyFill="1" applyBorder="1" applyAlignment="1" applyProtection="1">
      <alignment horizontal="left" vertical="center" wrapText="1"/>
      <protection locked="0"/>
    </xf>
    <xf numFmtId="0" fontId="20" fillId="2" borderId="3" xfId="0" applyFont="1" applyFill="1" applyBorder="1" applyAlignment="1" applyProtection="1">
      <alignment horizontal="left" vertical="center" wrapText="1"/>
      <protection locked="0"/>
    </xf>
    <xf numFmtId="0" fontId="20" fillId="2" borderId="4" xfId="0" applyFont="1" applyFill="1" applyBorder="1" applyAlignment="1" applyProtection="1">
      <alignment horizontal="left" vertical="center" wrapText="1"/>
      <protection locked="0"/>
    </xf>
    <xf numFmtId="0" fontId="20" fillId="0" borderId="14" xfId="0" applyFont="1" applyFill="1" applyBorder="1" applyAlignment="1" applyProtection="1">
      <alignment horizontal="left" vertical="center" wrapText="1"/>
      <protection locked="0"/>
    </xf>
    <xf numFmtId="0" fontId="20" fillId="0" borderId="13" xfId="0" applyFont="1" applyFill="1" applyBorder="1" applyAlignment="1" applyProtection="1">
      <alignment horizontal="left" vertical="center" wrapText="1"/>
      <protection locked="0"/>
    </xf>
    <xf numFmtId="0" fontId="20" fillId="0" borderId="3" xfId="0" applyFont="1" applyFill="1" applyBorder="1" applyAlignment="1" applyProtection="1">
      <alignment horizontal="left" vertical="center" wrapText="1"/>
      <protection locked="0"/>
    </xf>
    <xf numFmtId="0" fontId="20" fillId="0" borderId="4" xfId="0" applyFont="1" applyFill="1" applyBorder="1" applyAlignment="1" applyProtection="1">
      <alignment horizontal="left" vertical="center" wrapText="1"/>
      <protection locked="0"/>
    </xf>
    <xf numFmtId="49" fontId="21" fillId="0" borderId="20" xfId="0" applyNumberFormat="1" applyFont="1" applyFill="1" applyBorder="1" applyAlignment="1" applyProtection="1">
      <alignment horizontal="left" vertical="center" wrapText="1"/>
      <protection locked="0"/>
    </xf>
    <xf numFmtId="49" fontId="21" fillId="0" borderId="21" xfId="0" applyNumberFormat="1" applyFont="1" applyFill="1" applyBorder="1" applyAlignment="1" applyProtection="1">
      <alignment horizontal="left" vertical="center" wrapText="1"/>
      <protection locked="0"/>
    </xf>
    <xf numFmtId="49" fontId="20" fillId="10" borderId="8" xfId="0" applyNumberFormat="1" applyFont="1" applyFill="1" applyBorder="1" applyAlignment="1" applyProtection="1">
      <alignment horizontal="center" vertical="center" wrapText="1"/>
      <protection locked="0"/>
    </xf>
    <xf numFmtId="49" fontId="20" fillId="10" borderId="7" xfId="0" applyNumberFormat="1" applyFont="1" applyFill="1" applyBorder="1" applyAlignment="1" applyProtection="1">
      <alignment horizontal="center" vertical="center" wrapText="1"/>
      <protection locked="0"/>
    </xf>
    <xf numFmtId="0" fontId="20" fillId="10" borderId="3" xfId="0" applyFont="1" applyFill="1" applyBorder="1" applyAlignment="1" applyProtection="1">
      <alignment horizontal="left" vertical="center" wrapText="1"/>
      <protection locked="0"/>
    </xf>
    <xf numFmtId="0" fontId="20" fillId="10" borderId="4" xfId="0" applyFont="1" applyFill="1" applyBorder="1" applyAlignment="1" applyProtection="1">
      <alignment horizontal="left" vertical="center" wrapText="1"/>
      <protection locked="0"/>
    </xf>
    <xf numFmtId="0" fontId="21" fillId="0" borderId="17" xfId="1" applyNumberFormat="1" applyFont="1" applyFill="1" applyBorder="1" applyAlignment="1" applyProtection="1">
      <alignment horizontal="center" vertical="center"/>
      <protection locked="0"/>
    </xf>
    <xf numFmtId="0" fontId="21" fillId="0" borderId="5" xfId="1" applyNumberFormat="1" applyFont="1" applyFill="1" applyBorder="1" applyAlignment="1" applyProtection="1">
      <alignment horizontal="center" vertical="center"/>
      <protection locked="0"/>
    </xf>
    <xf numFmtId="0" fontId="21" fillId="2" borderId="17" xfId="1" applyNumberFormat="1" applyFont="1" applyFill="1" applyBorder="1" applyAlignment="1" applyProtection="1">
      <alignment horizontal="center" vertical="center" wrapText="1"/>
      <protection locked="0"/>
    </xf>
    <xf numFmtId="0" fontId="21" fillId="2" borderId="5" xfId="1" applyNumberFormat="1" applyFont="1" applyFill="1" applyBorder="1" applyAlignment="1" applyProtection="1">
      <alignment horizontal="center" vertical="center" wrapText="1"/>
      <protection locked="0"/>
    </xf>
    <xf numFmtId="49" fontId="20" fillId="2" borderId="25" xfId="0" applyNumberFormat="1" applyFont="1" applyFill="1" applyBorder="1" applyAlignment="1" applyProtection="1">
      <alignment horizontal="center" vertical="center" wrapText="1"/>
      <protection locked="0"/>
    </xf>
    <xf numFmtId="49" fontId="20" fillId="2" borderId="1" xfId="0" applyNumberFormat="1" applyFont="1" applyFill="1" applyBorder="1" applyAlignment="1" applyProtection="1">
      <alignment horizontal="center" vertical="center" wrapText="1"/>
      <protection locked="0"/>
    </xf>
    <xf numFmtId="49" fontId="21" fillId="2" borderId="20" xfId="0" applyNumberFormat="1" applyFont="1" applyFill="1" applyBorder="1" applyAlignment="1" applyProtection="1">
      <alignment horizontal="left" vertical="center" wrapText="1"/>
      <protection locked="0"/>
    </xf>
    <xf numFmtId="49" fontId="21" fillId="2" borderId="21" xfId="0" applyNumberFormat="1" applyFont="1" applyFill="1" applyBorder="1" applyAlignment="1" applyProtection="1">
      <alignment horizontal="left" vertical="center" wrapText="1"/>
      <protection locked="0"/>
    </xf>
    <xf numFmtId="0" fontId="20" fillId="2" borderId="15" xfId="0" applyFont="1" applyFill="1" applyBorder="1" applyAlignment="1" applyProtection="1">
      <alignment horizontal="left" vertical="center" wrapText="1"/>
      <protection locked="0"/>
    </xf>
    <xf numFmtId="0" fontId="20" fillId="2" borderId="16" xfId="0" applyFont="1" applyFill="1" applyBorder="1" applyAlignment="1" applyProtection="1">
      <alignment horizontal="left" vertical="center" wrapText="1"/>
      <protection locked="0"/>
    </xf>
    <xf numFmtId="0" fontId="20" fillId="10" borderId="14" xfId="0" applyFont="1" applyFill="1" applyBorder="1" applyAlignment="1" applyProtection="1">
      <alignment horizontal="left" vertical="center" wrapText="1"/>
      <protection locked="0"/>
    </xf>
    <xf numFmtId="0" fontId="20" fillId="10" borderId="13" xfId="0" applyFont="1" applyFill="1" applyBorder="1" applyAlignment="1" applyProtection="1">
      <alignment horizontal="left" vertical="center" wrapText="1"/>
      <protection locked="0"/>
    </xf>
    <xf numFmtId="0" fontId="20" fillId="2" borderId="18" xfId="0" applyFont="1" applyFill="1" applyBorder="1" applyAlignment="1" applyProtection="1">
      <alignment horizontal="left" vertical="center" wrapText="1"/>
      <protection locked="0"/>
    </xf>
    <xf numFmtId="0" fontId="20" fillId="2" borderId="19" xfId="0" applyFont="1" applyFill="1" applyBorder="1" applyAlignment="1" applyProtection="1">
      <alignment horizontal="left" vertical="center" wrapText="1"/>
      <protection locked="0"/>
    </xf>
    <xf numFmtId="0" fontId="20" fillId="2" borderId="18" xfId="0" applyFont="1" applyFill="1" applyBorder="1" applyAlignment="1" applyProtection="1">
      <alignment horizontal="center" vertical="center" wrapText="1"/>
      <protection locked="0"/>
    </xf>
    <xf numFmtId="0" fontId="20" fillId="2" borderId="19" xfId="0" applyFont="1" applyFill="1" applyBorder="1" applyAlignment="1" applyProtection="1">
      <alignment horizontal="center" vertical="center" wrapText="1"/>
      <protection locked="0"/>
    </xf>
    <xf numFmtId="44" fontId="21" fillId="2" borderId="17" xfId="1" applyFont="1" applyFill="1" applyBorder="1" applyAlignment="1" applyProtection="1">
      <alignment horizontal="left" vertical="center"/>
      <protection locked="0"/>
    </xf>
    <xf numFmtId="44" fontId="21" fillId="2" borderId="5" xfId="1" applyFont="1" applyFill="1" applyBorder="1" applyAlignment="1" applyProtection="1">
      <alignment horizontal="left" vertical="center"/>
      <protection locked="0"/>
    </xf>
    <xf numFmtId="49" fontId="21" fillId="3" borderId="20" xfId="0" applyNumberFormat="1" applyFont="1" applyFill="1" applyBorder="1" applyAlignment="1" applyProtection="1">
      <alignment horizontal="center" vertical="center" wrapText="1"/>
      <protection locked="0"/>
    </xf>
    <xf numFmtId="49" fontId="21" fillId="3" borderId="21" xfId="0" applyNumberFormat="1" applyFont="1" applyFill="1" applyBorder="1" applyAlignment="1" applyProtection="1">
      <alignment horizontal="center" vertical="center" wrapText="1"/>
      <protection locked="0"/>
    </xf>
    <xf numFmtId="0" fontId="20" fillId="10" borderId="15" xfId="0" applyFont="1" applyFill="1" applyBorder="1" applyAlignment="1" applyProtection="1">
      <alignment horizontal="left" vertical="center" wrapText="1"/>
      <protection locked="0"/>
    </xf>
    <xf numFmtId="0" fontId="20" fillId="10" borderId="16" xfId="0" applyFont="1" applyFill="1" applyBorder="1" applyAlignment="1" applyProtection="1">
      <alignment horizontal="left" vertical="center" wrapText="1"/>
      <protection locked="0"/>
    </xf>
    <xf numFmtId="0" fontId="21" fillId="10" borderId="17" xfId="1" applyNumberFormat="1" applyFont="1" applyFill="1" applyBorder="1" applyAlignment="1" applyProtection="1">
      <alignment horizontal="center" vertical="center"/>
      <protection locked="0"/>
    </xf>
    <xf numFmtId="0" fontId="21" fillId="10" borderId="5" xfId="1" applyNumberFormat="1" applyFont="1" applyFill="1" applyBorder="1" applyAlignment="1" applyProtection="1">
      <alignment horizontal="center" vertical="center"/>
      <protection locked="0"/>
    </xf>
    <xf numFmtId="0" fontId="31" fillId="10" borderId="15" xfId="0" applyFont="1" applyFill="1" applyBorder="1" applyAlignment="1" applyProtection="1">
      <alignment horizontal="left" vertical="center" wrapText="1"/>
      <protection locked="0"/>
    </xf>
    <xf numFmtId="0" fontId="31" fillId="10" borderId="16" xfId="0" applyFont="1" applyFill="1" applyBorder="1" applyAlignment="1" applyProtection="1">
      <alignment horizontal="left" vertical="center" wrapText="1"/>
      <protection locked="0"/>
    </xf>
    <xf numFmtId="0" fontId="20" fillId="0" borderId="18" xfId="0" applyFont="1" applyFill="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44" fontId="20" fillId="0" borderId="17" xfId="1" applyFont="1" applyFill="1" applyBorder="1" applyAlignment="1" applyProtection="1">
      <alignment horizontal="left" vertical="center"/>
      <protection locked="0"/>
    </xf>
    <xf numFmtId="44" fontId="20" fillId="0" borderId="5" xfId="1" applyFont="1" applyFill="1" applyBorder="1" applyAlignment="1" applyProtection="1">
      <alignment horizontal="left" vertical="center"/>
      <protection locked="0"/>
    </xf>
    <xf numFmtId="0" fontId="20" fillId="0" borderId="25" xfId="0" applyFont="1" applyFill="1" applyBorder="1" applyAlignment="1" applyProtection="1">
      <alignment horizontal="left" vertical="center" wrapText="1"/>
      <protection locked="0"/>
    </xf>
    <xf numFmtId="0" fontId="20" fillId="0" borderId="1" xfId="0" applyFont="1" applyFill="1" applyBorder="1" applyAlignment="1" applyProtection="1">
      <alignment horizontal="left" vertical="center" wrapText="1"/>
      <protection locked="0"/>
    </xf>
    <xf numFmtId="49" fontId="21" fillId="8" borderId="20" xfId="0" applyNumberFormat="1" applyFont="1" applyFill="1" applyBorder="1" applyAlignment="1" applyProtection="1">
      <alignment horizontal="left" vertical="center" wrapText="1"/>
      <protection locked="0"/>
    </xf>
    <xf numFmtId="49" fontId="21" fillId="8" borderId="21" xfId="0" applyNumberFormat="1" applyFont="1" applyFill="1" applyBorder="1" applyAlignment="1" applyProtection="1">
      <alignment horizontal="left" vertical="center" wrapText="1"/>
      <protection locked="0"/>
    </xf>
    <xf numFmtId="44" fontId="20" fillId="0" borderId="17" xfId="1" applyFont="1" applyFill="1" applyBorder="1" applyAlignment="1" applyProtection="1">
      <alignment horizontal="left" vertical="center"/>
    </xf>
    <xf numFmtId="44" fontId="20" fillId="0" borderId="5" xfId="1" applyFont="1" applyFill="1" applyBorder="1" applyAlignment="1" applyProtection="1">
      <alignment horizontal="left" vertical="center"/>
    </xf>
    <xf numFmtId="44" fontId="20" fillId="3" borderId="17" xfId="1" applyFont="1" applyFill="1" applyBorder="1" applyAlignment="1" applyProtection="1">
      <alignment horizontal="left" vertical="center"/>
    </xf>
    <xf numFmtId="44" fontId="20" fillId="3" borderId="5" xfId="1" applyFont="1" applyFill="1" applyBorder="1" applyAlignment="1" applyProtection="1">
      <alignment horizontal="left" vertical="center"/>
    </xf>
    <xf numFmtId="49" fontId="20" fillId="0" borderId="20" xfId="0" applyNumberFormat="1" applyFont="1" applyFill="1" applyBorder="1" applyAlignment="1" applyProtection="1">
      <alignment horizontal="center" vertical="center" wrapText="1"/>
      <protection locked="0"/>
    </xf>
    <xf numFmtId="49" fontId="20" fillId="0" borderId="21" xfId="0" applyNumberFormat="1" applyFont="1" applyFill="1" applyBorder="1" applyAlignment="1" applyProtection="1">
      <alignment horizontal="center" vertical="center" wrapText="1"/>
      <protection locked="0"/>
    </xf>
    <xf numFmtId="0" fontId="20" fillId="2" borderId="17" xfId="1" applyNumberFormat="1" applyFont="1" applyFill="1" applyBorder="1" applyAlignment="1" applyProtection="1">
      <alignment horizontal="left" vertical="center"/>
      <protection locked="0"/>
    </xf>
    <xf numFmtId="0" fontId="20" fillId="2" borderId="5" xfId="1" applyNumberFormat="1" applyFont="1" applyFill="1" applyBorder="1" applyAlignment="1" applyProtection="1">
      <alignment horizontal="left" vertical="center"/>
      <protection locked="0"/>
    </xf>
    <xf numFmtId="0" fontId="6" fillId="0" borderId="2" xfId="0" applyFont="1" applyBorder="1"/>
    <xf numFmtId="0" fontId="20" fillId="3" borderId="25" xfId="0" applyFont="1" applyFill="1" applyBorder="1" applyAlignment="1" applyProtection="1">
      <alignment horizontal="left" vertical="center" wrapText="1"/>
      <protection locked="0"/>
    </xf>
    <xf numFmtId="0" fontId="20" fillId="3" borderId="1" xfId="0" applyFont="1" applyFill="1" applyBorder="1" applyAlignment="1" applyProtection="1">
      <alignment horizontal="left" vertical="center" wrapText="1"/>
      <protection locked="0"/>
    </xf>
    <xf numFmtId="0" fontId="10" fillId="2" borderId="22" xfId="1" applyNumberFormat="1" applyFont="1" applyFill="1" applyBorder="1" applyAlignment="1" applyProtection="1">
      <alignment horizontal="center" vertical="center"/>
      <protection locked="0"/>
    </xf>
    <xf numFmtId="0" fontId="10" fillId="2" borderId="23" xfId="1" applyNumberFormat="1" applyFont="1" applyFill="1" applyBorder="1" applyAlignment="1" applyProtection="1">
      <alignment horizontal="center" vertical="center"/>
      <protection locked="0"/>
    </xf>
    <xf numFmtId="0" fontId="10" fillId="2" borderId="24" xfId="1" applyNumberFormat="1" applyFont="1" applyFill="1" applyBorder="1" applyAlignment="1" applyProtection="1">
      <alignment horizontal="center" vertical="center"/>
      <protection locked="0"/>
    </xf>
    <xf numFmtId="0" fontId="9" fillId="5" borderId="6" xfId="0" applyFont="1" applyFill="1" applyBorder="1" applyAlignment="1" applyProtection="1">
      <alignment horizontal="center"/>
    </xf>
    <xf numFmtId="0" fontId="9" fillId="7" borderId="0" xfId="0" applyFont="1" applyFill="1" applyAlignment="1">
      <alignment horizontal="center" vertical="top" wrapText="1"/>
    </xf>
    <xf numFmtId="0" fontId="15" fillId="5" borderId="6" xfId="0" applyFont="1" applyFill="1" applyBorder="1" applyAlignment="1">
      <alignment horizontal="center" vertical="center"/>
    </xf>
    <xf numFmtId="0" fontId="15" fillId="5" borderId="6" xfId="0" applyFont="1" applyFill="1" applyBorder="1" applyAlignment="1">
      <alignment horizontal="center"/>
    </xf>
    <xf numFmtId="0" fontId="12" fillId="5" borderId="0" xfId="0" applyFont="1" applyFill="1" applyAlignment="1">
      <alignment horizontal="center" vertical="center"/>
    </xf>
    <xf numFmtId="0" fontId="20" fillId="2" borderId="20" xfId="0" applyFont="1" applyFill="1" applyBorder="1" applyAlignment="1" applyProtection="1">
      <alignment horizontal="left" vertical="center" wrapText="1"/>
      <protection locked="0"/>
    </xf>
    <xf numFmtId="0" fontId="20" fillId="2" borderId="21" xfId="0" applyFont="1" applyFill="1" applyBorder="1" applyAlignment="1" applyProtection="1">
      <alignment horizontal="left" vertical="center" wrapText="1"/>
      <protection locked="0"/>
    </xf>
    <xf numFmtId="0" fontId="21" fillId="0" borderId="20" xfId="1" applyNumberFormat="1" applyFont="1" applyFill="1" applyBorder="1" applyAlignment="1" applyProtection="1">
      <alignment horizontal="center" vertical="center" wrapText="1"/>
      <protection locked="0"/>
    </xf>
    <xf numFmtId="0" fontId="21" fillId="0" borderId="21" xfId="1" applyNumberFormat="1" applyFont="1" applyFill="1" applyBorder="1" applyAlignment="1" applyProtection="1">
      <alignment horizontal="center" vertical="center" wrapText="1"/>
      <protection locked="0"/>
    </xf>
    <xf numFmtId="0" fontId="9" fillId="5" borderId="6" xfId="0" applyFont="1" applyFill="1" applyBorder="1" applyAlignment="1" applyProtection="1">
      <alignment horizontal="center" vertical="center" wrapText="1"/>
    </xf>
    <xf numFmtId="0" fontId="8" fillId="0" borderId="2" xfId="0" applyFont="1" applyBorder="1" applyAlignment="1">
      <alignment horizontal="center" vertical="center" wrapText="1"/>
    </xf>
    <xf numFmtId="49" fontId="20" fillId="0" borderId="8" xfId="0" quotePrefix="1" applyNumberFormat="1" applyFont="1" applyFill="1" applyBorder="1" applyAlignment="1" applyProtection="1">
      <alignment horizontal="center" vertical="center" wrapText="1"/>
      <protection locked="0"/>
    </xf>
    <xf numFmtId="0" fontId="20" fillId="0" borderId="18" xfId="0" applyFont="1" applyFill="1" applyBorder="1" applyAlignment="1" applyProtection="1">
      <alignment horizontal="left" vertical="center" wrapText="1"/>
      <protection locked="0"/>
    </xf>
    <xf numFmtId="0" fontId="20" fillId="0" borderId="19" xfId="0" applyFont="1" applyFill="1" applyBorder="1" applyAlignment="1" applyProtection="1">
      <alignment horizontal="left" vertical="center" wrapText="1"/>
      <protection locked="0"/>
    </xf>
    <xf numFmtId="0" fontId="20" fillId="0" borderId="17" xfId="1" applyNumberFormat="1" applyFont="1" applyFill="1" applyBorder="1" applyAlignment="1" applyProtection="1">
      <alignment horizontal="left" vertical="center"/>
      <protection locked="0"/>
    </xf>
    <xf numFmtId="0" fontId="20" fillId="0" borderId="5" xfId="1" applyNumberFormat="1" applyFont="1" applyFill="1" applyBorder="1" applyAlignment="1" applyProtection="1">
      <alignment horizontal="left" vertical="center"/>
      <protection locked="0"/>
    </xf>
    <xf numFmtId="0" fontId="13" fillId="5" borderId="0" xfId="0" applyFont="1" applyFill="1" applyAlignment="1">
      <alignment horizontal="center" vertical="center" wrapText="1"/>
    </xf>
    <xf numFmtId="49" fontId="20" fillId="0" borderId="20" xfId="0" quotePrefix="1" applyNumberFormat="1" applyFont="1" applyFill="1" applyBorder="1" applyAlignment="1" applyProtection="1">
      <alignment horizontal="center" vertical="center" wrapText="1"/>
      <protection locked="0"/>
    </xf>
    <xf numFmtId="10" fontId="5" fillId="0" borderId="2" xfId="2" applyNumberFormat="1" applyFont="1" applyBorder="1" applyAlignment="1">
      <alignment horizontal="center" vertical="center"/>
    </xf>
    <xf numFmtId="44" fontId="30" fillId="2" borderId="17" xfId="1" applyFont="1" applyFill="1" applyBorder="1" applyAlignment="1" applyProtection="1">
      <alignment horizontal="left" vertical="center"/>
      <protection locked="0"/>
    </xf>
    <xf numFmtId="44" fontId="30" fillId="2" borderId="5" xfId="1" applyFont="1" applyFill="1" applyBorder="1" applyAlignment="1" applyProtection="1">
      <alignment horizontal="left" vertical="center"/>
      <protection locked="0"/>
    </xf>
    <xf numFmtId="49" fontId="20" fillId="3" borderId="20" xfId="0" applyNumberFormat="1" applyFont="1" applyFill="1" applyBorder="1" applyAlignment="1" applyProtection="1">
      <alignment horizontal="center" vertical="center" wrapText="1"/>
      <protection locked="0"/>
    </xf>
    <xf numFmtId="49" fontId="20" fillId="3" borderId="21" xfId="0" applyNumberFormat="1" applyFont="1" applyFill="1" applyBorder="1" applyAlignment="1" applyProtection="1">
      <alignment horizontal="center" vertical="center" wrapText="1"/>
      <protection locked="0"/>
    </xf>
  </cellXfs>
  <cellStyles count="3">
    <cellStyle name="Moneda" xfId="1" builtinId="4"/>
    <cellStyle name="Normal" xfId="0" builtinId="0"/>
    <cellStyle name="Porcentaje" xfId="2" builtinId="5"/>
  </cellStyles>
  <dxfs count="1008">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rgb="FFFF0000"/>
      </font>
    </dxf>
    <dxf>
      <fill>
        <patternFill>
          <bgColor rgb="FFFFFF00"/>
        </patternFill>
      </fill>
    </dxf>
    <dxf>
      <fill>
        <patternFill>
          <bgColor rgb="FFFFFF00"/>
        </patternFill>
      </fill>
    </dxf>
    <dxf>
      <fill>
        <patternFill>
          <bgColor rgb="FF92D050"/>
        </patternFill>
      </fill>
    </dxf>
    <dxf>
      <fill>
        <patternFill>
          <bgColor rgb="FFFF0000"/>
        </patternFill>
      </fill>
    </dxf>
    <dxf>
      <font>
        <color theme="0"/>
      </font>
    </dxf>
    <dxf>
      <font>
        <color theme="0"/>
      </font>
    </dxf>
    <dxf>
      <font>
        <color rgb="FFFF0000"/>
      </font>
    </dxf>
    <dxf>
      <font>
        <color rgb="FFFF0000"/>
      </font>
    </dxf>
  </dxfs>
  <tableStyles count="0" defaultTableStyle="TableStyleMedium9" defaultPivotStyle="PivotStyleLight16"/>
  <colors>
    <mruColors>
      <color rgb="FFFFFF99"/>
      <color rgb="FFFF66CC"/>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E148"/>
  <sheetViews>
    <sheetView topLeftCell="CA1" zoomScale="55" zoomScaleNormal="55" zoomScaleSheetLayoutView="50" workbookViewId="0">
      <selection activeCell="CZ18" sqref="CZ18"/>
    </sheetView>
  </sheetViews>
  <sheetFormatPr baseColWidth="10" defaultRowHeight="15" x14ac:dyDescent="0.25"/>
  <cols>
    <col min="1" max="1" width="7.28515625" customWidth="1"/>
    <col min="2" max="2" width="49.5703125" customWidth="1"/>
    <col min="3" max="3" width="15.7109375" style="26" customWidth="1"/>
    <col min="4" max="4" width="47" customWidth="1"/>
    <col min="5" max="5" width="34.140625" customWidth="1"/>
    <col min="6" max="6" width="37" style="22" customWidth="1"/>
    <col min="7" max="7" width="25.7109375" style="33" hidden="1" customWidth="1"/>
    <col min="8" max="8" width="21.7109375" style="33" hidden="1" customWidth="1"/>
    <col min="9" max="9" width="19.85546875" style="33" hidden="1" customWidth="1"/>
    <col min="10" max="10" width="14.5703125" style="30" hidden="1" customWidth="1"/>
    <col min="11" max="11" width="24.85546875" style="4" hidden="1" customWidth="1"/>
    <col min="12" max="13" width="30.7109375" hidden="1" customWidth="1"/>
    <col min="14" max="14" width="24" hidden="1" customWidth="1"/>
    <col min="15" max="15" width="22.28515625" hidden="1" customWidth="1"/>
    <col min="16" max="16" width="15.7109375" hidden="1" customWidth="1"/>
    <col min="17" max="17" width="16.7109375" hidden="1" customWidth="1"/>
    <col min="18" max="18" width="17.5703125" hidden="1" customWidth="1"/>
    <col min="19" max="19" width="19.85546875" hidden="1" customWidth="1"/>
    <col min="20" max="20" width="20.7109375" customWidth="1"/>
    <col min="21" max="21" width="22.85546875" customWidth="1"/>
    <col min="22" max="22" width="20.7109375" customWidth="1"/>
    <col min="23" max="25" width="21.7109375" customWidth="1"/>
    <col min="26" max="26" width="28.140625" style="2" customWidth="1"/>
    <col min="27" max="104" width="24.7109375" style="2" customWidth="1"/>
    <col min="110" max="110" width="20.140625" customWidth="1"/>
  </cols>
  <sheetData>
    <row r="1" spans="1:109" ht="20.25" customHeight="1" x14ac:dyDescent="0.25"/>
    <row r="2" spans="1:109" ht="56.25" customHeight="1" x14ac:dyDescent="0.25">
      <c r="A2" s="255" t="s">
        <v>29</v>
      </c>
      <c r="B2" s="255"/>
      <c r="C2" s="255"/>
      <c r="D2" s="255"/>
      <c r="K2" s="262" t="s">
        <v>289</v>
      </c>
      <c r="L2" s="262"/>
      <c r="M2" s="262"/>
      <c r="N2" s="262"/>
      <c r="O2" s="262"/>
      <c r="P2" s="262"/>
      <c r="Q2" s="262"/>
      <c r="R2" s="262"/>
      <c r="S2" s="262"/>
      <c r="T2" s="262"/>
      <c r="U2" s="262"/>
      <c r="V2" s="2"/>
    </row>
    <row r="3" spans="1:109" ht="24.95" customHeight="1" x14ac:dyDescent="0.4">
      <c r="A3" s="247" t="s">
        <v>12</v>
      </c>
      <c r="B3" s="247"/>
      <c r="C3" s="247"/>
      <c r="D3" s="55"/>
      <c r="K3" s="250" t="s">
        <v>276</v>
      </c>
      <c r="L3" s="251"/>
      <c r="M3" s="251"/>
      <c r="N3" s="251"/>
      <c r="O3" s="251"/>
      <c r="P3" s="251"/>
      <c r="Q3" s="251"/>
      <c r="R3" s="251"/>
      <c r="S3" s="251"/>
      <c r="T3" s="251"/>
      <c r="U3" s="252"/>
      <c r="V3" s="15"/>
      <c r="W3" s="19"/>
      <c r="X3" s="2"/>
      <c r="Y3" s="2"/>
    </row>
    <row r="4" spans="1:109" ht="24.95" customHeight="1" x14ac:dyDescent="0.4">
      <c r="A4" s="247" t="str">
        <f>T18</f>
        <v>Presupuesto Base</v>
      </c>
      <c r="B4" s="247"/>
      <c r="C4" s="247"/>
      <c r="D4" s="105"/>
      <c r="W4" s="19"/>
      <c r="X4" s="2"/>
      <c r="Y4" s="2"/>
    </row>
    <row r="5" spans="1:109" ht="24.95" customHeight="1" x14ac:dyDescent="0.5">
      <c r="A5" s="247" t="s">
        <v>6</v>
      </c>
      <c r="B5" s="247"/>
      <c r="C5" s="247"/>
      <c r="D5" s="7"/>
      <c r="E5" s="43"/>
      <c r="G5" s="39"/>
      <c r="H5" s="40"/>
      <c r="K5" s="253" t="s">
        <v>30</v>
      </c>
      <c r="L5" s="253"/>
      <c r="M5" s="253"/>
      <c r="N5" s="253"/>
      <c r="O5" s="253"/>
      <c r="P5" s="253"/>
      <c r="Q5" s="253"/>
      <c r="R5" s="253"/>
      <c r="S5" s="253"/>
      <c r="T5" s="253"/>
      <c r="U5" s="253"/>
      <c r="W5" s="19"/>
    </row>
    <row r="6" spans="1:109" ht="24.95" customHeight="1" x14ac:dyDescent="0.4">
      <c r="A6" s="247" t="str">
        <f>+U18</f>
        <v xml:space="preserve">Contratado </v>
      </c>
      <c r="B6" s="247"/>
      <c r="C6" s="247"/>
      <c r="D6" s="7"/>
      <c r="E6" s="42"/>
      <c r="G6" s="41"/>
      <c r="H6" s="38"/>
      <c r="I6" s="52"/>
      <c r="K6" s="263" t="s">
        <v>17</v>
      </c>
      <c r="L6" s="263"/>
      <c r="M6" s="263"/>
      <c r="N6" s="263"/>
      <c r="O6" s="263"/>
      <c r="P6" s="263"/>
      <c r="Q6" s="263"/>
      <c r="R6" s="263"/>
      <c r="S6" s="263"/>
      <c r="T6" s="263"/>
      <c r="U6" s="271" t="e">
        <f>1-(+D8/D3)</f>
        <v>#DIV/0!</v>
      </c>
    </row>
    <row r="7" spans="1:109" ht="24.95" customHeight="1" x14ac:dyDescent="0.4">
      <c r="A7" s="247" t="str">
        <f>+V18</f>
        <v>Deductivas (-)</v>
      </c>
      <c r="B7" s="247"/>
      <c r="C7" s="247"/>
      <c r="D7" s="7"/>
      <c r="G7" s="54"/>
      <c r="K7" s="263"/>
      <c r="L7" s="263"/>
      <c r="M7" s="263"/>
      <c r="N7" s="263"/>
      <c r="O7" s="263"/>
      <c r="P7" s="263"/>
      <c r="Q7" s="263"/>
      <c r="R7" s="263"/>
      <c r="S7" s="263"/>
      <c r="T7" s="263"/>
      <c r="U7" s="271"/>
    </row>
    <row r="8" spans="1:109" ht="24.95" customHeight="1" x14ac:dyDescent="0.4">
      <c r="A8" s="247" t="str">
        <f>+W18</f>
        <v>Costo</v>
      </c>
      <c r="B8" s="247"/>
      <c r="C8" s="247"/>
      <c r="D8" s="99"/>
      <c r="E8" s="42"/>
      <c r="K8" s="263" t="s">
        <v>21</v>
      </c>
      <c r="L8" s="263"/>
      <c r="M8" s="263"/>
      <c r="N8" s="263"/>
      <c r="O8" s="263"/>
      <c r="P8" s="263"/>
      <c r="Q8" s="263"/>
      <c r="R8" s="263"/>
      <c r="S8" s="263"/>
      <c r="T8" s="263"/>
      <c r="U8" s="271" t="e">
        <f>1-(+D8/D5)</f>
        <v>#DIV/0!</v>
      </c>
      <c r="W8" s="32"/>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row>
    <row r="9" spans="1:109" ht="24.95" customHeight="1" x14ac:dyDescent="0.4">
      <c r="A9" s="247" t="str">
        <f>+X18</f>
        <v>Pagado</v>
      </c>
      <c r="B9" s="247"/>
      <c r="C9" s="247"/>
      <c r="D9" s="99"/>
      <c r="K9" s="263"/>
      <c r="L9" s="263"/>
      <c r="M9" s="263"/>
      <c r="N9" s="263"/>
      <c r="O9" s="263"/>
      <c r="P9" s="263"/>
      <c r="Q9" s="263"/>
      <c r="R9" s="263"/>
      <c r="S9" s="263"/>
      <c r="T9" s="263"/>
      <c r="U9" s="271"/>
      <c r="W9" s="32"/>
      <c r="Z9" s="32"/>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s="14"/>
      <c r="DB9" s="14"/>
      <c r="DC9" s="14"/>
      <c r="DD9" s="14"/>
      <c r="DE9" s="14"/>
    </row>
    <row r="10" spans="1:109" ht="30" customHeight="1" x14ac:dyDescent="0.25">
      <c r="K10" s="263" t="s">
        <v>22</v>
      </c>
      <c r="L10" s="263"/>
      <c r="M10" s="263"/>
      <c r="N10" s="263"/>
      <c r="O10" s="263"/>
      <c r="P10" s="263"/>
      <c r="Q10" s="263"/>
      <c r="R10" s="263"/>
      <c r="S10" s="263"/>
      <c r="T10" s="263"/>
      <c r="U10" s="271" t="e">
        <f>1-(+$D$4/$D$3)</f>
        <v>#DIV/0!</v>
      </c>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row>
    <row r="11" spans="1:109" ht="30" customHeight="1" x14ac:dyDescent="0.5">
      <c r="A11" s="256" t="s">
        <v>18</v>
      </c>
      <c r="B11" s="256"/>
      <c r="C11" s="256"/>
      <c r="D11" s="256"/>
      <c r="K11" s="263"/>
      <c r="L11" s="263"/>
      <c r="M11" s="263"/>
      <c r="N11" s="263"/>
      <c r="O11" s="263"/>
      <c r="P11" s="263"/>
      <c r="Q11" s="263"/>
      <c r="R11" s="263"/>
      <c r="S11" s="263"/>
      <c r="T11" s="263"/>
      <c r="U11" s="271"/>
      <c r="W11" s="32"/>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row>
    <row r="12" spans="1:109" ht="24.95" customHeight="1" thickBot="1" x14ac:dyDescent="0.45">
      <c r="A12" s="247" t="str">
        <f>+Q18</f>
        <v>oc costo</v>
      </c>
      <c r="B12" s="247"/>
      <c r="C12" s="247"/>
      <c r="D12" s="99">
        <f>+Q19</f>
        <v>0</v>
      </c>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row>
    <row r="13" spans="1:109" ht="24.95" customHeight="1" thickBot="1" x14ac:dyDescent="0.45">
      <c r="A13" s="247" t="str">
        <f>+R18</f>
        <v>oc alcance</v>
      </c>
      <c r="B13" s="247"/>
      <c r="C13" s="247"/>
      <c r="D13" s="99">
        <f>+R19</f>
        <v>0</v>
      </c>
      <c r="K13" s="263" t="s">
        <v>20</v>
      </c>
      <c r="L13" s="263"/>
      <c r="M13" s="263"/>
      <c r="N13" s="263"/>
      <c r="O13" s="263"/>
      <c r="P13" s="263"/>
      <c r="Q13" s="263"/>
      <c r="R13" s="263"/>
      <c r="S13" s="263"/>
      <c r="T13" s="263"/>
      <c r="U13" s="271" t="e">
        <f>D9/D8</f>
        <v>#DIV/0!</v>
      </c>
      <c r="Z13" s="53" t="s">
        <v>49</v>
      </c>
      <c r="AA13" s="45"/>
      <c r="AB13" s="45"/>
      <c r="AC13" s="45"/>
      <c r="AD13" s="45">
        <f>SUMIF($Z19:$Z123,"IMPORTE",AD19:AD123)</f>
        <v>0</v>
      </c>
      <c r="AE13" s="45"/>
      <c r="AF13" s="45"/>
      <c r="AG13" s="45">
        <f>SUMIF($Z19:$Z123,"IMPORTE",AG19:AG123)</f>
        <v>0</v>
      </c>
      <c r="AH13" s="45"/>
      <c r="AI13" s="45"/>
      <c r="AJ13" s="45">
        <f>SUMIF($Z19:$Z123,"IMPORTE",AJ19:AJ123)</f>
        <v>0</v>
      </c>
      <c r="AK13" s="45"/>
      <c r="AL13" s="45"/>
      <c r="AM13" s="45">
        <f>SUMIF($Z19:$Z123,"IMPORTE",AM19:AM123)</f>
        <v>0</v>
      </c>
      <c r="AN13" s="45"/>
      <c r="AO13" s="45"/>
      <c r="AP13" s="45">
        <f>SUMIF($Z19:$Z123,"IMPORTE",AP19:AP123)</f>
        <v>0</v>
      </c>
      <c r="AQ13" s="45"/>
      <c r="AR13" s="45"/>
      <c r="AS13" s="45">
        <f>SUMIF($Z19:$Z123,"IMPORTE",AS19:AS123)</f>
        <v>0</v>
      </c>
      <c r="AT13" s="45"/>
      <c r="AU13" s="45"/>
      <c r="AV13" s="45">
        <f>SUMIF($Z19:$Z123,"IMPORTE",AV19:AV123)</f>
        <v>0</v>
      </c>
      <c r="AW13" s="45"/>
      <c r="AX13" s="45"/>
      <c r="AY13" s="45">
        <f>SUMIF($Z19:$Z123,"IMPORTE",AY19:AY123)</f>
        <v>0</v>
      </c>
      <c r="AZ13" s="45"/>
      <c r="BA13" s="45"/>
      <c r="BB13" s="45">
        <f>SUMIF($Z19:$Z123,"IMPORTE",BB19:BB123)</f>
        <v>0</v>
      </c>
      <c r="BC13" s="45"/>
      <c r="BD13" s="45"/>
      <c r="BE13" s="45">
        <f>SUMIF($Z19:$Z123,"IMPORTE",BE19:BE123)</f>
        <v>0</v>
      </c>
      <c r="BF13" s="45"/>
      <c r="BG13" s="45"/>
      <c r="BH13" s="45">
        <f>SUMIF($Z19:$Z123,"IMPORTE",BH19:BH123)</f>
        <v>0</v>
      </c>
      <c r="BI13" s="45"/>
      <c r="BJ13" s="45"/>
      <c r="BK13" s="45">
        <f>SUMIF($Z19:$Z123,"IMPORTE",BK19:BK123)</f>
        <v>0</v>
      </c>
      <c r="BL13" s="45"/>
      <c r="BM13" s="45"/>
      <c r="BN13" s="45">
        <f>SUMIF($Z19:$Z123,"IMPORTE",BN19:BN123)</f>
        <v>0</v>
      </c>
      <c r="BO13" s="45"/>
      <c r="BP13" s="45"/>
      <c r="BQ13" s="45">
        <f>SUMIF($Z19:$Z123,"IMPORTE",BQ19:BQ123)</f>
        <v>0</v>
      </c>
      <c r="BR13" s="45"/>
      <c r="BS13" s="45"/>
      <c r="BT13" s="45">
        <f>SUMIF($Z19:$Z123,"IMPORTE",BT19:BT123)</f>
        <v>0</v>
      </c>
      <c r="BU13" s="45"/>
      <c r="BV13" s="45"/>
      <c r="BW13" s="45">
        <f>SUMIF($Z19:$Z123,"IMPORTE",BW19:BW123)</f>
        <v>0</v>
      </c>
      <c r="BX13" s="45"/>
      <c r="BY13" s="45"/>
      <c r="BZ13" s="45">
        <f>SUMIF($Z19:$Z123,"IMPORTE",BZ19:BZ123)</f>
        <v>0</v>
      </c>
      <c r="CA13" s="45"/>
      <c r="CB13" s="45"/>
      <c r="CC13" s="45">
        <f>SUMIF($Z19:$Z123,"IMPORTE",CC19:CC123)</f>
        <v>0</v>
      </c>
      <c r="CD13" s="45"/>
      <c r="CE13" s="45"/>
      <c r="CF13" s="45">
        <f>SUMIF($Z19:$Z123,"IMPORTE",CF19:CF123)</f>
        <v>0</v>
      </c>
      <c r="CG13" s="45"/>
      <c r="CH13" s="45"/>
      <c r="CI13" s="45">
        <f>SUMIF($Z19:$Z123,"IMPORTE",CI19:CI123)</f>
        <v>0</v>
      </c>
      <c r="CJ13" s="45"/>
      <c r="CK13" s="45"/>
      <c r="CL13" s="45">
        <f>SUMIF($Z19:$Z123,"IMPORTE",CL19:CL123)</f>
        <v>0</v>
      </c>
      <c r="CM13" s="45"/>
      <c r="CN13" s="45"/>
      <c r="CO13" s="45">
        <f>SUMIF($Z19:$Z123,"IMPORTE",CO19:CO123)</f>
        <v>0</v>
      </c>
      <c r="CP13" s="45"/>
      <c r="CQ13" s="45"/>
      <c r="CR13" s="45">
        <f>SUMIF($Z19:$Z123,"IMPORTE",CR19:CR123)</f>
        <v>0</v>
      </c>
      <c r="CS13" s="45"/>
      <c r="CT13" s="45"/>
      <c r="CU13" s="45">
        <f>SUMIF($Z19:$Z123,"IMPORTE",CU19:CU123)</f>
        <v>0</v>
      </c>
      <c r="CV13" s="45"/>
      <c r="CW13" s="45"/>
      <c r="CX13" s="45">
        <f>SUMIF($Z19:$Z123,"IMPORTE",CX19:CX123)</f>
        <v>0</v>
      </c>
      <c r="CY13" s="45"/>
      <c r="CZ13" s="45"/>
    </row>
    <row r="14" spans="1:109" ht="24.95" customHeight="1" thickBot="1" x14ac:dyDescent="0.45">
      <c r="A14" s="247" t="s">
        <v>15</v>
      </c>
      <c r="B14" s="247"/>
      <c r="C14" s="247"/>
      <c r="D14" s="99">
        <f>+L19</f>
        <v>0</v>
      </c>
      <c r="G14" s="43"/>
      <c r="K14" s="263"/>
      <c r="L14" s="263"/>
      <c r="M14" s="263"/>
      <c r="N14" s="263"/>
      <c r="O14" s="263"/>
      <c r="P14" s="263"/>
      <c r="Q14" s="263"/>
      <c r="R14" s="263"/>
      <c r="S14" s="263"/>
      <c r="T14" s="263"/>
      <c r="U14" s="271"/>
      <c r="W14" s="32"/>
      <c r="Z14" s="44" t="s">
        <v>226</v>
      </c>
      <c r="AA14" s="45"/>
      <c r="AB14" s="45"/>
      <c r="AC14" s="45"/>
      <c r="AD14" s="45"/>
      <c r="AE14" s="45">
        <f>SUMIF($Z20:$Z123,"IMPORTE",AE20:AE123)</f>
        <v>0</v>
      </c>
      <c r="AF14" s="45"/>
      <c r="AG14" s="45"/>
      <c r="AH14" s="45">
        <f>SUMIF($Z20:$Z123,"IMPORTE",AH20:AH123)</f>
        <v>0</v>
      </c>
      <c r="AI14" s="45"/>
      <c r="AJ14" s="45"/>
      <c r="AK14" s="45">
        <f>SUMIF($Z20:$Z123,"IMPORTE",AK20:AK123)</f>
        <v>0</v>
      </c>
      <c r="AL14" s="45"/>
      <c r="AM14" s="45"/>
      <c r="AN14" s="45">
        <f>SUMIF($Z20:$Z123,"IMPORTE",AN20:AN123)</f>
        <v>0</v>
      </c>
      <c r="AO14" s="45"/>
      <c r="AP14" s="45"/>
      <c r="AQ14" s="45">
        <f>SUMIF($Z20:$Z123,"IMPORTE",AQ20:AQ123)</f>
        <v>0</v>
      </c>
      <c r="AR14" s="45"/>
      <c r="AS14" s="45"/>
      <c r="AT14" s="45">
        <f>SUMIF($Z20:$Z123,"IMPORTE",AT20:AT123)</f>
        <v>0</v>
      </c>
      <c r="AU14" s="45"/>
      <c r="AV14" s="45"/>
      <c r="AW14" s="45">
        <f>SUMIF($Z20:$Z123,"IMPORTE",AW20:AW123)</f>
        <v>0</v>
      </c>
      <c r="AX14" s="45"/>
      <c r="AY14" s="45"/>
      <c r="AZ14" s="45">
        <f>SUMIF($Z20:$Z123,"IMPORTE",AZ20:AZ123)</f>
        <v>0</v>
      </c>
      <c r="BA14" s="45"/>
      <c r="BB14" s="45"/>
      <c r="BC14" s="45">
        <f>SUMIF($Z20:$Z123,"IMPORTE",BC20:BC123)</f>
        <v>0</v>
      </c>
      <c r="BD14" s="45"/>
      <c r="BE14" s="45"/>
      <c r="BF14" s="45">
        <f>SUMIF($Z20:$Z123,"IMPORTE",BF20:BF123)</f>
        <v>0</v>
      </c>
      <c r="BG14" s="45"/>
      <c r="BH14" s="45"/>
      <c r="BI14" s="45">
        <f>SUMIF($Z20:$Z123,"IMPORTE",BI20:BI123)</f>
        <v>0</v>
      </c>
      <c r="BJ14" s="45"/>
      <c r="BK14" s="45"/>
      <c r="BL14" s="45">
        <f>SUMIF($Z20:$Z123,"IMPORTE",BL20:BL123)</f>
        <v>0</v>
      </c>
      <c r="BM14" s="45"/>
      <c r="BN14" s="45"/>
      <c r="BO14" s="45">
        <f>SUMIF($Z20:$Z123,"IMPORTE",BO20:BO123)</f>
        <v>0</v>
      </c>
      <c r="BP14" s="45"/>
      <c r="BQ14" s="45"/>
      <c r="BR14" s="45">
        <f>SUMIF($Z20:$Z123,"IMPORTE",BR20:BR123)</f>
        <v>0</v>
      </c>
      <c r="BS14" s="45"/>
      <c r="BT14" s="45"/>
      <c r="BU14" s="45">
        <f>SUMIF($Z20:$Z123,"IMPORTE",BU20:BU123)</f>
        <v>0</v>
      </c>
      <c r="BV14" s="45"/>
      <c r="BW14" s="45"/>
      <c r="BX14" s="45">
        <f>SUMIF($Z20:$Z123,"IMPORTE",BX20:BX123)</f>
        <v>0</v>
      </c>
      <c r="BY14" s="45"/>
      <c r="BZ14" s="45"/>
      <c r="CA14" s="45">
        <f>SUMIF($Z20:$Z123,"IMPORTE",CA20:CA123)</f>
        <v>0</v>
      </c>
      <c r="CB14" s="45"/>
      <c r="CC14" s="45"/>
      <c r="CD14" s="45">
        <f>SUMIF($Z20:$Z123,"IMPORTE",CD20:CD123)</f>
        <v>0</v>
      </c>
      <c r="CE14" s="45"/>
      <c r="CF14" s="45"/>
      <c r="CG14" s="45">
        <f>SUMIF($Z20:$Z123,"IMPORTE",CG20:CG123)</f>
        <v>0</v>
      </c>
      <c r="CH14" s="45"/>
      <c r="CI14" s="45"/>
      <c r="CJ14" s="45">
        <f>SUMIF($Z20:$Z123,"IMPORTE",CJ20:CJ123)</f>
        <v>0</v>
      </c>
      <c r="CK14" s="45"/>
      <c r="CL14" s="45"/>
      <c r="CM14" s="45">
        <f>SUMIF($Z20:$Z123,"IMPORTE",CM20:CM123)</f>
        <v>0</v>
      </c>
      <c r="CN14" s="45"/>
      <c r="CO14" s="45"/>
      <c r="CP14" s="45">
        <f>SUMIF($Z20:$Z123,"IMPORTE",CP20:CP123)</f>
        <v>0</v>
      </c>
      <c r="CQ14" s="45"/>
      <c r="CR14" s="45"/>
      <c r="CS14" s="45">
        <f>SUMIF($Z20:$Z123,"IMPORTE",CS20:CS123)</f>
        <v>0</v>
      </c>
      <c r="CT14" s="45"/>
      <c r="CU14" s="45"/>
      <c r="CV14" s="45">
        <f>SUMIF($Z20:$Z123,"IMPORTE",CV20:CV123)</f>
        <v>0</v>
      </c>
      <c r="CW14" s="45"/>
      <c r="CX14" s="45"/>
      <c r="CY14" s="45">
        <f>SUMIF($Z20:$Z123,"IMPORTE",CY20:CY123)</f>
        <v>0</v>
      </c>
      <c r="CZ14" s="45"/>
    </row>
    <row r="15" spans="1:109" ht="24.95" customHeight="1" thickBot="1" x14ac:dyDescent="0.45">
      <c r="A15" s="247" t="s">
        <v>16</v>
      </c>
      <c r="B15" s="247"/>
      <c r="C15" s="247"/>
      <c r="D15" s="99">
        <f>+M19</f>
        <v>0</v>
      </c>
      <c r="J15" s="31">
        <f>+IF(S19=0,,"ERROR, Elimine los importes de SC/OC a costo de la columna de presupuesto")</f>
        <v>0</v>
      </c>
      <c r="Q15" s="6"/>
      <c r="R15" s="6"/>
      <c r="S15" s="6"/>
      <c r="T15" s="6"/>
      <c r="Z15" s="53" t="s">
        <v>50</v>
      </c>
      <c r="AA15" s="46"/>
      <c r="AB15" s="46"/>
      <c r="AC15" s="45"/>
      <c r="AD15" s="46"/>
      <c r="AE15" s="46"/>
      <c r="AF15" s="45">
        <f ca="1">SUMIF($Z20:$Z123,"IMPORTE",AF20:AF123)</f>
        <v>0</v>
      </c>
      <c r="AG15" s="46"/>
      <c r="AH15" s="46"/>
      <c r="AI15" s="45">
        <f ca="1">SUMIF($Z20:$Z123,"IMPORTE",AI20:AI123)</f>
        <v>0</v>
      </c>
      <c r="AJ15" s="46"/>
      <c r="AK15" s="46"/>
      <c r="AL15" s="45">
        <f ca="1">SUMIF($Z20:$Z123,"IMPORTE",AL20:AL123)</f>
        <v>0</v>
      </c>
      <c r="AM15" s="46"/>
      <c r="AN15" s="46"/>
      <c r="AO15" s="45">
        <f ca="1">SUMIF($Z20:$Z123,"IMPORTE",AO20:AO123)</f>
        <v>0</v>
      </c>
      <c r="AP15" s="46"/>
      <c r="AQ15" s="46"/>
      <c r="AR15" s="45">
        <f ca="1">SUMIF($Z20:$Z123,"IMPORTE",AR20:AR123)</f>
        <v>0</v>
      </c>
      <c r="AS15" s="46"/>
      <c r="AT15" s="46"/>
      <c r="AU15" s="45">
        <f ca="1">SUMIF($Z20:$Z123,"IMPORTE",AU20:AU123)</f>
        <v>0</v>
      </c>
      <c r="AV15" s="46"/>
      <c r="AW15" s="46"/>
      <c r="AX15" s="45">
        <f ca="1">SUMIF($Z20:$Z123,"IMPORTE",AX20:AX123)</f>
        <v>0</v>
      </c>
      <c r="AY15" s="46"/>
      <c r="AZ15" s="46"/>
      <c r="BA15" s="45">
        <f ca="1">SUMIF($Z20:$Z123,"IMPORTE",BA20:BA123)</f>
        <v>0</v>
      </c>
      <c r="BB15" s="46"/>
      <c r="BC15" s="46"/>
      <c r="BD15" s="45">
        <f ca="1">SUMIF($Z20:$Z123,"IMPORTE",BD20:BD123)</f>
        <v>0</v>
      </c>
      <c r="BE15" s="46"/>
      <c r="BF15" s="46"/>
      <c r="BG15" s="45">
        <f ca="1">SUMIF($Z20:$Z123,"IMPORTE",BG20:BG123)</f>
        <v>0</v>
      </c>
      <c r="BH15" s="46"/>
      <c r="BI15" s="46"/>
      <c r="BJ15" s="45">
        <f ca="1">SUMIF($Z20:$Z123,"IMPORTE",BJ20:BJ123)</f>
        <v>0</v>
      </c>
      <c r="BK15" s="46"/>
      <c r="BL15" s="46"/>
      <c r="BM15" s="45">
        <f ca="1">SUMIF($Z20:$Z123,"IMPORTE",BM20:BM123)</f>
        <v>0</v>
      </c>
      <c r="BN15" s="46"/>
      <c r="BO15" s="46"/>
      <c r="BP15" s="45">
        <f ca="1">SUMIF($Z20:$Z123,"IMPORTE",BP20:BP123)</f>
        <v>0</v>
      </c>
      <c r="BQ15" s="46"/>
      <c r="BR15" s="46"/>
      <c r="BS15" s="45">
        <f ca="1">SUMIF($Z20:$Z123,"IMPORTE",BS20:BS123)</f>
        <v>0</v>
      </c>
      <c r="BT15" s="46"/>
      <c r="BU15" s="46"/>
      <c r="BV15" s="45">
        <f ca="1">SUMIF($Z20:$Z123,"IMPORTE",BV20:BV123)</f>
        <v>0</v>
      </c>
      <c r="BW15" s="46"/>
      <c r="BX15" s="46"/>
      <c r="BY15" s="45">
        <f ca="1">SUMIF($Z20:$Z123,"IMPORTE",BY20:BY123)</f>
        <v>0</v>
      </c>
      <c r="BZ15" s="46"/>
      <c r="CA15" s="46"/>
      <c r="CB15" s="45">
        <f ca="1">SUMIF($Z20:$Z123,"IMPORTE",CB20:CB123)</f>
        <v>0</v>
      </c>
      <c r="CC15" s="46"/>
      <c r="CD15" s="46"/>
      <c r="CE15" s="45">
        <f ca="1">SUMIF($Z20:$Z123,"IMPORTE",CE20:CE123)</f>
        <v>0</v>
      </c>
      <c r="CF15" s="46"/>
      <c r="CG15" s="46"/>
      <c r="CH15" s="45">
        <f ca="1">SUMIF($Z20:$Z123,"IMPORTE",CH20:CH123)</f>
        <v>0</v>
      </c>
      <c r="CI15" s="46"/>
      <c r="CJ15" s="46"/>
      <c r="CK15" s="45">
        <f ca="1">SUMIF($Z20:$Z123,"IMPORTE",CK20:CK123)</f>
        <v>0</v>
      </c>
      <c r="CL15" s="46"/>
      <c r="CM15" s="46"/>
      <c r="CN15" s="45">
        <f ca="1">SUMIF($Z20:$Z123,"IMPORTE",CN20:CN123)</f>
        <v>0</v>
      </c>
      <c r="CO15" s="46"/>
      <c r="CP15" s="46"/>
      <c r="CQ15" s="45">
        <f ca="1">SUMIF($Z20:$Z123,"IMPORTE",CQ20:CQ123)</f>
        <v>0</v>
      </c>
      <c r="CR15" s="46"/>
      <c r="CS15" s="46"/>
      <c r="CT15" s="45">
        <f ca="1">SUMIF($Z20:$Z123,"IMPORTE",CT20:CT123)</f>
        <v>0</v>
      </c>
      <c r="CU15" s="46"/>
      <c r="CV15" s="46"/>
      <c r="CW15" s="45">
        <f ca="1">SUMIF($Z20:$Z123,"IMPORTE",CW20:CW123)</f>
        <v>0</v>
      </c>
      <c r="CX15" s="46"/>
      <c r="CY15" s="46"/>
      <c r="CZ15" s="45">
        <f ca="1">SUMIF($Z20:$Z123,"IMPORTE",CZ20:CZ123)</f>
        <v>0</v>
      </c>
    </row>
    <row r="16" spans="1:109" ht="15" customHeight="1" x14ac:dyDescent="0.25">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row>
    <row r="17" spans="1:104" ht="35.1" customHeight="1" x14ac:dyDescent="0.25">
      <c r="A17" s="16"/>
      <c r="B17" s="16"/>
      <c r="C17" s="27"/>
      <c r="D17" s="257" t="s">
        <v>0</v>
      </c>
      <c r="E17" s="257"/>
      <c r="F17" s="269" t="s">
        <v>63</v>
      </c>
      <c r="G17" s="9"/>
      <c r="H17" s="9"/>
      <c r="I17" s="9"/>
      <c r="J17" s="9"/>
      <c r="K17" s="29"/>
      <c r="L17" s="21"/>
      <c r="M17" s="21"/>
      <c r="N17" s="21"/>
      <c r="O17" s="21"/>
      <c r="P17" s="9"/>
      <c r="Q17" s="9"/>
      <c r="R17" s="9"/>
      <c r="S17" s="10"/>
      <c r="T17" s="11"/>
      <c r="U17" s="254"/>
      <c r="V17" s="254"/>
      <c r="W17" s="254"/>
      <c r="X17" s="9"/>
      <c r="Y17" s="9"/>
      <c r="Z17" s="174" t="s">
        <v>8</v>
      </c>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174"/>
      <c r="CS17" s="174"/>
      <c r="CT17" s="174"/>
      <c r="CU17" s="174"/>
      <c r="CV17" s="174"/>
      <c r="CW17" s="174"/>
      <c r="CX17" s="174"/>
      <c r="CY17" s="174"/>
      <c r="CZ17" s="174"/>
    </row>
    <row r="18" spans="1:104" s="3" customFormat="1" ht="60.75" customHeight="1" x14ac:dyDescent="0.25">
      <c r="A18" s="17" t="s">
        <v>36</v>
      </c>
      <c r="B18" s="17" t="s">
        <v>35</v>
      </c>
      <c r="C18" s="24" t="s">
        <v>19</v>
      </c>
      <c r="D18" s="17" t="s">
        <v>10</v>
      </c>
      <c r="E18" s="17" t="s">
        <v>1</v>
      </c>
      <c r="F18" s="269"/>
      <c r="G18" s="9" t="s">
        <v>34</v>
      </c>
      <c r="H18" s="9" t="s">
        <v>33</v>
      </c>
      <c r="I18" s="9" t="s">
        <v>32</v>
      </c>
      <c r="J18" s="9" t="s">
        <v>227</v>
      </c>
      <c r="K18" s="9" t="s">
        <v>11</v>
      </c>
      <c r="L18" s="8" t="s">
        <v>14</v>
      </c>
      <c r="M18" s="8" t="s">
        <v>13</v>
      </c>
      <c r="N18" s="56" t="s">
        <v>24</v>
      </c>
      <c r="O18" s="56" t="s">
        <v>25</v>
      </c>
      <c r="P18" s="9" t="s">
        <v>9</v>
      </c>
      <c r="Q18" s="8" t="s">
        <v>26</v>
      </c>
      <c r="R18" s="8" t="s">
        <v>27</v>
      </c>
      <c r="S18" s="28" t="s">
        <v>31</v>
      </c>
      <c r="T18" s="18" t="s">
        <v>4</v>
      </c>
      <c r="U18" s="35" t="s">
        <v>28</v>
      </c>
      <c r="V18" s="36" t="s">
        <v>5</v>
      </c>
      <c r="W18" s="36" t="s">
        <v>2</v>
      </c>
      <c r="X18" s="12" t="s">
        <v>3</v>
      </c>
      <c r="Y18" s="12" t="s">
        <v>7</v>
      </c>
      <c r="Z18" s="48"/>
      <c r="AA18" s="57" t="s">
        <v>111</v>
      </c>
      <c r="AB18" s="57" t="s">
        <v>216</v>
      </c>
      <c r="AC18" s="57" t="s">
        <v>112</v>
      </c>
      <c r="AD18" s="57" t="s">
        <v>113</v>
      </c>
      <c r="AE18" s="57" t="s">
        <v>217</v>
      </c>
      <c r="AF18" s="57" t="s">
        <v>114</v>
      </c>
      <c r="AG18" s="57" t="s">
        <v>115</v>
      </c>
      <c r="AH18" s="57" t="s">
        <v>218</v>
      </c>
      <c r="AI18" s="57" t="s">
        <v>116</v>
      </c>
      <c r="AJ18" s="57" t="s">
        <v>117</v>
      </c>
      <c r="AK18" s="57" t="s">
        <v>219</v>
      </c>
      <c r="AL18" s="57" t="s">
        <v>118</v>
      </c>
      <c r="AM18" s="57" t="s">
        <v>119</v>
      </c>
      <c r="AN18" s="57" t="s">
        <v>220</v>
      </c>
      <c r="AO18" s="57" t="s">
        <v>120</v>
      </c>
      <c r="AP18" s="57" t="s">
        <v>121</v>
      </c>
      <c r="AQ18" s="57" t="s">
        <v>221</v>
      </c>
      <c r="AR18" s="57" t="s">
        <v>122</v>
      </c>
      <c r="AS18" s="57" t="s">
        <v>125</v>
      </c>
      <c r="AT18" s="57" t="s">
        <v>222</v>
      </c>
      <c r="AU18" s="57" t="s">
        <v>126</v>
      </c>
      <c r="AV18" s="57" t="s">
        <v>127</v>
      </c>
      <c r="AW18" s="57" t="s">
        <v>223</v>
      </c>
      <c r="AX18" s="57" t="s">
        <v>128</v>
      </c>
      <c r="AY18" s="57" t="s">
        <v>129</v>
      </c>
      <c r="AZ18" s="57" t="s">
        <v>224</v>
      </c>
      <c r="BA18" s="57" t="s">
        <v>130</v>
      </c>
      <c r="BB18" s="57" t="s">
        <v>131</v>
      </c>
      <c r="BC18" s="57" t="s">
        <v>225</v>
      </c>
      <c r="BD18" s="57" t="s">
        <v>132</v>
      </c>
      <c r="BE18" s="57" t="s">
        <v>244</v>
      </c>
      <c r="BF18" s="57" t="s">
        <v>245</v>
      </c>
      <c r="BG18" s="57" t="s">
        <v>228</v>
      </c>
      <c r="BH18" s="57" t="s">
        <v>246</v>
      </c>
      <c r="BI18" s="57" t="s">
        <v>247</v>
      </c>
      <c r="BJ18" s="57" t="s">
        <v>229</v>
      </c>
      <c r="BK18" s="57" t="s">
        <v>248</v>
      </c>
      <c r="BL18" s="57" t="s">
        <v>249</v>
      </c>
      <c r="BM18" s="57" t="s">
        <v>230</v>
      </c>
      <c r="BN18" s="57" t="s">
        <v>250</v>
      </c>
      <c r="BO18" s="57" t="s">
        <v>251</v>
      </c>
      <c r="BP18" s="57" t="s">
        <v>231</v>
      </c>
      <c r="BQ18" s="57" t="s">
        <v>252</v>
      </c>
      <c r="BR18" s="57" t="s">
        <v>253</v>
      </c>
      <c r="BS18" s="57" t="s">
        <v>232</v>
      </c>
      <c r="BT18" s="57" t="s">
        <v>254</v>
      </c>
      <c r="BU18" s="57" t="s">
        <v>255</v>
      </c>
      <c r="BV18" s="57" t="s">
        <v>233</v>
      </c>
      <c r="BW18" s="57" t="s">
        <v>256</v>
      </c>
      <c r="BX18" s="57" t="s">
        <v>257</v>
      </c>
      <c r="BY18" s="57" t="s">
        <v>234</v>
      </c>
      <c r="BZ18" s="57" t="s">
        <v>258</v>
      </c>
      <c r="CA18" s="57" t="s">
        <v>259</v>
      </c>
      <c r="CB18" s="57" t="s">
        <v>235</v>
      </c>
      <c r="CC18" s="57" t="s">
        <v>260</v>
      </c>
      <c r="CD18" s="57" t="s">
        <v>261</v>
      </c>
      <c r="CE18" s="57" t="s">
        <v>236</v>
      </c>
      <c r="CF18" s="57" t="s">
        <v>262</v>
      </c>
      <c r="CG18" s="57" t="s">
        <v>263</v>
      </c>
      <c r="CH18" s="57" t="s">
        <v>237</v>
      </c>
      <c r="CI18" s="57" t="s">
        <v>264</v>
      </c>
      <c r="CJ18" s="57" t="s">
        <v>265</v>
      </c>
      <c r="CK18" s="57" t="s">
        <v>238</v>
      </c>
      <c r="CL18" s="57" t="s">
        <v>266</v>
      </c>
      <c r="CM18" s="57" t="s">
        <v>267</v>
      </c>
      <c r="CN18" s="57" t="s">
        <v>239</v>
      </c>
      <c r="CO18" s="57" t="s">
        <v>268</v>
      </c>
      <c r="CP18" s="57" t="s">
        <v>269</v>
      </c>
      <c r="CQ18" s="57" t="s">
        <v>240</v>
      </c>
      <c r="CR18" s="57" t="s">
        <v>270</v>
      </c>
      <c r="CS18" s="57" t="s">
        <v>271</v>
      </c>
      <c r="CT18" s="57" t="s">
        <v>241</v>
      </c>
      <c r="CU18" s="57" t="s">
        <v>272</v>
      </c>
      <c r="CV18" s="57" t="s">
        <v>273</v>
      </c>
      <c r="CW18" s="57" t="s">
        <v>242</v>
      </c>
      <c r="CX18" s="57" t="s">
        <v>274</v>
      </c>
      <c r="CY18" s="57" t="s">
        <v>275</v>
      </c>
      <c r="CZ18" s="57" t="s">
        <v>243</v>
      </c>
    </row>
    <row r="19" spans="1:104" s="13" customFormat="1" ht="35.1" customHeight="1" x14ac:dyDescent="0.25">
      <c r="C19" s="25"/>
      <c r="F19" s="23"/>
      <c r="G19" s="34"/>
      <c r="H19" s="34"/>
      <c r="I19" s="34"/>
      <c r="L19" s="51">
        <f t="shared" ref="L19:R19" si="0">SUM(L20:L123)</f>
        <v>0</v>
      </c>
      <c r="M19" s="51">
        <f t="shared" si="0"/>
        <v>0</v>
      </c>
      <c r="N19" s="51">
        <f t="shared" si="0"/>
        <v>0</v>
      </c>
      <c r="O19" s="51">
        <f t="shared" si="0"/>
        <v>0</v>
      </c>
      <c r="P19" s="51">
        <f t="shared" si="0"/>
        <v>0</v>
      </c>
      <c r="Q19" s="51">
        <f t="shared" si="0"/>
        <v>0</v>
      </c>
      <c r="R19" s="51">
        <f t="shared" si="0"/>
        <v>0</v>
      </c>
      <c r="S19" s="20">
        <f>SUM(S106:S123)</f>
        <v>0</v>
      </c>
      <c r="T19" s="51">
        <f t="shared" ref="T19:Y19" si="1">SUM(T20:T123)</f>
        <v>0</v>
      </c>
      <c r="U19" s="51"/>
      <c r="V19" s="51">
        <f t="shared" si="1"/>
        <v>0</v>
      </c>
      <c r="W19" s="51">
        <f t="shared" si="1"/>
        <v>0</v>
      </c>
      <c r="X19" s="51"/>
      <c r="Y19" s="51"/>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row>
    <row r="20" spans="1:104" s="115" customFormat="1" ht="20.100000000000001" customHeight="1" x14ac:dyDescent="0.3">
      <c r="A20" s="231">
        <v>1</v>
      </c>
      <c r="B20" s="156" t="s">
        <v>280</v>
      </c>
      <c r="C20" s="150" t="s">
        <v>290</v>
      </c>
      <c r="D20" s="195"/>
      <c r="E20" s="197"/>
      <c r="F20" s="199"/>
      <c r="G20" s="160"/>
      <c r="H20" s="160"/>
      <c r="I20" s="162"/>
      <c r="J20" s="164"/>
      <c r="K20" s="205"/>
      <c r="L20" s="166"/>
      <c r="M20" s="166"/>
      <c r="N20" s="166"/>
      <c r="O20" s="166"/>
      <c r="P20" s="168"/>
      <c r="Q20" s="154">
        <f t="shared" ref="Q20" si="2">+IF(P20="costo",(IF(U20=0,T20,U20)),0)</f>
        <v>0</v>
      </c>
      <c r="R20" s="154">
        <f t="shared" ref="R20" si="3">+IF(P20="alcance",T20,0)</f>
        <v>0</v>
      </c>
      <c r="S20" s="152">
        <f t="shared" ref="S20" si="4">+IF(P20="COSTO",(IF(T20=0,,1)),)</f>
        <v>0</v>
      </c>
      <c r="T20" s="179">
        <v>0</v>
      </c>
      <c r="U20" s="233"/>
      <c r="V20" s="166"/>
      <c r="W20" s="175">
        <f>+IF(U20="",T20+V20,U20+V20)</f>
        <v>0</v>
      </c>
      <c r="X20" s="175">
        <f>AC20+AF20+AI20+AL20+AO20+AR20+AU20+AX20+BA20+BD20</f>
        <v>0</v>
      </c>
      <c r="Y20" s="175">
        <f>+W20-X20</f>
        <v>0</v>
      </c>
      <c r="Z20" s="109" t="s">
        <v>123</v>
      </c>
      <c r="AA20" s="110"/>
      <c r="AB20" s="110"/>
      <c r="AC20" s="111"/>
      <c r="AD20" s="112"/>
      <c r="AE20" s="110"/>
      <c r="AF20" s="113"/>
      <c r="AG20" s="114"/>
      <c r="AH20" s="110"/>
      <c r="AI20" s="111"/>
      <c r="AJ20" s="112"/>
      <c r="AK20" s="110"/>
      <c r="AL20" s="113"/>
      <c r="AM20" s="114"/>
      <c r="AN20" s="110"/>
      <c r="AO20" s="111"/>
      <c r="AP20" s="112"/>
      <c r="AQ20" s="110"/>
      <c r="AR20" s="113"/>
      <c r="AS20" s="114"/>
      <c r="AT20" s="110"/>
      <c r="AU20" s="111"/>
      <c r="AV20" s="112"/>
      <c r="AW20" s="110"/>
      <c r="AX20" s="113"/>
      <c r="AY20" s="114"/>
      <c r="AZ20" s="110"/>
      <c r="BA20" s="111"/>
      <c r="BB20" s="112"/>
      <c r="BC20" s="110"/>
      <c r="BD20" s="113"/>
      <c r="BE20" s="112"/>
      <c r="BF20" s="110"/>
      <c r="BG20" s="113"/>
      <c r="BH20" s="112"/>
      <c r="BI20" s="110"/>
      <c r="BJ20" s="113"/>
      <c r="BK20" s="112"/>
      <c r="BL20" s="110"/>
      <c r="BM20" s="113"/>
      <c r="BN20" s="112"/>
      <c r="BO20" s="110"/>
      <c r="BP20" s="113"/>
      <c r="BQ20" s="112"/>
      <c r="BR20" s="110"/>
      <c r="BS20" s="113"/>
      <c r="BT20" s="112"/>
      <c r="BU20" s="110"/>
      <c r="BV20" s="113"/>
      <c r="BW20" s="112"/>
      <c r="BX20" s="110"/>
      <c r="BY20" s="113"/>
      <c r="BZ20" s="112"/>
      <c r="CA20" s="110"/>
      <c r="CB20" s="113"/>
      <c r="CC20" s="112"/>
      <c r="CD20" s="110"/>
      <c r="CE20" s="113"/>
      <c r="CF20" s="112"/>
      <c r="CG20" s="110"/>
      <c r="CH20" s="113"/>
      <c r="CI20" s="112"/>
      <c r="CJ20" s="110"/>
      <c r="CK20" s="113"/>
      <c r="CL20" s="112"/>
      <c r="CM20" s="110"/>
      <c r="CN20" s="113"/>
      <c r="CO20" s="112"/>
      <c r="CP20" s="110"/>
      <c r="CQ20" s="113"/>
      <c r="CR20" s="112"/>
      <c r="CS20" s="110"/>
      <c r="CT20" s="113"/>
      <c r="CU20" s="112"/>
      <c r="CV20" s="110"/>
      <c r="CW20" s="113"/>
      <c r="CX20" s="112"/>
      <c r="CY20" s="110"/>
      <c r="CZ20" s="113"/>
    </row>
    <row r="21" spans="1:104" s="115" customFormat="1" ht="25.5" customHeight="1" x14ac:dyDescent="0.3">
      <c r="A21" s="232"/>
      <c r="B21" s="157"/>
      <c r="C21" s="151"/>
      <c r="D21" s="196"/>
      <c r="E21" s="198"/>
      <c r="F21" s="200"/>
      <c r="G21" s="161"/>
      <c r="H21" s="161"/>
      <c r="I21" s="163"/>
      <c r="J21" s="165"/>
      <c r="K21" s="206"/>
      <c r="L21" s="167"/>
      <c r="M21" s="167"/>
      <c r="N21" s="167"/>
      <c r="O21" s="167"/>
      <c r="P21" s="169"/>
      <c r="Q21" s="155"/>
      <c r="R21" s="155"/>
      <c r="S21" s="153"/>
      <c r="T21" s="180"/>
      <c r="U21" s="234"/>
      <c r="V21" s="167"/>
      <c r="W21" s="176"/>
      <c r="X21" s="176"/>
      <c r="Y21" s="176"/>
      <c r="Z21" s="116" t="s">
        <v>124</v>
      </c>
      <c r="AA21" s="117"/>
      <c r="AB21" s="117"/>
      <c r="AC21" s="118"/>
      <c r="AD21" s="119"/>
      <c r="AE21" s="117"/>
      <c r="AF21" s="120"/>
      <c r="AG21" s="121"/>
      <c r="AH21" s="117"/>
      <c r="AI21" s="118"/>
      <c r="AJ21" s="119"/>
      <c r="AK21" s="117"/>
      <c r="AL21" s="120"/>
      <c r="AM21" s="121"/>
      <c r="AN21" s="117"/>
      <c r="AO21" s="118"/>
      <c r="AP21" s="119"/>
      <c r="AQ21" s="117"/>
      <c r="AR21" s="120"/>
      <c r="AS21" s="121"/>
      <c r="AT21" s="117"/>
      <c r="AU21" s="118"/>
      <c r="AV21" s="119"/>
      <c r="AW21" s="117"/>
      <c r="AX21" s="120"/>
      <c r="AY21" s="121"/>
      <c r="AZ21" s="117"/>
      <c r="BA21" s="118"/>
      <c r="BB21" s="119"/>
      <c r="BC21" s="117"/>
      <c r="BD21" s="120"/>
      <c r="BE21" s="119"/>
      <c r="BF21" s="117"/>
      <c r="BG21" s="120"/>
      <c r="BH21" s="119"/>
      <c r="BI21" s="117"/>
      <c r="BJ21" s="120"/>
      <c r="BK21" s="119"/>
      <c r="BL21" s="117"/>
      <c r="BM21" s="120"/>
      <c r="BN21" s="119"/>
      <c r="BO21" s="117"/>
      <c r="BP21" s="120"/>
      <c r="BQ21" s="119"/>
      <c r="BR21" s="117"/>
      <c r="BS21" s="120"/>
      <c r="BT21" s="119"/>
      <c r="BU21" s="117"/>
      <c r="BV21" s="120"/>
      <c r="BW21" s="119"/>
      <c r="BX21" s="117"/>
      <c r="BY21" s="120"/>
      <c r="BZ21" s="119"/>
      <c r="CA21" s="117"/>
      <c r="CB21" s="120"/>
      <c r="CC21" s="119"/>
      <c r="CD21" s="117"/>
      <c r="CE21" s="120"/>
      <c r="CF21" s="119"/>
      <c r="CG21" s="117"/>
      <c r="CH21" s="120"/>
      <c r="CI21" s="119"/>
      <c r="CJ21" s="117"/>
      <c r="CK21" s="120"/>
      <c r="CL21" s="119"/>
      <c r="CM21" s="117"/>
      <c r="CN21" s="120"/>
      <c r="CO21" s="119"/>
      <c r="CP21" s="117"/>
      <c r="CQ21" s="120"/>
      <c r="CR21" s="119"/>
      <c r="CS21" s="117"/>
      <c r="CT21" s="120"/>
      <c r="CU21" s="119"/>
      <c r="CV21" s="117"/>
      <c r="CW21" s="120"/>
      <c r="CX21" s="119"/>
      <c r="CY21" s="117"/>
      <c r="CZ21" s="120"/>
    </row>
    <row r="22" spans="1:104" s="5" customFormat="1" ht="20.100000000000001" hidden="1" customHeight="1" x14ac:dyDescent="0.3">
      <c r="A22" s="219">
        <v>2</v>
      </c>
      <c r="B22" s="156" t="s">
        <v>76</v>
      </c>
      <c r="C22" s="189"/>
      <c r="D22" s="191"/>
      <c r="E22" s="193"/>
      <c r="F22" s="211"/>
      <c r="G22" s="146"/>
      <c r="H22" s="146"/>
      <c r="I22" s="207"/>
      <c r="J22" s="144"/>
      <c r="K22" s="140"/>
      <c r="L22" s="183"/>
      <c r="M22" s="183"/>
      <c r="N22" s="183"/>
      <c r="O22" s="183"/>
      <c r="P22" s="187"/>
      <c r="Q22" s="177">
        <f t="shared" ref="Q22" si="5">+IF(P22="costo",(IF(U22=0,T22,U22)),0)</f>
        <v>0</v>
      </c>
      <c r="R22" s="177">
        <f t="shared" ref="R22" si="6">+IF(P22="alcance",T22,0)</f>
        <v>0</v>
      </c>
      <c r="S22" s="152">
        <f t="shared" ref="S22" si="7">+IF(P22="COSTO",(IF(T22=0,,1)),)</f>
        <v>0</v>
      </c>
      <c r="T22" s="179"/>
      <c r="U22" s="181"/>
      <c r="V22" s="183"/>
      <c r="W22" s="185">
        <f>+IF(U22="",T22+V22,U22+V22)</f>
        <v>0</v>
      </c>
      <c r="X22" s="185">
        <f t="shared" ref="X22" si="8">AC22+AF22+AI22+AL22+AO22+AR22+AU22+AX22+BA22+BD22</f>
        <v>0</v>
      </c>
      <c r="Y22" s="185">
        <f>+W22-X22</f>
        <v>0</v>
      </c>
      <c r="Z22" s="100" t="s">
        <v>277</v>
      </c>
      <c r="AA22" s="106"/>
      <c r="AB22" s="106"/>
      <c r="AC22" s="97"/>
      <c r="AD22" s="95"/>
      <c r="AE22" s="50"/>
      <c r="AF22" s="98"/>
      <c r="AG22" s="94"/>
      <c r="AH22" s="50"/>
      <c r="AI22" s="97"/>
      <c r="AJ22" s="95"/>
      <c r="AK22" s="50"/>
      <c r="AL22" s="98"/>
      <c r="AM22" s="107"/>
      <c r="AN22" s="106"/>
      <c r="AO22" s="97"/>
      <c r="AP22" s="108"/>
      <c r="AQ22" s="106"/>
      <c r="AR22" s="98"/>
      <c r="AS22" s="107"/>
      <c r="AT22" s="106"/>
      <c r="AU22" s="97"/>
      <c r="AV22" s="108"/>
      <c r="AW22" s="106"/>
      <c r="AX22" s="98"/>
      <c r="AY22" s="107"/>
      <c r="AZ22" s="106"/>
      <c r="BA22" s="97"/>
      <c r="BB22" s="108"/>
      <c r="BC22" s="106"/>
      <c r="BD22" s="98"/>
      <c r="BE22" s="108"/>
      <c r="BF22" s="106"/>
      <c r="BG22" s="98"/>
      <c r="BH22" s="108"/>
      <c r="BI22" s="106"/>
      <c r="BJ22" s="98"/>
      <c r="BK22" s="108"/>
      <c r="BL22" s="106"/>
      <c r="BM22" s="98"/>
      <c r="BN22" s="108"/>
      <c r="BO22" s="106"/>
      <c r="BP22" s="98"/>
      <c r="BQ22" s="108"/>
      <c r="BR22" s="106"/>
      <c r="BS22" s="98"/>
      <c r="BT22" s="108"/>
      <c r="BU22" s="106"/>
      <c r="BV22" s="98"/>
      <c r="BW22" s="108"/>
      <c r="BX22" s="106"/>
      <c r="BY22" s="98"/>
      <c r="BZ22" s="108"/>
      <c r="CA22" s="106"/>
      <c r="CB22" s="98"/>
      <c r="CC22" s="108"/>
      <c r="CD22" s="106"/>
      <c r="CE22" s="98"/>
      <c r="CF22" s="108"/>
      <c r="CG22" s="106"/>
      <c r="CH22" s="98"/>
      <c r="CI22" s="108"/>
      <c r="CJ22" s="106"/>
      <c r="CK22" s="98"/>
      <c r="CL22" s="108"/>
      <c r="CM22" s="106"/>
      <c r="CN22" s="98"/>
      <c r="CO22" s="108"/>
      <c r="CP22" s="106"/>
      <c r="CQ22" s="98"/>
      <c r="CR22" s="108"/>
      <c r="CS22" s="106"/>
      <c r="CT22" s="98"/>
      <c r="CU22" s="108"/>
      <c r="CV22" s="106"/>
      <c r="CW22" s="98"/>
      <c r="CX22" s="108"/>
      <c r="CY22" s="106"/>
      <c r="CZ22" s="98"/>
    </row>
    <row r="23" spans="1:104" s="5" customFormat="1" ht="20.100000000000001" hidden="1" customHeight="1" x14ac:dyDescent="0.3">
      <c r="A23" s="220"/>
      <c r="B23" s="157"/>
      <c r="C23" s="190"/>
      <c r="D23" s="192"/>
      <c r="E23" s="194"/>
      <c r="F23" s="212"/>
      <c r="G23" s="147"/>
      <c r="H23" s="147"/>
      <c r="I23" s="208"/>
      <c r="J23" s="145"/>
      <c r="K23" s="141"/>
      <c r="L23" s="184"/>
      <c r="M23" s="184"/>
      <c r="N23" s="184"/>
      <c r="O23" s="184"/>
      <c r="P23" s="188"/>
      <c r="Q23" s="178"/>
      <c r="R23" s="178"/>
      <c r="S23" s="153"/>
      <c r="T23" s="180"/>
      <c r="U23" s="182"/>
      <c r="V23" s="184"/>
      <c r="W23" s="186"/>
      <c r="X23" s="186"/>
      <c r="Y23" s="186"/>
      <c r="Z23" s="101" t="s">
        <v>124</v>
      </c>
      <c r="AA23" s="102"/>
      <c r="AB23" s="102"/>
      <c r="AC23" s="93"/>
      <c r="AD23" s="103"/>
      <c r="AE23" s="102"/>
      <c r="AF23" s="96"/>
      <c r="AG23" s="104"/>
      <c r="AH23" s="102"/>
      <c r="AI23" s="93"/>
      <c r="AJ23" s="103"/>
      <c r="AK23" s="102"/>
      <c r="AL23" s="96"/>
      <c r="AM23" s="104"/>
      <c r="AN23" s="102"/>
      <c r="AO23" s="93"/>
      <c r="AP23" s="103"/>
      <c r="AQ23" s="102"/>
      <c r="AR23" s="96"/>
      <c r="AS23" s="104"/>
      <c r="AT23" s="102"/>
      <c r="AU23" s="93"/>
      <c r="AV23" s="103"/>
      <c r="AW23" s="102"/>
      <c r="AX23" s="96"/>
      <c r="AY23" s="104"/>
      <c r="AZ23" s="102"/>
      <c r="BA23" s="93"/>
      <c r="BB23" s="103"/>
      <c r="BC23" s="102"/>
      <c r="BD23" s="96"/>
      <c r="BE23" s="103"/>
      <c r="BF23" s="102"/>
      <c r="BG23" s="96"/>
      <c r="BH23" s="103"/>
      <c r="BI23" s="102"/>
      <c r="BJ23" s="96"/>
      <c r="BK23" s="103"/>
      <c r="BL23" s="102"/>
      <c r="BM23" s="96"/>
      <c r="BN23" s="103"/>
      <c r="BO23" s="102"/>
      <c r="BP23" s="96"/>
      <c r="BQ23" s="103"/>
      <c r="BR23" s="102"/>
      <c r="BS23" s="96"/>
      <c r="BT23" s="103"/>
      <c r="BU23" s="102"/>
      <c r="BV23" s="96"/>
      <c r="BW23" s="103"/>
      <c r="BX23" s="102"/>
      <c r="BY23" s="96"/>
      <c r="BZ23" s="103"/>
      <c r="CA23" s="102"/>
      <c r="CB23" s="96"/>
      <c r="CC23" s="103"/>
      <c r="CD23" s="102"/>
      <c r="CE23" s="96"/>
      <c r="CF23" s="103"/>
      <c r="CG23" s="102"/>
      <c r="CH23" s="96"/>
      <c r="CI23" s="103"/>
      <c r="CJ23" s="102"/>
      <c r="CK23" s="96"/>
      <c r="CL23" s="103"/>
      <c r="CM23" s="102"/>
      <c r="CN23" s="96"/>
      <c r="CO23" s="103"/>
      <c r="CP23" s="102"/>
      <c r="CQ23" s="96"/>
      <c r="CR23" s="103"/>
      <c r="CS23" s="102"/>
      <c r="CT23" s="96"/>
      <c r="CU23" s="103"/>
      <c r="CV23" s="102"/>
      <c r="CW23" s="96"/>
      <c r="CX23" s="103"/>
      <c r="CY23" s="102"/>
      <c r="CZ23" s="96"/>
    </row>
    <row r="24" spans="1:104" s="5" customFormat="1" ht="20.100000000000001" hidden="1" customHeight="1" x14ac:dyDescent="0.3">
      <c r="A24" s="219">
        <v>3</v>
      </c>
      <c r="B24" s="156" t="s">
        <v>66</v>
      </c>
      <c r="C24" s="189"/>
      <c r="D24" s="191"/>
      <c r="E24" s="193"/>
      <c r="F24" s="211"/>
      <c r="G24" s="146"/>
      <c r="H24" s="146"/>
      <c r="I24" s="207"/>
      <c r="J24" s="144"/>
      <c r="K24" s="140"/>
      <c r="L24" s="183"/>
      <c r="M24" s="183"/>
      <c r="N24" s="183"/>
      <c r="O24" s="183"/>
      <c r="P24" s="187"/>
      <c r="Q24" s="177">
        <f t="shared" ref="Q24" si="9">+IF(P24="costo",(IF(U24=0,T24,U24)),0)</f>
        <v>0</v>
      </c>
      <c r="R24" s="177">
        <f t="shared" ref="R24" si="10">+IF(P24="alcance",T24,0)</f>
        <v>0</v>
      </c>
      <c r="S24" s="152">
        <f t="shared" ref="S24" si="11">+IF(P24="COSTO",(IF(T24=0,,1)),)</f>
        <v>0</v>
      </c>
      <c r="T24" s="179"/>
      <c r="U24" s="181"/>
      <c r="V24" s="183"/>
      <c r="W24" s="185">
        <f>+IF(U24="",T24+V24,U24+V24)</f>
        <v>0</v>
      </c>
      <c r="X24" s="185">
        <f t="shared" ref="X24" si="12">AC24+AF24+AI24+AL24+AO24+AR24+AU24+AX24+BA24+BD24</f>
        <v>0</v>
      </c>
      <c r="Y24" s="185">
        <f>+W24-X24</f>
        <v>0</v>
      </c>
      <c r="Z24" s="100" t="s">
        <v>123</v>
      </c>
      <c r="AA24" s="106"/>
      <c r="AB24" s="106"/>
      <c r="AC24" s="97"/>
      <c r="AD24" s="95"/>
      <c r="AE24" s="50"/>
      <c r="AF24" s="98"/>
      <c r="AG24" s="94"/>
      <c r="AH24" s="50"/>
      <c r="AI24" s="97"/>
      <c r="AJ24" s="95"/>
      <c r="AK24" s="50"/>
      <c r="AL24" s="98"/>
      <c r="AM24" s="107"/>
      <c r="AN24" s="106"/>
      <c r="AO24" s="97"/>
      <c r="AP24" s="108"/>
      <c r="AQ24" s="106"/>
      <c r="AR24" s="98"/>
      <c r="AS24" s="107"/>
      <c r="AT24" s="106"/>
      <c r="AU24" s="97"/>
      <c r="AV24" s="108"/>
      <c r="AW24" s="106"/>
      <c r="AX24" s="98"/>
      <c r="AY24" s="107"/>
      <c r="AZ24" s="106"/>
      <c r="BA24" s="97"/>
      <c r="BB24" s="108"/>
      <c r="BC24" s="106"/>
      <c r="BD24" s="98"/>
      <c r="BE24" s="108"/>
      <c r="BF24" s="106"/>
      <c r="BG24" s="98"/>
      <c r="BH24" s="108"/>
      <c r="BI24" s="106"/>
      <c r="BJ24" s="98"/>
      <c r="BK24" s="108"/>
      <c r="BL24" s="106"/>
      <c r="BM24" s="98"/>
      <c r="BN24" s="108"/>
      <c r="BO24" s="106"/>
      <c r="BP24" s="98"/>
      <c r="BQ24" s="108"/>
      <c r="BR24" s="106"/>
      <c r="BS24" s="98"/>
      <c r="BT24" s="108"/>
      <c r="BU24" s="106"/>
      <c r="BV24" s="98"/>
      <c r="BW24" s="108"/>
      <c r="BX24" s="106"/>
      <c r="BY24" s="98"/>
      <c r="BZ24" s="108"/>
      <c r="CA24" s="106"/>
      <c r="CB24" s="98"/>
      <c r="CC24" s="108"/>
      <c r="CD24" s="106"/>
      <c r="CE24" s="98"/>
      <c r="CF24" s="108"/>
      <c r="CG24" s="106"/>
      <c r="CH24" s="98"/>
      <c r="CI24" s="108"/>
      <c r="CJ24" s="106"/>
      <c r="CK24" s="98"/>
      <c r="CL24" s="108"/>
      <c r="CM24" s="106"/>
      <c r="CN24" s="98"/>
      <c r="CO24" s="108"/>
      <c r="CP24" s="106"/>
      <c r="CQ24" s="98"/>
      <c r="CR24" s="108"/>
      <c r="CS24" s="106"/>
      <c r="CT24" s="98"/>
      <c r="CU24" s="108"/>
      <c r="CV24" s="106"/>
      <c r="CW24" s="98"/>
      <c r="CX24" s="108"/>
      <c r="CY24" s="106"/>
      <c r="CZ24" s="98"/>
    </row>
    <row r="25" spans="1:104" s="5" customFormat="1" ht="20.100000000000001" hidden="1" customHeight="1" x14ac:dyDescent="0.3">
      <c r="A25" s="220"/>
      <c r="B25" s="157"/>
      <c r="C25" s="190"/>
      <c r="D25" s="192"/>
      <c r="E25" s="194"/>
      <c r="F25" s="212"/>
      <c r="G25" s="147"/>
      <c r="H25" s="147"/>
      <c r="I25" s="208"/>
      <c r="J25" s="145"/>
      <c r="K25" s="141"/>
      <c r="L25" s="184"/>
      <c r="M25" s="184"/>
      <c r="N25" s="184"/>
      <c r="O25" s="184"/>
      <c r="P25" s="188"/>
      <c r="Q25" s="178"/>
      <c r="R25" s="178"/>
      <c r="S25" s="153"/>
      <c r="T25" s="180"/>
      <c r="U25" s="182"/>
      <c r="V25" s="184"/>
      <c r="W25" s="186"/>
      <c r="X25" s="186"/>
      <c r="Y25" s="186"/>
      <c r="Z25" s="101" t="s">
        <v>124</v>
      </c>
      <c r="AA25" s="102"/>
      <c r="AB25" s="102"/>
      <c r="AC25" s="93"/>
      <c r="AD25" s="103"/>
      <c r="AE25" s="102"/>
      <c r="AF25" s="96"/>
      <c r="AG25" s="104"/>
      <c r="AH25" s="102"/>
      <c r="AI25" s="93"/>
      <c r="AJ25" s="103"/>
      <c r="AK25" s="102"/>
      <c r="AL25" s="96"/>
      <c r="AM25" s="104"/>
      <c r="AN25" s="102"/>
      <c r="AO25" s="93"/>
      <c r="AP25" s="103"/>
      <c r="AQ25" s="102"/>
      <c r="AR25" s="96"/>
      <c r="AS25" s="104"/>
      <c r="AT25" s="102"/>
      <c r="AU25" s="93"/>
      <c r="AV25" s="103"/>
      <c r="AW25" s="102"/>
      <c r="AX25" s="96"/>
      <c r="AY25" s="104"/>
      <c r="AZ25" s="102"/>
      <c r="BA25" s="93"/>
      <c r="BB25" s="103"/>
      <c r="BC25" s="102"/>
      <c r="BD25" s="96"/>
      <c r="BE25" s="103"/>
      <c r="BF25" s="102"/>
      <c r="BG25" s="96"/>
      <c r="BH25" s="103"/>
      <c r="BI25" s="102"/>
      <c r="BJ25" s="96"/>
      <c r="BK25" s="103"/>
      <c r="BL25" s="102"/>
      <c r="BM25" s="96"/>
      <c r="BN25" s="103"/>
      <c r="BO25" s="102"/>
      <c r="BP25" s="96"/>
      <c r="BQ25" s="103"/>
      <c r="BR25" s="102"/>
      <c r="BS25" s="96"/>
      <c r="BT25" s="103"/>
      <c r="BU25" s="102"/>
      <c r="BV25" s="96"/>
      <c r="BW25" s="103"/>
      <c r="BX25" s="102"/>
      <c r="BY25" s="96"/>
      <c r="BZ25" s="103"/>
      <c r="CA25" s="102"/>
      <c r="CB25" s="96"/>
      <c r="CC25" s="103"/>
      <c r="CD25" s="102"/>
      <c r="CE25" s="96"/>
      <c r="CF25" s="103"/>
      <c r="CG25" s="102"/>
      <c r="CH25" s="96"/>
      <c r="CI25" s="103"/>
      <c r="CJ25" s="102"/>
      <c r="CK25" s="96"/>
      <c r="CL25" s="103"/>
      <c r="CM25" s="102"/>
      <c r="CN25" s="96"/>
      <c r="CO25" s="103"/>
      <c r="CP25" s="102"/>
      <c r="CQ25" s="96"/>
      <c r="CR25" s="103"/>
      <c r="CS25" s="102"/>
      <c r="CT25" s="96"/>
      <c r="CU25" s="103"/>
      <c r="CV25" s="102"/>
      <c r="CW25" s="96"/>
      <c r="CX25" s="103"/>
      <c r="CY25" s="102"/>
      <c r="CZ25" s="96"/>
    </row>
    <row r="26" spans="1:104" s="5" customFormat="1" ht="20.100000000000001" hidden="1" customHeight="1" x14ac:dyDescent="0.3">
      <c r="A26" s="219">
        <v>4</v>
      </c>
      <c r="B26" s="156" t="s">
        <v>77</v>
      </c>
      <c r="C26" s="189"/>
      <c r="D26" s="191"/>
      <c r="E26" s="193"/>
      <c r="F26" s="211"/>
      <c r="G26" s="146"/>
      <c r="H26" s="146"/>
      <c r="I26" s="207"/>
      <c r="J26" s="144"/>
      <c r="K26" s="140"/>
      <c r="L26" s="183"/>
      <c r="M26" s="183"/>
      <c r="N26" s="183"/>
      <c r="O26" s="183"/>
      <c r="P26" s="187"/>
      <c r="Q26" s="177">
        <f t="shared" ref="Q26" si="13">+IF(P26="costo",(IF(U26=0,T26,U26)),0)</f>
        <v>0</v>
      </c>
      <c r="R26" s="177">
        <f t="shared" ref="R26" si="14">+IF(P26="alcance",T26,0)</f>
        <v>0</v>
      </c>
      <c r="S26" s="152">
        <f t="shared" ref="S26" si="15">+IF(P26="COSTO",(IF(T26=0,,1)),)</f>
        <v>0</v>
      </c>
      <c r="T26" s="179"/>
      <c r="U26" s="181"/>
      <c r="V26" s="183"/>
      <c r="W26" s="185">
        <f>+IF(U26="",T26+V26,U26+V26)</f>
        <v>0</v>
      </c>
      <c r="X26" s="185">
        <f t="shared" ref="X26" si="16">AC26+AF26+AI26+AL26+AO26+AR26+AU26+AX26+BA26+BD26</f>
        <v>0</v>
      </c>
      <c r="Y26" s="185">
        <f>+W26-X26</f>
        <v>0</v>
      </c>
      <c r="Z26" s="100" t="s">
        <v>123</v>
      </c>
      <c r="AA26" s="106"/>
      <c r="AB26" s="106"/>
      <c r="AC26" s="97"/>
      <c r="AD26" s="95"/>
      <c r="AE26" s="50"/>
      <c r="AF26" s="98"/>
      <c r="AG26" s="94"/>
      <c r="AH26" s="50"/>
      <c r="AI26" s="97"/>
      <c r="AJ26" s="95"/>
      <c r="AK26" s="50"/>
      <c r="AL26" s="98"/>
      <c r="AM26" s="107"/>
      <c r="AN26" s="106"/>
      <c r="AO26" s="97"/>
      <c r="AP26" s="108"/>
      <c r="AQ26" s="106"/>
      <c r="AR26" s="98"/>
      <c r="AS26" s="107"/>
      <c r="AT26" s="106"/>
      <c r="AU26" s="97"/>
      <c r="AV26" s="108"/>
      <c r="AW26" s="106"/>
      <c r="AX26" s="98"/>
      <c r="AY26" s="107"/>
      <c r="AZ26" s="106"/>
      <c r="BA26" s="97"/>
      <c r="BB26" s="108"/>
      <c r="BC26" s="106"/>
      <c r="BD26" s="98"/>
      <c r="BE26" s="108"/>
      <c r="BF26" s="106"/>
      <c r="BG26" s="98"/>
      <c r="BH26" s="108"/>
      <c r="BI26" s="106"/>
      <c r="BJ26" s="98"/>
      <c r="BK26" s="108"/>
      <c r="BL26" s="106"/>
      <c r="BM26" s="98"/>
      <c r="BN26" s="108"/>
      <c r="BO26" s="106"/>
      <c r="BP26" s="98"/>
      <c r="BQ26" s="108"/>
      <c r="BR26" s="106"/>
      <c r="BS26" s="98"/>
      <c r="BT26" s="108"/>
      <c r="BU26" s="106"/>
      <c r="BV26" s="98"/>
      <c r="BW26" s="108"/>
      <c r="BX26" s="106"/>
      <c r="BY26" s="98"/>
      <c r="BZ26" s="108"/>
      <c r="CA26" s="106"/>
      <c r="CB26" s="98"/>
      <c r="CC26" s="108"/>
      <c r="CD26" s="106"/>
      <c r="CE26" s="98"/>
      <c r="CF26" s="108"/>
      <c r="CG26" s="106"/>
      <c r="CH26" s="98"/>
      <c r="CI26" s="108"/>
      <c r="CJ26" s="106"/>
      <c r="CK26" s="98"/>
      <c r="CL26" s="108"/>
      <c r="CM26" s="106"/>
      <c r="CN26" s="98"/>
      <c r="CO26" s="108"/>
      <c r="CP26" s="106"/>
      <c r="CQ26" s="98"/>
      <c r="CR26" s="108"/>
      <c r="CS26" s="106"/>
      <c r="CT26" s="98"/>
      <c r="CU26" s="108"/>
      <c r="CV26" s="106"/>
      <c r="CW26" s="98"/>
      <c r="CX26" s="108"/>
      <c r="CY26" s="106"/>
      <c r="CZ26" s="98"/>
    </row>
    <row r="27" spans="1:104" s="5" customFormat="1" ht="20.100000000000001" hidden="1" customHeight="1" x14ac:dyDescent="0.3">
      <c r="A27" s="220"/>
      <c r="B27" s="157"/>
      <c r="C27" s="190"/>
      <c r="D27" s="192"/>
      <c r="E27" s="194"/>
      <c r="F27" s="212"/>
      <c r="G27" s="147"/>
      <c r="H27" s="147"/>
      <c r="I27" s="208"/>
      <c r="J27" s="145"/>
      <c r="K27" s="141"/>
      <c r="L27" s="184"/>
      <c r="M27" s="184"/>
      <c r="N27" s="184"/>
      <c r="O27" s="184"/>
      <c r="P27" s="188"/>
      <c r="Q27" s="178"/>
      <c r="R27" s="178"/>
      <c r="S27" s="153"/>
      <c r="T27" s="180"/>
      <c r="U27" s="182"/>
      <c r="V27" s="184"/>
      <c r="W27" s="186"/>
      <c r="X27" s="186"/>
      <c r="Y27" s="186"/>
      <c r="Z27" s="101" t="s">
        <v>124</v>
      </c>
      <c r="AA27" s="102"/>
      <c r="AB27" s="102"/>
      <c r="AC27" s="93"/>
      <c r="AD27" s="103"/>
      <c r="AE27" s="102"/>
      <c r="AF27" s="96"/>
      <c r="AG27" s="104"/>
      <c r="AH27" s="102"/>
      <c r="AI27" s="93"/>
      <c r="AJ27" s="103"/>
      <c r="AK27" s="102"/>
      <c r="AL27" s="96"/>
      <c r="AM27" s="104"/>
      <c r="AN27" s="102"/>
      <c r="AO27" s="93"/>
      <c r="AP27" s="103"/>
      <c r="AQ27" s="102"/>
      <c r="AR27" s="96"/>
      <c r="AS27" s="104"/>
      <c r="AT27" s="102"/>
      <c r="AU27" s="93"/>
      <c r="AV27" s="103"/>
      <c r="AW27" s="102"/>
      <c r="AX27" s="96"/>
      <c r="AY27" s="104"/>
      <c r="AZ27" s="102"/>
      <c r="BA27" s="93"/>
      <c r="BB27" s="103"/>
      <c r="BC27" s="102"/>
      <c r="BD27" s="96"/>
      <c r="BE27" s="103"/>
      <c r="BF27" s="102"/>
      <c r="BG27" s="96"/>
      <c r="BH27" s="103"/>
      <c r="BI27" s="102"/>
      <c r="BJ27" s="96"/>
      <c r="BK27" s="103"/>
      <c r="BL27" s="102"/>
      <c r="BM27" s="96"/>
      <c r="BN27" s="103"/>
      <c r="BO27" s="102"/>
      <c r="BP27" s="96"/>
      <c r="BQ27" s="103"/>
      <c r="BR27" s="102"/>
      <c r="BS27" s="96"/>
      <c r="BT27" s="103"/>
      <c r="BU27" s="102"/>
      <c r="BV27" s="96"/>
      <c r="BW27" s="103"/>
      <c r="BX27" s="102"/>
      <c r="BY27" s="96"/>
      <c r="BZ27" s="103"/>
      <c r="CA27" s="102"/>
      <c r="CB27" s="96"/>
      <c r="CC27" s="103"/>
      <c r="CD27" s="102"/>
      <c r="CE27" s="96"/>
      <c r="CF27" s="103"/>
      <c r="CG27" s="102"/>
      <c r="CH27" s="96"/>
      <c r="CI27" s="103"/>
      <c r="CJ27" s="102"/>
      <c r="CK27" s="96"/>
      <c r="CL27" s="103"/>
      <c r="CM27" s="102"/>
      <c r="CN27" s="96"/>
      <c r="CO27" s="103"/>
      <c r="CP27" s="102"/>
      <c r="CQ27" s="96"/>
      <c r="CR27" s="103"/>
      <c r="CS27" s="102"/>
      <c r="CT27" s="96"/>
      <c r="CU27" s="103"/>
      <c r="CV27" s="102"/>
      <c r="CW27" s="96"/>
      <c r="CX27" s="103"/>
      <c r="CY27" s="102"/>
      <c r="CZ27" s="96"/>
    </row>
    <row r="28" spans="1:104" s="115" customFormat="1" ht="20.100000000000001" customHeight="1" x14ac:dyDescent="0.3">
      <c r="A28" s="231">
        <v>2</v>
      </c>
      <c r="B28" s="156" t="s">
        <v>279</v>
      </c>
      <c r="C28" s="150" t="s">
        <v>291</v>
      </c>
      <c r="D28" s="195"/>
      <c r="E28" s="197"/>
      <c r="F28" s="199"/>
      <c r="G28" s="160"/>
      <c r="H28" s="160"/>
      <c r="I28" s="162"/>
      <c r="J28" s="164"/>
      <c r="K28" s="205"/>
      <c r="L28" s="166"/>
      <c r="M28" s="166"/>
      <c r="N28" s="166"/>
      <c r="O28" s="166"/>
      <c r="P28" s="168"/>
      <c r="Q28" s="154">
        <f t="shared" ref="Q28" si="17">+IF(P28="costo",(IF(U28=0,T28,U28)),0)</f>
        <v>0</v>
      </c>
      <c r="R28" s="154">
        <f t="shared" ref="R28" si="18">+IF(P28="alcance",T28,0)</f>
        <v>0</v>
      </c>
      <c r="S28" s="152">
        <f t="shared" ref="S28" si="19">+IF(P28="COSTO",(IF(T28=0,,1)),)</f>
        <v>0</v>
      </c>
      <c r="T28" s="179">
        <v>0</v>
      </c>
      <c r="U28" s="233"/>
      <c r="V28" s="166"/>
      <c r="W28" s="175">
        <f>+IF(U28="",T28+V28,U28+V28)</f>
        <v>0</v>
      </c>
      <c r="X28" s="175">
        <f>AC28+AF28+AI28+AL28+AO28+AR28+AU28+AX28+BA28+BD28</f>
        <v>0</v>
      </c>
      <c r="Y28" s="175">
        <f>+W28-X28</f>
        <v>0</v>
      </c>
      <c r="Z28" s="109" t="s">
        <v>123</v>
      </c>
      <c r="AA28" s="122"/>
      <c r="AB28" s="122"/>
      <c r="AC28" s="111"/>
      <c r="AD28" s="112"/>
      <c r="AE28" s="110"/>
      <c r="AF28" s="113"/>
      <c r="AG28" s="114"/>
      <c r="AH28" s="110"/>
      <c r="AI28" s="111"/>
      <c r="AJ28" s="112"/>
      <c r="AK28" s="110"/>
      <c r="AL28" s="113"/>
      <c r="AM28" s="123"/>
      <c r="AN28" s="122"/>
      <c r="AO28" s="111"/>
      <c r="AP28" s="124"/>
      <c r="AQ28" s="122"/>
      <c r="AR28" s="113"/>
      <c r="AS28" s="123"/>
      <c r="AT28" s="122"/>
      <c r="AU28" s="111"/>
      <c r="AV28" s="124"/>
      <c r="AW28" s="122"/>
      <c r="AX28" s="113"/>
      <c r="AY28" s="123"/>
      <c r="AZ28" s="122"/>
      <c r="BA28" s="111"/>
      <c r="BB28" s="124"/>
      <c r="BC28" s="122"/>
      <c r="BD28" s="113"/>
      <c r="BE28" s="124"/>
      <c r="BF28" s="122"/>
      <c r="BG28" s="113"/>
      <c r="BH28" s="124"/>
      <c r="BI28" s="122"/>
      <c r="BJ28" s="113"/>
      <c r="BK28" s="124"/>
      <c r="BL28" s="122"/>
      <c r="BM28" s="113"/>
      <c r="BN28" s="124"/>
      <c r="BO28" s="122"/>
      <c r="BP28" s="113"/>
      <c r="BQ28" s="124"/>
      <c r="BR28" s="122"/>
      <c r="BS28" s="113"/>
      <c r="BT28" s="124"/>
      <c r="BU28" s="122"/>
      <c r="BV28" s="113"/>
      <c r="BW28" s="124"/>
      <c r="BX28" s="122"/>
      <c r="BY28" s="113"/>
      <c r="BZ28" s="124"/>
      <c r="CA28" s="122"/>
      <c r="CB28" s="113"/>
      <c r="CC28" s="124"/>
      <c r="CD28" s="122"/>
      <c r="CE28" s="113"/>
      <c r="CF28" s="124"/>
      <c r="CG28" s="122"/>
      <c r="CH28" s="113"/>
      <c r="CI28" s="124"/>
      <c r="CJ28" s="122"/>
      <c r="CK28" s="113"/>
      <c r="CL28" s="124"/>
      <c r="CM28" s="122"/>
      <c r="CN28" s="113"/>
      <c r="CO28" s="124"/>
      <c r="CP28" s="122"/>
      <c r="CQ28" s="113"/>
      <c r="CR28" s="124"/>
      <c r="CS28" s="122"/>
      <c r="CT28" s="113"/>
      <c r="CU28" s="124"/>
      <c r="CV28" s="122"/>
      <c r="CW28" s="113"/>
      <c r="CX28" s="124"/>
      <c r="CY28" s="122"/>
      <c r="CZ28" s="113"/>
    </row>
    <row r="29" spans="1:104" s="115" customFormat="1" ht="20.100000000000001" customHeight="1" x14ac:dyDescent="0.3">
      <c r="A29" s="232"/>
      <c r="B29" s="157"/>
      <c r="C29" s="151"/>
      <c r="D29" s="196"/>
      <c r="E29" s="198"/>
      <c r="F29" s="200"/>
      <c r="G29" s="161"/>
      <c r="H29" s="161"/>
      <c r="I29" s="163"/>
      <c r="J29" s="165"/>
      <c r="K29" s="206"/>
      <c r="L29" s="167"/>
      <c r="M29" s="167"/>
      <c r="N29" s="167"/>
      <c r="O29" s="167"/>
      <c r="P29" s="169"/>
      <c r="Q29" s="155"/>
      <c r="R29" s="155"/>
      <c r="S29" s="153"/>
      <c r="T29" s="180"/>
      <c r="U29" s="234"/>
      <c r="V29" s="167"/>
      <c r="W29" s="176"/>
      <c r="X29" s="176"/>
      <c r="Y29" s="176"/>
      <c r="Z29" s="116" t="s">
        <v>124</v>
      </c>
      <c r="AA29" s="117"/>
      <c r="AB29" s="117"/>
      <c r="AC29" s="118"/>
      <c r="AD29" s="119"/>
      <c r="AE29" s="117"/>
      <c r="AF29" s="120"/>
      <c r="AG29" s="121"/>
      <c r="AH29" s="117"/>
      <c r="AI29" s="118"/>
      <c r="AJ29" s="119"/>
      <c r="AK29" s="117"/>
      <c r="AL29" s="120"/>
      <c r="AM29" s="121"/>
      <c r="AN29" s="117"/>
      <c r="AO29" s="118"/>
      <c r="AP29" s="119"/>
      <c r="AQ29" s="117"/>
      <c r="AR29" s="120"/>
      <c r="AS29" s="121"/>
      <c r="AT29" s="117"/>
      <c r="AU29" s="118"/>
      <c r="AV29" s="119"/>
      <c r="AW29" s="117"/>
      <c r="AX29" s="120"/>
      <c r="AY29" s="121"/>
      <c r="AZ29" s="117"/>
      <c r="BA29" s="118"/>
      <c r="BB29" s="119"/>
      <c r="BC29" s="117"/>
      <c r="BD29" s="120"/>
      <c r="BE29" s="119"/>
      <c r="BF29" s="117"/>
      <c r="BG29" s="120"/>
      <c r="BH29" s="119"/>
      <c r="BI29" s="117"/>
      <c r="BJ29" s="120"/>
      <c r="BK29" s="119"/>
      <c r="BL29" s="117"/>
      <c r="BM29" s="120"/>
      <c r="BN29" s="119"/>
      <c r="BO29" s="117"/>
      <c r="BP29" s="120"/>
      <c r="BQ29" s="119"/>
      <c r="BR29" s="117"/>
      <c r="BS29" s="120"/>
      <c r="BT29" s="119"/>
      <c r="BU29" s="117"/>
      <c r="BV29" s="120"/>
      <c r="BW29" s="119"/>
      <c r="BX29" s="117"/>
      <c r="BY29" s="120"/>
      <c r="BZ29" s="119"/>
      <c r="CA29" s="117"/>
      <c r="CB29" s="120"/>
      <c r="CC29" s="119"/>
      <c r="CD29" s="117"/>
      <c r="CE29" s="120"/>
      <c r="CF29" s="119"/>
      <c r="CG29" s="117"/>
      <c r="CH29" s="120"/>
      <c r="CI29" s="119"/>
      <c r="CJ29" s="117"/>
      <c r="CK29" s="120"/>
      <c r="CL29" s="119"/>
      <c r="CM29" s="117"/>
      <c r="CN29" s="120"/>
      <c r="CO29" s="119"/>
      <c r="CP29" s="117"/>
      <c r="CQ29" s="120"/>
      <c r="CR29" s="119"/>
      <c r="CS29" s="117"/>
      <c r="CT29" s="120"/>
      <c r="CU29" s="119"/>
      <c r="CV29" s="117"/>
      <c r="CW29" s="120"/>
      <c r="CX29" s="119"/>
      <c r="CY29" s="117"/>
      <c r="CZ29" s="120"/>
    </row>
    <row r="30" spans="1:104" s="5" customFormat="1" ht="20.100000000000001" hidden="1" customHeight="1" x14ac:dyDescent="0.3">
      <c r="A30" s="219">
        <v>6</v>
      </c>
      <c r="B30" s="156" t="s">
        <v>79</v>
      </c>
      <c r="C30" s="189"/>
      <c r="D30" s="191"/>
      <c r="E30" s="193"/>
      <c r="F30" s="211"/>
      <c r="G30" s="146"/>
      <c r="H30" s="146"/>
      <c r="I30" s="207"/>
      <c r="J30" s="144"/>
      <c r="K30" s="140"/>
      <c r="L30" s="183"/>
      <c r="M30" s="183"/>
      <c r="N30" s="183"/>
      <c r="O30" s="183"/>
      <c r="P30" s="187"/>
      <c r="Q30" s="177">
        <f t="shared" ref="Q30" si="20">+IF(P30="costo",(IF(U30=0,T30,U30)),0)</f>
        <v>0</v>
      </c>
      <c r="R30" s="177">
        <f t="shared" ref="R30" si="21">+IF(P30="alcance",T30,0)</f>
        <v>0</v>
      </c>
      <c r="S30" s="152">
        <f t="shared" ref="S30" si="22">+IF(P30="COSTO",(IF(T30=0,,1)),)</f>
        <v>0</v>
      </c>
      <c r="T30" s="179"/>
      <c r="U30" s="181"/>
      <c r="V30" s="183"/>
      <c r="W30" s="175">
        <f t="shared" ref="W30" si="23">+IF(U30="",T30+V30,U30+V30)</f>
        <v>0</v>
      </c>
      <c r="X30" s="185">
        <f t="shared" ref="X30" si="24">AC30+AF30+AI30+AL30+AO30+AR30+AU30+AX30+BA30+BD30</f>
        <v>0</v>
      </c>
      <c r="Y30" s="185">
        <f>+W30-X30</f>
        <v>0</v>
      </c>
      <c r="Z30" s="100" t="s">
        <v>123</v>
      </c>
      <c r="AA30" s="106"/>
      <c r="AB30" s="106"/>
      <c r="AC30" s="97"/>
      <c r="AD30" s="95"/>
      <c r="AE30" s="50"/>
      <c r="AF30" s="98"/>
      <c r="AG30" s="94"/>
      <c r="AH30" s="50"/>
      <c r="AI30" s="97"/>
      <c r="AJ30" s="95"/>
      <c r="AK30" s="50"/>
      <c r="AL30" s="98"/>
      <c r="AM30" s="107"/>
      <c r="AN30" s="106"/>
      <c r="AO30" s="97"/>
      <c r="AP30" s="108"/>
      <c r="AQ30" s="106"/>
      <c r="AR30" s="98"/>
      <c r="AS30" s="107"/>
      <c r="AT30" s="106"/>
      <c r="AU30" s="97"/>
      <c r="AV30" s="108"/>
      <c r="AW30" s="106"/>
      <c r="AX30" s="98"/>
      <c r="AY30" s="107"/>
      <c r="AZ30" s="106"/>
      <c r="BA30" s="97"/>
      <c r="BB30" s="108"/>
      <c r="BC30" s="106"/>
      <c r="BD30" s="98"/>
      <c r="BE30" s="108"/>
      <c r="BF30" s="106"/>
      <c r="BG30" s="98"/>
      <c r="BH30" s="108"/>
      <c r="BI30" s="106"/>
      <c r="BJ30" s="98"/>
      <c r="BK30" s="108"/>
      <c r="BL30" s="106"/>
      <c r="BM30" s="98"/>
      <c r="BN30" s="108"/>
      <c r="BO30" s="106"/>
      <c r="BP30" s="98"/>
      <c r="BQ30" s="108"/>
      <c r="BR30" s="106"/>
      <c r="BS30" s="98"/>
      <c r="BT30" s="108"/>
      <c r="BU30" s="106"/>
      <c r="BV30" s="98"/>
      <c r="BW30" s="108"/>
      <c r="BX30" s="106"/>
      <c r="BY30" s="98"/>
      <c r="BZ30" s="108"/>
      <c r="CA30" s="106"/>
      <c r="CB30" s="98"/>
      <c r="CC30" s="108"/>
      <c r="CD30" s="106"/>
      <c r="CE30" s="98"/>
      <c r="CF30" s="108"/>
      <c r="CG30" s="106"/>
      <c r="CH30" s="98"/>
      <c r="CI30" s="108"/>
      <c r="CJ30" s="106"/>
      <c r="CK30" s="98"/>
      <c r="CL30" s="108"/>
      <c r="CM30" s="106"/>
      <c r="CN30" s="98"/>
      <c r="CO30" s="108"/>
      <c r="CP30" s="106"/>
      <c r="CQ30" s="98"/>
      <c r="CR30" s="108"/>
      <c r="CS30" s="106"/>
      <c r="CT30" s="98"/>
      <c r="CU30" s="108"/>
      <c r="CV30" s="106"/>
      <c r="CW30" s="98"/>
      <c r="CX30" s="108"/>
      <c r="CY30" s="106"/>
      <c r="CZ30" s="98"/>
    </row>
    <row r="31" spans="1:104" s="5" customFormat="1" ht="20.100000000000001" hidden="1" customHeight="1" x14ac:dyDescent="0.3">
      <c r="A31" s="220"/>
      <c r="B31" s="157"/>
      <c r="C31" s="190"/>
      <c r="D31" s="192"/>
      <c r="E31" s="194"/>
      <c r="F31" s="212"/>
      <c r="G31" s="147"/>
      <c r="H31" s="147"/>
      <c r="I31" s="208"/>
      <c r="J31" s="145"/>
      <c r="K31" s="141"/>
      <c r="L31" s="184"/>
      <c r="M31" s="184"/>
      <c r="N31" s="184"/>
      <c r="O31" s="184"/>
      <c r="P31" s="188"/>
      <c r="Q31" s="178"/>
      <c r="R31" s="178"/>
      <c r="S31" s="153"/>
      <c r="T31" s="180"/>
      <c r="U31" s="182"/>
      <c r="V31" s="184"/>
      <c r="W31" s="176"/>
      <c r="X31" s="186"/>
      <c r="Y31" s="186"/>
      <c r="Z31" s="101" t="s">
        <v>124</v>
      </c>
      <c r="AA31" s="102"/>
      <c r="AB31" s="102"/>
      <c r="AC31" s="93"/>
      <c r="AD31" s="103"/>
      <c r="AE31" s="102"/>
      <c r="AF31" s="96"/>
      <c r="AG31" s="104"/>
      <c r="AH31" s="102"/>
      <c r="AI31" s="93"/>
      <c r="AJ31" s="103"/>
      <c r="AK31" s="102"/>
      <c r="AL31" s="96"/>
      <c r="AM31" s="104"/>
      <c r="AN31" s="102"/>
      <c r="AO31" s="93"/>
      <c r="AP31" s="103"/>
      <c r="AQ31" s="102"/>
      <c r="AR31" s="96"/>
      <c r="AS31" s="104"/>
      <c r="AT31" s="102"/>
      <c r="AU31" s="93"/>
      <c r="AV31" s="103"/>
      <c r="AW31" s="102"/>
      <c r="AX31" s="96"/>
      <c r="AY31" s="104"/>
      <c r="AZ31" s="102"/>
      <c r="BA31" s="93"/>
      <c r="BB31" s="103"/>
      <c r="BC31" s="102"/>
      <c r="BD31" s="96"/>
      <c r="BE31" s="103"/>
      <c r="BF31" s="102"/>
      <c r="BG31" s="96"/>
      <c r="BH31" s="103"/>
      <c r="BI31" s="102"/>
      <c r="BJ31" s="96"/>
      <c r="BK31" s="103"/>
      <c r="BL31" s="102"/>
      <c r="BM31" s="96"/>
      <c r="BN31" s="103"/>
      <c r="BO31" s="102"/>
      <c r="BP31" s="96"/>
      <c r="BQ31" s="103"/>
      <c r="BR31" s="102"/>
      <c r="BS31" s="96"/>
      <c r="BT31" s="103"/>
      <c r="BU31" s="102"/>
      <c r="BV31" s="96"/>
      <c r="BW31" s="103"/>
      <c r="BX31" s="102"/>
      <c r="BY31" s="96"/>
      <c r="BZ31" s="103"/>
      <c r="CA31" s="102"/>
      <c r="CB31" s="96"/>
      <c r="CC31" s="103"/>
      <c r="CD31" s="102"/>
      <c r="CE31" s="96"/>
      <c r="CF31" s="103"/>
      <c r="CG31" s="102"/>
      <c r="CH31" s="96"/>
      <c r="CI31" s="103"/>
      <c r="CJ31" s="102"/>
      <c r="CK31" s="96"/>
      <c r="CL31" s="103"/>
      <c r="CM31" s="102"/>
      <c r="CN31" s="96"/>
      <c r="CO31" s="103"/>
      <c r="CP31" s="102"/>
      <c r="CQ31" s="96"/>
      <c r="CR31" s="103"/>
      <c r="CS31" s="102"/>
      <c r="CT31" s="96"/>
      <c r="CU31" s="103"/>
      <c r="CV31" s="102"/>
      <c r="CW31" s="96"/>
      <c r="CX31" s="103"/>
      <c r="CY31" s="102"/>
      <c r="CZ31" s="96"/>
    </row>
    <row r="32" spans="1:104" s="5" customFormat="1" ht="20.100000000000001" hidden="1" customHeight="1" x14ac:dyDescent="0.3">
      <c r="A32" s="219">
        <v>7</v>
      </c>
      <c r="B32" s="156" t="s">
        <v>80</v>
      </c>
      <c r="C32" s="189"/>
      <c r="D32" s="191"/>
      <c r="E32" s="193"/>
      <c r="F32" s="211"/>
      <c r="G32" s="146"/>
      <c r="H32" s="146"/>
      <c r="I32" s="207"/>
      <c r="J32" s="144"/>
      <c r="K32" s="140"/>
      <c r="L32" s="183"/>
      <c r="M32" s="183"/>
      <c r="N32" s="183"/>
      <c r="O32" s="183"/>
      <c r="P32" s="187"/>
      <c r="Q32" s="177">
        <f t="shared" ref="Q32" si="25">+IF(P32="costo",(IF(U32=0,T32,U32)),0)</f>
        <v>0</v>
      </c>
      <c r="R32" s="177">
        <f t="shared" ref="R32" si="26">+IF(P32="alcance",T32,0)</f>
        <v>0</v>
      </c>
      <c r="S32" s="152">
        <f t="shared" ref="S32" si="27">+IF(P32="COSTO",(IF(T32=0,,1)),)</f>
        <v>0</v>
      </c>
      <c r="T32" s="179"/>
      <c r="U32" s="181"/>
      <c r="V32" s="183"/>
      <c r="W32" s="175">
        <f t="shared" ref="W32" si="28">+IF(U32="",T32+V32,U32+V32)</f>
        <v>0</v>
      </c>
      <c r="X32" s="185">
        <f t="shared" ref="X32" si="29">AC32+AF32+AI32+AL32+AO32+AR32+AU32+AX32+BA32+BD32</f>
        <v>0</v>
      </c>
      <c r="Y32" s="185">
        <f>+W32-X32</f>
        <v>0</v>
      </c>
      <c r="Z32" s="100" t="s">
        <v>123</v>
      </c>
      <c r="AA32" s="106"/>
      <c r="AB32" s="106"/>
      <c r="AC32" s="97"/>
      <c r="AD32" s="95"/>
      <c r="AE32" s="50"/>
      <c r="AF32" s="98"/>
      <c r="AG32" s="94"/>
      <c r="AH32" s="50"/>
      <c r="AI32" s="97"/>
      <c r="AJ32" s="95"/>
      <c r="AK32" s="50"/>
      <c r="AL32" s="98"/>
      <c r="AM32" s="107"/>
      <c r="AN32" s="106"/>
      <c r="AO32" s="97"/>
      <c r="AP32" s="108"/>
      <c r="AQ32" s="106"/>
      <c r="AR32" s="98"/>
      <c r="AS32" s="107"/>
      <c r="AT32" s="106"/>
      <c r="AU32" s="97"/>
      <c r="AV32" s="108"/>
      <c r="AW32" s="106"/>
      <c r="AX32" s="98"/>
      <c r="AY32" s="107"/>
      <c r="AZ32" s="106"/>
      <c r="BA32" s="97"/>
      <c r="BB32" s="108"/>
      <c r="BC32" s="106"/>
      <c r="BD32" s="98"/>
      <c r="BE32" s="108"/>
      <c r="BF32" s="106"/>
      <c r="BG32" s="98"/>
      <c r="BH32" s="108"/>
      <c r="BI32" s="106"/>
      <c r="BJ32" s="98"/>
      <c r="BK32" s="108"/>
      <c r="BL32" s="106"/>
      <c r="BM32" s="98"/>
      <c r="BN32" s="108"/>
      <c r="BO32" s="106"/>
      <c r="BP32" s="98"/>
      <c r="BQ32" s="108"/>
      <c r="BR32" s="106"/>
      <c r="BS32" s="98"/>
      <c r="BT32" s="108"/>
      <c r="BU32" s="106"/>
      <c r="BV32" s="98"/>
      <c r="BW32" s="108"/>
      <c r="BX32" s="106"/>
      <c r="BY32" s="98"/>
      <c r="BZ32" s="108"/>
      <c r="CA32" s="106"/>
      <c r="CB32" s="98"/>
      <c r="CC32" s="108"/>
      <c r="CD32" s="106"/>
      <c r="CE32" s="98"/>
      <c r="CF32" s="108"/>
      <c r="CG32" s="106"/>
      <c r="CH32" s="98"/>
      <c r="CI32" s="108"/>
      <c r="CJ32" s="106"/>
      <c r="CK32" s="98"/>
      <c r="CL32" s="108"/>
      <c r="CM32" s="106"/>
      <c r="CN32" s="98"/>
      <c r="CO32" s="108"/>
      <c r="CP32" s="106"/>
      <c r="CQ32" s="98"/>
      <c r="CR32" s="108"/>
      <c r="CS32" s="106"/>
      <c r="CT32" s="98"/>
      <c r="CU32" s="108"/>
      <c r="CV32" s="106"/>
      <c r="CW32" s="98"/>
      <c r="CX32" s="108"/>
      <c r="CY32" s="106"/>
      <c r="CZ32" s="98"/>
    </row>
    <row r="33" spans="1:104" s="5" customFormat="1" ht="20.100000000000001" hidden="1" customHeight="1" x14ac:dyDescent="0.3">
      <c r="A33" s="220"/>
      <c r="B33" s="157"/>
      <c r="C33" s="190"/>
      <c r="D33" s="192"/>
      <c r="E33" s="194"/>
      <c r="F33" s="212"/>
      <c r="G33" s="147"/>
      <c r="H33" s="147"/>
      <c r="I33" s="208"/>
      <c r="J33" s="145"/>
      <c r="K33" s="141"/>
      <c r="L33" s="184"/>
      <c r="M33" s="184"/>
      <c r="N33" s="184"/>
      <c r="O33" s="184"/>
      <c r="P33" s="188"/>
      <c r="Q33" s="178"/>
      <c r="R33" s="178"/>
      <c r="S33" s="153"/>
      <c r="T33" s="180"/>
      <c r="U33" s="182"/>
      <c r="V33" s="184"/>
      <c r="W33" s="176"/>
      <c r="X33" s="186"/>
      <c r="Y33" s="186"/>
      <c r="Z33" s="101" t="s">
        <v>124</v>
      </c>
      <c r="AA33" s="102"/>
      <c r="AB33" s="102"/>
      <c r="AC33" s="93"/>
      <c r="AD33" s="103"/>
      <c r="AE33" s="102"/>
      <c r="AF33" s="96"/>
      <c r="AG33" s="104"/>
      <c r="AH33" s="102"/>
      <c r="AI33" s="93"/>
      <c r="AJ33" s="103"/>
      <c r="AK33" s="102"/>
      <c r="AL33" s="96"/>
      <c r="AM33" s="104"/>
      <c r="AN33" s="102"/>
      <c r="AO33" s="93"/>
      <c r="AP33" s="103"/>
      <c r="AQ33" s="102"/>
      <c r="AR33" s="96"/>
      <c r="AS33" s="104"/>
      <c r="AT33" s="102"/>
      <c r="AU33" s="93"/>
      <c r="AV33" s="103"/>
      <c r="AW33" s="102"/>
      <c r="AX33" s="96"/>
      <c r="AY33" s="104"/>
      <c r="AZ33" s="102"/>
      <c r="BA33" s="93"/>
      <c r="BB33" s="103"/>
      <c r="BC33" s="102"/>
      <c r="BD33" s="96"/>
      <c r="BE33" s="103"/>
      <c r="BF33" s="102"/>
      <c r="BG33" s="96"/>
      <c r="BH33" s="103"/>
      <c r="BI33" s="102"/>
      <c r="BJ33" s="96"/>
      <c r="BK33" s="103"/>
      <c r="BL33" s="102"/>
      <c r="BM33" s="96"/>
      <c r="BN33" s="103"/>
      <c r="BO33" s="102"/>
      <c r="BP33" s="96"/>
      <c r="BQ33" s="103"/>
      <c r="BR33" s="102"/>
      <c r="BS33" s="96"/>
      <c r="BT33" s="103"/>
      <c r="BU33" s="102"/>
      <c r="BV33" s="96"/>
      <c r="BW33" s="103"/>
      <c r="BX33" s="102"/>
      <c r="BY33" s="96"/>
      <c r="BZ33" s="103"/>
      <c r="CA33" s="102"/>
      <c r="CB33" s="96"/>
      <c r="CC33" s="103"/>
      <c r="CD33" s="102"/>
      <c r="CE33" s="96"/>
      <c r="CF33" s="103"/>
      <c r="CG33" s="102"/>
      <c r="CH33" s="96"/>
      <c r="CI33" s="103"/>
      <c r="CJ33" s="102"/>
      <c r="CK33" s="96"/>
      <c r="CL33" s="103"/>
      <c r="CM33" s="102"/>
      <c r="CN33" s="96"/>
      <c r="CO33" s="103"/>
      <c r="CP33" s="102"/>
      <c r="CQ33" s="96"/>
      <c r="CR33" s="103"/>
      <c r="CS33" s="102"/>
      <c r="CT33" s="96"/>
      <c r="CU33" s="103"/>
      <c r="CV33" s="102"/>
      <c r="CW33" s="96"/>
      <c r="CX33" s="103"/>
      <c r="CY33" s="102"/>
      <c r="CZ33" s="96"/>
    </row>
    <row r="34" spans="1:104" s="5" customFormat="1" ht="20.100000000000001" hidden="1" customHeight="1" x14ac:dyDescent="0.3">
      <c r="A34" s="219">
        <v>8</v>
      </c>
      <c r="B34" s="156" t="s">
        <v>81</v>
      </c>
      <c r="C34" s="189"/>
      <c r="D34" s="191"/>
      <c r="E34" s="193"/>
      <c r="F34" s="211"/>
      <c r="G34" s="146"/>
      <c r="H34" s="146"/>
      <c r="I34" s="207"/>
      <c r="J34" s="144"/>
      <c r="K34" s="140"/>
      <c r="L34" s="183"/>
      <c r="M34" s="183"/>
      <c r="N34" s="183"/>
      <c r="O34" s="183"/>
      <c r="P34" s="187"/>
      <c r="Q34" s="177">
        <f t="shared" ref="Q34" si="30">+IF(P34="costo",(IF(U34=0,T34,U34)),0)</f>
        <v>0</v>
      </c>
      <c r="R34" s="177">
        <f t="shared" ref="R34" si="31">+IF(P34="alcance",T34,0)</f>
        <v>0</v>
      </c>
      <c r="S34" s="152">
        <f t="shared" ref="S34" si="32">+IF(P34="COSTO",(IF(T34=0,,1)),)</f>
        <v>0</v>
      </c>
      <c r="T34" s="179"/>
      <c r="U34" s="181"/>
      <c r="V34" s="183"/>
      <c r="W34" s="175">
        <f t="shared" ref="W34" si="33">+IF(U34="",T34+V34,U34+V34)</f>
        <v>0</v>
      </c>
      <c r="X34" s="185">
        <f t="shared" ref="X34" si="34">AC34+AF34+AI34+AL34+AO34+AR34+AU34+AX34+BA34+BD34</f>
        <v>0</v>
      </c>
      <c r="Y34" s="185">
        <f>+W34-X34</f>
        <v>0</v>
      </c>
      <c r="Z34" s="100" t="s">
        <v>123</v>
      </c>
      <c r="AA34" s="106"/>
      <c r="AB34" s="106"/>
      <c r="AC34" s="97"/>
      <c r="AD34" s="95"/>
      <c r="AE34" s="50"/>
      <c r="AF34" s="98"/>
      <c r="AG34" s="94"/>
      <c r="AH34" s="50"/>
      <c r="AI34" s="97"/>
      <c r="AJ34" s="95"/>
      <c r="AK34" s="50"/>
      <c r="AL34" s="98"/>
      <c r="AM34" s="107"/>
      <c r="AN34" s="106"/>
      <c r="AO34" s="97"/>
      <c r="AP34" s="108"/>
      <c r="AQ34" s="106"/>
      <c r="AR34" s="98"/>
      <c r="AS34" s="107"/>
      <c r="AT34" s="106"/>
      <c r="AU34" s="97"/>
      <c r="AV34" s="108"/>
      <c r="AW34" s="106"/>
      <c r="AX34" s="98"/>
      <c r="AY34" s="107"/>
      <c r="AZ34" s="106"/>
      <c r="BA34" s="97"/>
      <c r="BB34" s="108"/>
      <c r="BC34" s="106"/>
      <c r="BD34" s="98"/>
      <c r="BE34" s="108"/>
      <c r="BF34" s="106"/>
      <c r="BG34" s="98"/>
      <c r="BH34" s="108"/>
      <c r="BI34" s="106"/>
      <c r="BJ34" s="98"/>
      <c r="BK34" s="108"/>
      <c r="BL34" s="106"/>
      <c r="BM34" s="98"/>
      <c r="BN34" s="108"/>
      <c r="BO34" s="106"/>
      <c r="BP34" s="98"/>
      <c r="BQ34" s="108"/>
      <c r="BR34" s="106"/>
      <c r="BS34" s="98"/>
      <c r="BT34" s="108"/>
      <c r="BU34" s="106"/>
      <c r="BV34" s="98"/>
      <c r="BW34" s="108"/>
      <c r="BX34" s="106"/>
      <c r="BY34" s="98"/>
      <c r="BZ34" s="108"/>
      <c r="CA34" s="106"/>
      <c r="CB34" s="98"/>
      <c r="CC34" s="108"/>
      <c r="CD34" s="106"/>
      <c r="CE34" s="98"/>
      <c r="CF34" s="108"/>
      <c r="CG34" s="106"/>
      <c r="CH34" s="98"/>
      <c r="CI34" s="108"/>
      <c r="CJ34" s="106"/>
      <c r="CK34" s="98"/>
      <c r="CL34" s="108"/>
      <c r="CM34" s="106"/>
      <c r="CN34" s="98"/>
      <c r="CO34" s="108"/>
      <c r="CP34" s="106"/>
      <c r="CQ34" s="98"/>
      <c r="CR34" s="108"/>
      <c r="CS34" s="106"/>
      <c r="CT34" s="98"/>
      <c r="CU34" s="108"/>
      <c r="CV34" s="106"/>
      <c r="CW34" s="98"/>
      <c r="CX34" s="108"/>
      <c r="CY34" s="106"/>
      <c r="CZ34" s="98"/>
    </row>
    <row r="35" spans="1:104" s="5" customFormat="1" ht="20.100000000000001" hidden="1" customHeight="1" x14ac:dyDescent="0.3">
      <c r="A35" s="220"/>
      <c r="B35" s="157"/>
      <c r="C35" s="190"/>
      <c r="D35" s="192"/>
      <c r="E35" s="194"/>
      <c r="F35" s="212"/>
      <c r="G35" s="147"/>
      <c r="H35" s="147"/>
      <c r="I35" s="208"/>
      <c r="J35" s="145"/>
      <c r="K35" s="141"/>
      <c r="L35" s="184"/>
      <c r="M35" s="184"/>
      <c r="N35" s="184"/>
      <c r="O35" s="184"/>
      <c r="P35" s="188"/>
      <c r="Q35" s="178"/>
      <c r="R35" s="178"/>
      <c r="S35" s="153"/>
      <c r="T35" s="180"/>
      <c r="U35" s="182"/>
      <c r="V35" s="184"/>
      <c r="W35" s="176"/>
      <c r="X35" s="186"/>
      <c r="Y35" s="186"/>
      <c r="Z35" s="101" t="s">
        <v>124</v>
      </c>
      <c r="AA35" s="102"/>
      <c r="AB35" s="102"/>
      <c r="AC35" s="93"/>
      <c r="AD35" s="103"/>
      <c r="AE35" s="102"/>
      <c r="AF35" s="96"/>
      <c r="AG35" s="104"/>
      <c r="AH35" s="102"/>
      <c r="AI35" s="93"/>
      <c r="AJ35" s="103"/>
      <c r="AK35" s="102"/>
      <c r="AL35" s="96"/>
      <c r="AM35" s="104"/>
      <c r="AN35" s="102"/>
      <c r="AO35" s="93"/>
      <c r="AP35" s="103"/>
      <c r="AQ35" s="102"/>
      <c r="AR35" s="96"/>
      <c r="AS35" s="104"/>
      <c r="AT35" s="102"/>
      <c r="AU35" s="93"/>
      <c r="AV35" s="103"/>
      <c r="AW35" s="102"/>
      <c r="AX35" s="96"/>
      <c r="AY35" s="104"/>
      <c r="AZ35" s="102"/>
      <c r="BA35" s="93"/>
      <c r="BB35" s="103"/>
      <c r="BC35" s="102"/>
      <c r="BD35" s="96"/>
      <c r="BE35" s="103"/>
      <c r="BF35" s="102"/>
      <c r="BG35" s="96"/>
      <c r="BH35" s="103"/>
      <c r="BI35" s="102"/>
      <c r="BJ35" s="96"/>
      <c r="BK35" s="103"/>
      <c r="BL35" s="102"/>
      <c r="BM35" s="96"/>
      <c r="BN35" s="103"/>
      <c r="BO35" s="102"/>
      <c r="BP35" s="96"/>
      <c r="BQ35" s="103"/>
      <c r="BR35" s="102"/>
      <c r="BS35" s="96"/>
      <c r="BT35" s="103"/>
      <c r="BU35" s="102"/>
      <c r="BV35" s="96"/>
      <c r="BW35" s="103"/>
      <c r="BX35" s="102"/>
      <c r="BY35" s="96"/>
      <c r="BZ35" s="103"/>
      <c r="CA35" s="102"/>
      <c r="CB35" s="96"/>
      <c r="CC35" s="103"/>
      <c r="CD35" s="102"/>
      <c r="CE35" s="96"/>
      <c r="CF35" s="103"/>
      <c r="CG35" s="102"/>
      <c r="CH35" s="96"/>
      <c r="CI35" s="103"/>
      <c r="CJ35" s="102"/>
      <c r="CK35" s="96"/>
      <c r="CL35" s="103"/>
      <c r="CM35" s="102"/>
      <c r="CN35" s="96"/>
      <c r="CO35" s="103"/>
      <c r="CP35" s="102"/>
      <c r="CQ35" s="96"/>
      <c r="CR35" s="103"/>
      <c r="CS35" s="102"/>
      <c r="CT35" s="96"/>
      <c r="CU35" s="103"/>
      <c r="CV35" s="102"/>
      <c r="CW35" s="96"/>
      <c r="CX35" s="103"/>
      <c r="CY35" s="102"/>
      <c r="CZ35" s="96"/>
    </row>
    <row r="36" spans="1:104" s="5" customFormat="1" ht="20.100000000000001" hidden="1" customHeight="1" x14ac:dyDescent="0.3">
      <c r="A36" s="219">
        <v>9</v>
      </c>
      <c r="B36" s="156" t="s">
        <v>82</v>
      </c>
      <c r="C36" s="172"/>
      <c r="D36" s="211"/>
      <c r="E36" s="258" t="s">
        <v>23</v>
      </c>
      <c r="F36" s="211"/>
      <c r="G36" s="207"/>
      <c r="H36" s="207"/>
      <c r="I36" s="207"/>
      <c r="J36" s="140"/>
      <c r="K36" s="140"/>
      <c r="L36" s="181"/>
      <c r="M36" s="181"/>
      <c r="N36" s="181"/>
      <c r="O36" s="181"/>
      <c r="P36" s="245"/>
      <c r="Q36" s="177">
        <f t="shared" ref="Q36" si="35">+IF(P36="costo",(IF(U36=0,T36,U36)),0)</f>
        <v>0</v>
      </c>
      <c r="R36" s="177">
        <f t="shared" ref="R36" si="36">+IF(P36="alcance",T36,0)</f>
        <v>0</v>
      </c>
      <c r="S36" s="152">
        <f t="shared" ref="S36" si="37">+IF(P36="COSTO",(IF(T36=0,,1)),)</f>
        <v>0</v>
      </c>
      <c r="T36" s="179"/>
      <c r="U36" s="181"/>
      <c r="V36" s="181"/>
      <c r="W36" s="175">
        <f t="shared" ref="W36" si="38">+IF(U36="",T36+V36,U36+V36)</f>
        <v>0</v>
      </c>
      <c r="X36" s="185">
        <f t="shared" ref="X36" si="39">AC36+AF36+AI36+AL36+AO36+AR36+AU36+AX36+BA36+BD36</f>
        <v>0</v>
      </c>
      <c r="Y36" s="241">
        <f>+W36-X36</f>
        <v>0</v>
      </c>
      <c r="Z36" s="100" t="s">
        <v>123</v>
      </c>
      <c r="AA36" s="106"/>
      <c r="AB36" s="106"/>
      <c r="AC36" s="97"/>
      <c r="AD36" s="95"/>
      <c r="AE36" s="50"/>
      <c r="AF36" s="98"/>
      <c r="AG36" s="94"/>
      <c r="AH36" s="50"/>
      <c r="AI36" s="97"/>
      <c r="AJ36" s="95"/>
      <c r="AK36" s="50"/>
      <c r="AL36" s="98"/>
      <c r="AM36" s="107"/>
      <c r="AN36" s="106"/>
      <c r="AO36" s="97"/>
      <c r="AP36" s="108"/>
      <c r="AQ36" s="106"/>
      <c r="AR36" s="98"/>
      <c r="AS36" s="107"/>
      <c r="AT36" s="106"/>
      <c r="AU36" s="97"/>
      <c r="AV36" s="108"/>
      <c r="AW36" s="106"/>
      <c r="AX36" s="98"/>
      <c r="AY36" s="107"/>
      <c r="AZ36" s="106"/>
      <c r="BA36" s="97"/>
      <c r="BB36" s="108"/>
      <c r="BC36" s="106"/>
      <c r="BD36" s="98"/>
      <c r="BE36" s="108"/>
      <c r="BF36" s="106"/>
      <c r="BG36" s="98"/>
      <c r="BH36" s="108"/>
      <c r="BI36" s="106"/>
      <c r="BJ36" s="98"/>
      <c r="BK36" s="108"/>
      <c r="BL36" s="106"/>
      <c r="BM36" s="98"/>
      <c r="BN36" s="108"/>
      <c r="BO36" s="106"/>
      <c r="BP36" s="98"/>
      <c r="BQ36" s="108"/>
      <c r="BR36" s="106"/>
      <c r="BS36" s="98"/>
      <c r="BT36" s="108"/>
      <c r="BU36" s="106"/>
      <c r="BV36" s="98"/>
      <c r="BW36" s="108"/>
      <c r="BX36" s="106"/>
      <c r="BY36" s="98"/>
      <c r="BZ36" s="108"/>
      <c r="CA36" s="106"/>
      <c r="CB36" s="98"/>
      <c r="CC36" s="108"/>
      <c r="CD36" s="106"/>
      <c r="CE36" s="98"/>
      <c r="CF36" s="108"/>
      <c r="CG36" s="106"/>
      <c r="CH36" s="98"/>
      <c r="CI36" s="108"/>
      <c r="CJ36" s="106"/>
      <c r="CK36" s="98"/>
      <c r="CL36" s="108"/>
      <c r="CM36" s="106"/>
      <c r="CN36" s="98"/>
      <c r="CO36" s="108"/>
      <c r="CP36" s="106"/>
      <c r="CQ36" s="98"/>
      <c r="CR36" s="108"/>
      <c r="CS36" s="106"/>
      <c r="CT36" s="98"/>
      <c r="CU36" s="108"/>
      <c r="CV36" s="106"/>
      <c r="CW36" s="98"/>
      <c r="CX36" s="108"/>
      <c r="CY36" s="106"/>
      <c r="CZ36" s="98"/>
    </row>
    <row r="37" spans="1:104" s="5" customFormat="1" ht="20.100000000000001" hidden="1" customHeight="1" x14ac:dyDescent="0.3">
      <c r="A37" s="220"/>
      <c r="B37" s="157"/>
      <c r="C37" s="173"/>
      <c r="D37" s="212"/>
      <c r="E37" s="259"/>
      <c r="F37" s="212"/>
      <c r="G37" s="208"/>
      <c r="H37" s="208"/>
      <c r="I37" s="208"/>
      <c r="J37" s="141"/>
      <c r="K37" s="141"/>
      <c r="L37" s="182"/>
      <c r="M37" s="182"/>
      <c r="N37" s="182"/>
      <c r="O37" s="182"/>
      <c r="P37" s="246"/>
      <c r="Q37" s="178"/>
      <c r="R37" s="178"/>
      <c r="S37" s="153"/>
      <c r="T37" s="180"/>
      <c r="U37" s="182"/>
      <c r="V37" s="182"/>
      <c r="W37" s="176"/>
      <c r="X37" s="186"/>
      <c r="Y37" s="242"/>
      <c r="Z37" s="101" t="s">
        <v>124</v>
      </c>
      <c r="AA37" s="102"/>
      <c r="AB37" s="102"/>
      <c r="AC37" s="93"/>
      <c r="AD37" s="103"/>
      <c r="AE37" s="102"/>
      <c r="AF37" s="96"/>
      <c r="AG37" s="104"/>
      <c r="AH37" s="102"/>
      <c r="AI37" s="93"/>
      <c r="AJ37" s="103"/>
      <c r="AK37" s="102"/>
      <c r="AL37" s="96"/>
      <c r="AM37" s="104"/>
      <c r="AN37" s="102"/>
      <c r="AO37" s="93"/>
      <c r="AP37" s="103"/>
      <c r="AQ37" s="102"/>
      <c r="AR37" s="96"/>
      <c r="AS37" s="104"/>
      <c r="AT37" s="102"/>
      <c r="AU37" s="93"/>
      <c r="AV37" s="103"/>
      <c r="AW37" s="102"/>
      <c r="AX37" s="96"/>
      <c r="AY37" s="104"/>
      <c r="AZ37" s="102"/>
      <c r="BA37" s="93"/>
      <c r="BB37" s="103"/>
      <c r="BC37" s="102"/>
      <c r="BD37" s="96"/>
      <c r="BE37" s="103"/>
      <c r="BF37" s="102"/>
      <c r="BG37" s="96"/>
      <c r="BH37" s="103"/>
      <c r="BI37" s="102"/>
      <c r="BJ37" s="96"/>
      <c r="BK37" s="103"/>
      <c r="BL37" s="102"/>
      <c r="BM37" s="96"/>
      <c r="BN37" s="103"/>
      <c r="BO37" s="102"/>
      <c r="BP37" s="96"/>
      <c r="BQ37" s="103"/>
      <c r="BR37" s="102"/>
      <c r="BS37" s="96"/>
      <c r="BT37" s="103"/>
      <c r="BU37" s="102"/>
      <c r="BV37" s="96"/>
      <c r="BW37" s="103"/>
      <c r="BX37" s="102"/>
      <c r="BY37" s="96"/>
      <c r="BZ37" s="103"/>
      <c r="CA37" s="102"/>
      <c r="CB37" s="96"/>
      <c r="CC37" s="103"/>
      <c r="CD37" s="102"/>
      <c r="CE37" s="96"/>
      <c r="CF37" s="103"/>
      <c r="CG37" s="102"/>
      <c r="CH37" s="96"/>
      <c r="CI37" s="103"/>
      <c r="CJ37" s="102"/>
      <c r="CK37" s="96"/>
      <c r="CL37" s="103"/>
      <c r="CM37" s="102"/>
      <c r="CN37" s="96"/>
      <c r="CO37" s="103"/>
      <c r="CP37" s="102"/>
      <c r="CQ37" s="96"/>
      <c r="CR37" s="103"/>
      <c r="CS37" s="102"/>
      <c r="CT37" s="96"/>
      <c r="CU37" s="103"/>
      <c r="CV37" s="102"/>
      <c r="CW37" s="96"/>
      <c r="CX37" s="103"/>
      <c r="CY37" s="102"/>
      <c r="CZ37" s="96"/>
    </row>
    <row r="38" spans="1:104" s="5" customFormat="1" ht="20.100000000000001" hidden="1" customHeight="1" x14ac:dyDescent="0.3">
      <c r="A38" s="219">
        <v>10</v>
      </c>
      <c r="B38" s="156" t="s">
        <v>83</v>
      </c>
      <c r="C38" s="189"/>
      <c r="D38" s="191"/>
      <c r="E38" s="193"/>
      <c r="F38" s="211"/>
      <c r="G38" s="146"/>
      <c r="H38" s="146"/>
      <c r="I38" s="207"/>
      <c r="J38" s="144"/>
      <c r="K38" s="140"/>
      <c r="L38" s="183"/>
      <c r="M38" s="183"/>
      <c r="N38" s="183"/>
      <c r="O38" s="183"/>
      <c r="P38" s="187"/>
      <c r="Q38" s="177">
        <f t="shared" ref="Q38" si="40">+IF(P38="costo",(IF(U38=0,T38,U38)),0)</f>
        <v>0</v>
      </c>
      <c r="R38" s="177">
        <f t="shared" ref="R38" si="41">+IF(P38="alcance",T38,0)</f>
        <v>0</v>
      </c>
      <c r="S38" s="152">
        <f t="shared" ref="S38" si="42">+IF(P38="COSTO",(IF(T38=0,,1)),)</f>
        <v>0</v>
      </c>
      <c r="T38" s="179"/>
      <c r="U38" s="181"/>
      <c r="V38" s="183"/>
      <c r="W38" s="175">
        <f t="shared" ref="W38" si="43">+IF(U38="",T38+V38,U38+V38)</f>
        <v>0</v>
      </c>
      <c r="X38" s="185">
        <f t="shared" ref="X38" si="44">AC38+AF38+AI38+AL38+AO38+AR38+AU38+AX38+BA38+BD38</f>
        <v>0</v>
      </c>
      <c r="Y38" s="185">
        <f>+W38-X38</f>
        <v>0</v>
      </c>
      <c r="Z38" s="100" t="s">
        <v>123</v>
      </c>
      <c r="AA38" s="106"/>
      <c r="AB38" s="106"/>
      <c r="AC38" s="97"/>
      <c r="AD38" s="95"/>
      <c r="AE38" s="50"/>
      <c r="AF38" s="98"/>
      <c r="AG38" s="94"/>
      <c r="AH38" s="50"/>
      <c r="AI38" s="97"/>
      <c r="AJ38" s="95"/>
      <c r="AK38" s="50"/>
      <c r="AL38" s="98"/>
      <c r="AM38" s="107"/>
      <c r="AN38" s="106"/>
      <c r="AO38" s="97"/>
      <c r="AP38" s="108"/>
      <c r="AQ38" s="106"/>
      <c r="AR38" s="98"/>
      <c r="AS38" s="107"/>
      <c r="AT38" s="106"/>
      <c r="AU38" s="97"/>
      <c r="AV38" s="108"/>
      <c r="AW38" s="106"/>
      <c r="AX38" s="98"/>
      <c r="AY38" s="107"/>
      <c r="AZ38" s="106"/>
      <c r="BA38" s="97"/>
      <c r="BB38" s="108"/>
      <c r="BC38" s="106"/>
      <c r="BD38" s="98"/>
      <c r="BE38" s="108"/>
      <c r="BF38" s="106"/>
      <c r="BG38" s="98"/>
      <c r="BH38" s="108"/>
      <c r="BI38" s="106"/>
      <c r="BJ38" s="98"/>
      <c r="BK38" s="108"/>
      <c r="BL38" s="106"/>
      <c r="BM38" s="98"/>
      <c r="BN38" s="108"/>
      <c r="BO38" s="106"/>
      <c r="BP38" s="98"/>
      <c r="BQ38" s="108"/>
      <c r="BR38" s="106"/>
      <c r="BS38" s="98"/>
      <c r="BT38" s="108"/>
      <c r="BU38" s="106"/>
      <c r="BV38" s="98"/>
      <c r="BW38" s="108"/>
      <c r="BX38" s="106"/>
      <c r="BY38" s="98"/>
      <c r="BZ38" s="108"/>
      <c r="CA38" s="106"/>
      <c r="CB38" s="98"/>
      <c r="CC38" s="108"/>
      <c r="CD38" s="106"/>
      <c r="CE38" s="98"/>
      <c r="CF38" s="108"/>
      <c r="CG38" s="106"/>
      <c r="CH38" s="98"/>
      <c r="CI38" s="108"/>
      <c r="CJ38" s="106"/>
      <c r="CK38" s="98"/>
      <c r="CL38" s="108"/>
      <c r="CM38" s="106"/>
      <c r="CN38" s="98"/>
      <c r="CO38" s="108"/>
      <c r="CP38" s="106"/>
      <c r="CQ38" s="98"/>
      <c r="CR38" s="108"/>
      <c r="CS38" s="106"/>
      <c r="CT38" s="98"/>
      <c r="CU38" s="108"/>
      <c r="CV38" s="106"/>
      <c r="CW38" s="98"/>
      <c r="CX38" s="108"/>
      <c r="CY38" s="106"/>
      <c r="CZ38" s="98"/>
    </row>
    <row r="39" spans="1:104" s="5" customFormat="1" ht="20.100000000000001" hidden="1" customHeight="1" x14ac:dyDescent="0.3">
      <c r="A39" s="220"/>
      <c r="B39" s="157"/>
      <c r="C39" s="190"/>
      <c r="D39" s="192"/>
      <c r="E39" s="194"/>
      <c r="F39" s="212"/>
      <c r="G39" s="147"/>
      <c r="H39" s="147"/>
      <c r="I39" s="208"/>
      <c r="J39" s="145"/>
      <c r="K39" s="141"/>
      <c r="L39" s="184"/>
      <c r="M39" s="184"/>
      <c r="N39" s="184"/>
      <c r="O39" s="184"/>
      <c r="P39" s="188"/>
      <c r="Q39" s="178"/>
      <c r="R39" s="178"/>
      <c r="S39" s="153"/>
      <c r="T39" s="180"/>
      <c r="U39" s="182"/>
      <c r="V39" s="184"/>
      <c r="W39" s="176"/>
      <c r="X39" s="186"/>
      <c r="Y39" s="186"/>
      <c r="Z39" s="101" t="s">
        <v>124</v>
      </c>
      <c r="AA39" s="102"/>
      <c r="AB39" s="102"/>
      <c r="AC39" s="93"/>
      <c r="AD39" s="103"/>
      <c r="AE39" s="102"/>
      <c r="AF39" s="96"/>
      <c r="AG39" s="104"/>
      <c r="AH39" s="102"/>
      <c r="AI39" s="93"/>
      <c r="AJ39" s="103"/>
      <c r="AK39" s="102"/>
      <c r="AL39" s="96"/>
      <c r="AM39" s="104"/>
      <c r="AN39" s="102"/>
      <c r="AO39" s="93"/>
      <c r="AP39" s="103"/>
      <c r="AQ39" s="102"/>
      <c r="AR39" s="96"/>
      <c r="AS39" s="104"/>
      <c r="AT39" s="102"/>
      <c r="AU39" s="93"/>
      <c r="AV39" s="103"/>
      <c r="AW39" s="102"/>
      <c r="AX39" s="96"/>
      <c r="AY39" s="104"/>
      <c r="AZ39" s="102"/>
      <c r="BA39" s="93"/>
      <c r="BB39" s="103"/>
      <c r="BC39" s="102"/>
      <c r="BD39" s="96"/>
      <c r="BE39" s="103"/>
      <c r="BF39" s="102"/>
      <c r="BG39" s="96"/>
      <c r="BH39" s="103"/>
      <c r="BI39" s="102"/>
      <c r="BJ39" s="96"/>
      <c r="BK39" s="103"/>
      <c r="BL39" s="102"/>
      <c r="BM39" s="96"/>
      <c r="BN39" s="103"/>
      <c r="BO39" s="102"/>
      <c r="BP39" s="96"/>
      <c r="BQ39" s="103"/>
      <c r="BR39" s="102"/>
      <c r="BS39" s="96"/>
      <c r="BT39" s="103"/>
      <c r="BU39" s="102"/>
      <c r="BV39" s="96"/>
      <c r="BW39" s="103"/>
      <c r="BX39" s="102"/>
      <c r="BY39" s="96"/>
      <c r="BZ39" s="103"/>
      <c r="CA39" s="102"/>
      <c r="CB39" s="96"/>
      <c r="CC39" s="103"/>
      <c r="CD39" s="102"/>
      <c r="CE39" s="96"/>
      <c r="CF39" s="103"/>
      <c r="CG39" s="102"/>
      <c r="CH39" s="96"/>
      <c r="CI39" s="103"/>
      <c r="CJ39" s="102"/>
      <c r="CK39" s="96"/>
      <c r="CL39" s="103"/>
      <c r="CM39" s="102"/>
      <c r="CN39" s="96"/>
      <c r="CO39" s="103"/>
      <c r="CP39" s="102"/>
      <c r="CQ39" s="96"/>
      <c r="CR39" s="103"/>
      <c r="CS39" s="102"/>
      <c r="CT39" s="96"/>
      <c r="CU39" s="103"/>
      <c r="CV39" s="102"/>
      <c r="CW39" s="96"/>
      <c r="CX39" s="103"/>
      <c r="CY39" s="102"/>
      <c r="CZ39" s="96"/>
    </row>
    <row r="40" spans="1:104" s="115" customFormat="1" ht="20.100000000000001" customHeight="1" x14ac:dyDescent="0.3">
      <c r="A40" s="231">
        <v>3</v>
      </c>
      <c r="B40" s="156" t="s">
        <v>281</v>
      </c>
      <c r="C40" s="243" t="s">
        <v>292</v>
      </c>
      <c r="D40" s="195"/>
      <c r="E40" s="197"/>
      <c r="F40" s="199"/>
      <c r="G40" s="160"/>
      <c r="H40" s="160"/>
      <c r="I40" s="162"/>
      <c r="J40" s="164"/>
      <c r="K40" s="205"/>
      <c r="L40" s="166"/>
      <c r="M40" s="166"/>
      <c r="N40" s="166"/>
      <c r="O40" s="166"/>
      <c r="P40" s="168"/>
      <c r="Q40" s="154">
        <f t="shared" ref="Q40" si="45">+IF(P40="costo",(IF(U40=0,T40,U40)),0)</f>
        <v>0</v>
      </c>
      <c r="R40" s="154">
        <f t="shared" ref="R40" si="46">+IF(P40="alcance",T40,0)</f>
        <v>0</v>
      </c>
      <c r="S40" s="152">
        <f t="shared" ref="S40" si="47">+IF(P40="COSTO",(IF(T40=0,,1)),)</f>
        <v>0</v>
      </c>
      <c r="T40" s="179">
        <v>0</v>
      </c>
      <c r="U40" s="233"/>
      <c r="V40" s="166"/>
      <c r="W40" s="175">
        <f t="shared" ref="W40" si="48">+IF(U40="",T40+V40,U40+V40)</f>
        <v>0</v>
      </c>
      <c r="X40" s="175">
        <f>AC40+AF40+AI40+AL40+AO40+AR40+AU40+AX40+BA40+BD40</f>
        <v>0</v>
      </c>
      <c r="Y40" s="175">
        <f>+W40-X40</f>
        <v>0</v>
      </c>
      <c r="Z40" s="109" t="s">
        <v>123</v>
      </c>
      <c r="AA40" s="122"/>
      <c r="AB40" s="122"/>
      <c r="AC40" s="111"/>
      <c r="AD40" s="122"/>
      <c r="AE40" s="122"/>
      <c r="AF40" s="122"/>
      <c r="AG40" s="114"/>
      <c r="AH40" s="110"/>
      <c r="AI40" s="111"/>
      <c r="AJ40" s="112"/>
      <c r="AK40" s="110"/>
      <c r="AL40" s="113"/>
      <c r="AM40" s="123"/>
      <c r="AN40" s="122"/>
      <c r="AO40" s="111"/>
      <c r="AP40" s="124"/>
      <c r="AQ40" s="122"/>
      <c r="AR40" s="113"/>
      <c r="AS40" s="123"/>
      <c r="AT40" s="122"/>
      <c r="AU40" s="111"/>
      <c r="AV40" s="124"/>
      <c r="AW40" s="122"/>
      <c r="AX40" s="113"/>
      <c r="AY40" s="123"/>
      <c r="AZ40" s="122"/>
      <c r="BA40" s="111"/>
      <c r="BB40" s="124"/>
      <c r="BC40" s="122"/>
      <c r="BD40" s="113"/>
      <c r="BE40" s="124"/>
      <c r="BF40" s="122"/>
      <c r="BG40" s="113"/>
      <c r="BH40" s="124"/>
      <c r="BI40" s="122"/>
      <c r="BJ40" s="113"/>
      <c r="BK40" s="124"/>
      <c r="BL40" s="122"/>
      <c r="BM40" s="113"/>
      <c r="BN40" s="124"/>
      <c r="BO40" s="122"/>
      <c r="BP40" s="113"/>
      <c r="BQ40" s="124"/>
      <c r="BR40" s="122"/>
      <c r="BS40" s="113"/>
      <c r="BT40" s="124"/>
      <c r="BU40" s="122"/>
      <c r="BV40" s="113"/>
      <c r="BW40" s="124"/>
      <c r="BX40" s="122"/>
      <c r="BY40" s="113"/>
      <c r="BZ40" s="124"/>
      <c r="CA40" s="122"/>
      <c r="CB40" s="113"/>
      <c r="CC40" s="124"/>
      <c r="CD40" s="122"/>
      <c r="CE40" s="113"/>
      <c r="CF40" s="124"/>
      <c r="CG40" s="122"/>
      <c r="CH40" s="113"/>
      <c r="CI40" s="124"/>
      <c r="CJ40" s="122"/>
      <c r="CK40" s="113"/>
      <c r="CL40" s="124"/>
      <c r="CM40" s="122"/>
      <c r="CN40" s="113"/>
      <c r="CO40" s="124"/>
      <c r="CP40" s="122"/>
      <c r="CQ40" s="113"/>
      <c r="CR40" s="124"/>
      <c r="CS40" s="122"/>
      <c r="CT40" s="113"/>
      <c r="CU40" s="124"/>
      <c r="CV40" s="122"/>
      <c r="CW40" s="113"/>
      <c r="CX40" s="124"/>
      <c r="CY40" s="122"/>
      <c r="CZ40" s="113"/>
    </row>
    <row r="41" spans="1:104" s="115" customFormat="1" ht="20.100000000000001" customHeight="1" x14ac:dyDescent="0.3">
      <c r="A41" s="232"/>
      <c r="B41" s="157"/>
      <c r="C41" s="244"/>
      <c r="D41" s="196"/>
      <c r="E41" s="198"/>
      <c r="F41" s="200"/>
      <c r="G41" s="161"/>
      <c r="H41" s="161"/>
      <c r="I41" s="163"/>
      <c r="J41" s="165"/>
      <c r="K41" s="206"/>
      <c r="L41" s="167"/>
      <c r="M41" s="167"/>
      <c r="N41" s="167"/>
      <c r="O41" s="167"/>
      <c r="P41" s="169"/>
      <c r="Q41" s="155"/>
      <c r="R41" s="155"/>
      <c r="S41" s="153"/>
      <c r="T41" s="180"/>
      <c r="U41" s="234"/>
      <c r="V41" s="167"/>
      <c r="W41" s="176"/>
      <c r="X41" s="176"/>
      <c r="Y41" s="176"/>
      <c r="Z41" s="116" t="s">
        <v>124</v>
      </c>
      <c r="AA41" s="117"/>
      <c r="AB41" s="117"/>
      <c r="AC41" s="118"/>
      <c r="AD41" s="119"/>
      <c r="AE41" s="117"/>
      <c r="AF41" s="120"/>
      <c r="AG41" s="121"/>
      <c r="AH41" s="117"/>
      <c r="AI41" s="118"/>
      <c r="AJ41" s="119"/>
      <c r="AK41" s="117"/>
      <c r="AL41" s="120"/>
      <c r="AM41" s="121"/>
      <c r="AN41" s="117"/>
      <c r="AO41" s="118"/>
      <c r="AP41" s="119"/>
      <c r="AQ41" s="117"/>
      <c r="AR41" s="120"/>
      <c r="AS41" s="121"/>
      <c r="AT41" s="117"/>
      <c r="AU41" s="118"/>
      <c r="AV41" s="119"/>
      <c r="AW41" s="117"/>
      <c r="AX41" s="120"/>
      <c r="AY41" s="121"/>
      <c r="AZ41" s="117"/>
      <c r="BA41" s="118"/>
      <c r="BB41" s="119"/>
      <c r="BC41" s="117"/>
      <c r="BD41" s="120"/>
      <c r="BE41" s="119"/>
      <c r="BF41" s="117"/>
      <c r="BG41" s="120"/>
      <c r="BH41" s="119"/>
      <c r="BI41" s="117"/>
      <c r="BJ41" s="120"/>
      <c r="BK41" s="119"/>
      <c r="BL41" s="117"/>
      <c r="BM41" s="120"/>
      <c r="BN41" s="119"/>
      <c r="BO41" s="117"/>
      <c r="BP41" s="120"/>
      <c r="BQ41" s="119"/>
      <c r="BR41" s="117"/>
      <c r="BS41" s="120"/>
      <c r="BT41" s="119"/>
      <c r="BU41" s="117"/>
      <c r="BV41" s="120"/>
      <c r="BW41" s="119"/>
      <c r="BX41" s="117"/>
      <c r="BY41" s="120"/>
      <c r="BZ41" s="119"/>
      <c r="CA41" s="117"/>
      <c r="CB41" s="120"/>
      <c r="CC41" s="119"/>
      <c r="CD41" s="117"/>
      <c r="CE41" s="120"/>
      <c r="CF41" s="119"/>
      <c r="CG41" s="117"/>
      <c r="CH41" s="120"/>
      <c r="CI41" s="119"/>
      <c r="CJ41" s="117"/>
      <c r="CK41" s="120"/>
      <c r="CL41" s="119"/>
      <c r="CM41" s="117"/>
      <c r="CN41" s="120"/>
      <c r="CO41" s="119"/>
      <c r="CP41" s="117"/>
      <c r="CQ41" s="120"/>
      <c r="CR41" s="119"/>
      <c r="CS41" s="117"/>
      <c r="CT41" s="120"/>
      <c r="CU41" s="119"/>
      <c r="CV41" s="117"/>
      <c r="CW41" s="120"/>
      <c r="CX41" s="119"/>
      <c r="CY41" s="117"/>
      <c r="CZ41" s="120"/>
    </row>
    <row r="42" spans="1:104" s="115" customFormat="1" ht="20.100000000000001" customHeight="1" x14ac:dyDescent="0.3">
      <c r="A42" s="231">
        <v>4</v>
      </c>
      <c r="B42" s="156" t="s">
        <v>38</v>
      </c>
      <c r="C42" s="243" t="s">
        <v>293</v>
      </c>
      <c r="D42" s="195"/>
      <c r="E42" s="197"/>
      <c r="F42" s="199"/>
      <c r="G42" s="160"/>
      <c r="H42" s="160"/>
      <c r="I42" s="162"/>
      <c r="J42" s="164"/>
      <c r="K42" s="205"/>
      <c r="L42" s="166"/>
      <c r="M42" s="166"/>
      <c r="N42" s="166"/>
      <c r="O42" s="166"/>
      <c r="P42" s="168"/>
      <c r="Q42" s="154">
        <f t="shared" ref="Q42" si="49">+IF(P42="costo",(IF(U42=0,T42,U42)),0)</f>
        <v>0</v>
      </c>
      <c r="R42" s="154">
        <f t="shared" ref="R42" si="50">+IF(P42="alcance",T42,0)</f>
        <v>0</v>
      </c>
      <c r="S42" s="152">
        <f t="shared" ref="S42" si="51">+IF(P42="COSTO",(IF(T42=0,,1)),)</f>
        <v>0</v>
      </c>
      <c r="T42" s="179">
        <v>0</v>
      </c>
      <c r="U42" s="233"/>
      <c r="V42" s="166"/>
      <c r="W42" s="175">
        <f>+IF(U42="",T42+V42,U42+V42)</f>
        <v>0</v>
      </c>
      <c r="X42" s="175">
        <f>AC42+AF42+AI42+AL42+AO42+AR42+AU42+AX42+BA42+BD42</f>
        <v>0</v>
      </c>
      <c r="Y42" s="175">
        <f>+W42-X42</f>
        <v>0</v>
      </c>
      <c r="Z42" s="109" t="s">
        <v>123</v>
      </c>
      <c r="AA42" s="122"/>
      <c r="AB42" s="122"/>
      <c r="AC42" s="111"/>
      <c r="AD42" s="122"/>
      <c r="AE42" s="110"/>
      <c r="AF42" s="113"/>
      <c r="AG42" s="114"/>
      <c r="AH42" s="110"/>
      <c r="AI42" s="111"/>
      <c r="AJ42" s="112"/>
      <c r="AK42" s="110"/>
      <c r="AL42" s="113"/>
      <c r="AM42" s="123"/>
      <c r="AN42" s="122"/>
      <c r="AO42" s="111"/>
      <c r="AP42" s="124"/>
      <c r="AQ42" s="122"/>
      <c r="AR42" s="113"/>
      <c r="AS42" s="123"/>
      <c r="AT42" s="122"/>
      <c r="AU42" s="111"/>
      <c r="AV42" s="124"/>
      <c r="AW42" s="122"/>
      <c r="AX42" s="113"/>
      <c r="AY42" s="123"/>
      <c r="AZ42" s="122"/>
      <c r="BA42" s="111"/>
      <c r="BB42" s="124"/>
      <c r="BC42" s="122"/>
      <c r="BD42" s="113"/>
      <c r="BE42" s="124"/>
      <c r="BF42" s="122"/>
      <c r="BG42" s="113"/>
      <c r="BH42" s="124"/>
      <c r="BI42" s="122"/>
      <c r="BJ42" s="113"/>
      <c r="BK42" s="124"/>
      <c r="BL42" s="122"/>
      <c r="BM42" s="113"/>
      <c r="BN42" s="124"/>
      <c r="BO42" s="122"/>
      <c r="BP42" s="113"/>
      <c r="BQ42" s="124"/>
      <c r="BR42" s="122"/>
      <c r="BS42" s="113"/>
      <c r="BT42" s="124"/>
      <c r="BU42" s="122"/>
      <c r="BV42" s="113"/>
      <c r="BW42" s="124"/>
      <c r="BX42" s="122"/>
      <c r="BY42" s="113"/>
      <c r="BZ42" s="124"/>
      <c r="CA42" s="122"/>
      <c r="CB42" s="113"/>
      <c r="CC42" s="124"/>
      <c r="CD42" s="122"/>
      <c r="CE42" s="113"/>
      <c r="CF42" s="124"/>
      <c r="CG42" s="122"/>
      <c r="CH42" s="113"/>
      <c r="CI42" s="124"/>
      <c r="CJ42" s="122"/>
      <c r="CK42" s="113"/>
      <c r="CL42" s="124"/>
      <c r="CM42" s="122"/>
      <c r="CN42" s="113"/>
      <c r="CO42" s="124"/>
      <c r="CP42" s="122"/>
      <c r="CQ42" s="113"/>
      <c r="CR42" s="124"/>
      <c r="CS42" s="122"/>
      <c r="CT42" s="113"/>
      <c r="CU42" s="124"/>
      <c r="CV42" s="122"/>
      <c r="CW42" s="113"/>
      <c r="CX42" s="124"/>
      <c r="CY42" s="122"/>
      <c r="CZ42" s="113"/>
    </row>
    <row r="43" spans="1:104" s="115" customFormat="1" ht="19.5" customHeight="1" x14ac:dyDescent="0.3">
      <c r="A43" s="232"/>
      <c r="B43" s="157"/>
      <c r="C43" s="244"/>
      <c r="D43" s="196"/>
      <c r="E43" s="198"/>
      <c r="F43" s="200"/>
      <c r="G43" s="161"/>
      <c r="H43" s="161"/>
      <c r="I43" s="163"/>
      <c r="J43" s="165"/>
      <c r="K43" s="206"/>
      <c r="L43" s="167"/>
      <c r="M43" s="167"/>
      <c r="N43" s="167"/>
      <c r="O43" s="167"/>
      <c r="P43" s="169"/>
      <c r="Q43" s="155"/>
      <c r="R43" s="155"/>
      <c r="S43" s="153"/>
      <c r="T43" s="180"/>
      <c r="U43" s="234"/>
      <c r="V43" s="167"/>
      <c r="W43" s="176"/>
      <c r="X43" s="176"/>
      <c r="Y43" s="176"/>
      <c r="Z43" s="116" t="s">
        <v>124</v>
      </c>
      <c r="AA43" s="117"/>
      <c r="AB43" s="117"/>
      <c r="AC43" s="118"/>
      <c r="AD43" s="119"/>
      <c r="AE43" s="117"/>
      <c r="AF43" s="120"/>
      <c r="AG43" s="121"/>
      <c r="AH43" s="117"/>
      <c r="AI43" s="118"/>
      <c r="AJ43" s="119"/>
      <c r="AK43" s="117"/>
      <c r="AL43" s="120"/>
      <c r="AM43" s="121"/>
      <c r="AN43" s="117"/>
      <c r="AO43" s="118"/>
      <c r="AP43" s="119"/>
      <c r="AQ43" s="117"/>
      <c r="AR43" s="120"/>
      <c r="AS43" s="121"/>
      <c r="AT43" s="117"/>
      <c r="AU43" s="118"/>
      <c r="AV43" s="119"/>
      <c r="AW43" s="117"/>
      <c r="AX43" s="120"/>
      <c r="AY43" s="121"/>
      <c r="AZ43" s="117"/>
      <c r="BA43" s="118"/>
      <c r="BB43" s="119"/>
      <c r="BC43" s="117"/>
      <c r="BD43" s="120"/>
      <c r="BE43" s="119"/>
      <c r="BF43" s="117"/>
      <c r="BG43" s="120"/>
      <c r="BH43" s="119"/>
      <c r="BI43" s="117"/>
      <c r="BJ43" s="120"/>
      <c r="BK43" s="119"/>
      <c r="BL43" s="117"/>
      <c r="BM43" s="120"/>
      <c r="BN43" s="119"/>
      <c r="BO43" s="117"/>
      <c r="BP43" s="120"/>
      <c r="BQ43" s="119"/>
      <c r="BR43" s="117"/>
      <c r="BS43" s="120"/>
      <c r="BT43" s="119"/>
      <c r="BU43" s="117"/>
      <c r="BV43" s="120"/>
      <c r="BW43" s="119"/>
      <c r="BX43" s="117"/>
      <c r="BY43" s="120"/>
      <c r="BZ43" s="119"/>
      <c r="CA43" s="117"/>
      <c r="CB43" s="120"/>
      <c r="CC43" s="119"/>
      <c r="CD43" s="117"/>
      <c r="CE43" s="120"/>
      <c r="CF43" s="119"/>
      <c r="CG43" s="117"/>
      <c r="CH43" s="120"/>
      <c r="CI43" s="119"/>
      <c r="CJ43" s="117"/>
      <c r="CK43" s="120"/>
      <c r="CL43" s="119"/>
      <c r="CM43" s="117"/>
      <c r="CN43" s="120"/>
      <c r="CO43" s="119"/>
      <c r="CP43" s="117"/>
      <c r="CQ43" s="120"/>
      <c r="CR43" s="119"/>
      <c r="CS43" s="117"/>
      <c r="CT43" s="120"/>
      <c r="CU43" s="119"/>
      <c r="CV43" s="117"/>
      <c r="CW43" s="120"/>
      <c r="CX43" s="119"/>
      <c r="CY43" s="117"/>
      <c r="CZ43" s="120"/>
    </row>
    <row r="44" spans="1:104" s="5" customFormat="1" ht="20.100000000000001" hidden="1" customHeight="1" x14ac:dyDescent="0.3">
      <c r="A44" s="219">
        <v>13</v>
      </c>
      <c r="B44" s="156"/>
      <c r="C44" s="189"/>
      <c r="D44" s="191"/>
      <c r="E44" s="193"/>
      <c r="F44" s="211"/>
      <c r="G44" s="146"/>
      <c r="H44" s="146"/>
      <c r="I44" s="207"/>
      <c r="J44" s="144"/>
      <c r="K44" s="140"/>
      <c r="L44" s="183"/>
      <c r="M44" s="183"/>
      <c r="N44" s="183"/>
      <c r="O44" s="183"/>
      <c r="P44" s="187"/>
      <c r="Q44" s="177">
        <f t="shared" ref="Q44" si="52">+IF(P44="costo",(IF(U44=0,T44,U44)),0)</f>
        <v>0</v>
      </c>
      <c r="R44" s="177">
        <f t="shared" ref="R44" si="53">+IF(P44="alcance",T44,0)</f>
        <v>0</v>
      </c>
      <c r="S44" s="152">
        <f t="shared" ref="S44" si="54">+IF(P44="COSTO",(IF(T44=0,,1)),)</f>
        <v>0</v>
      </c>
      <c r="T44" s="179">
        <v>0</v>
      </c>
      <c r="U44" s="181"/>
      <c r="V44" s="183"/>
      <c r="W44" s="185">
        <f>+IF(U44="",T44+V44,U44+V44)</f>
        <v>0</v>
      </c>
      <c r="X44" s="175">
        <f t="shared" ref="X44" si="55">AC44+AF44+AI44+AL44+AO44+AR44+AU44+AX44+BA44+BD44</f>
        <v>0</v>
      </c>
      <c r="Y44" s="185">
        <f>+W44-X44</f>
        <v>0</v>
      </c>
      <c r="Z44" s="100" t="s">
        <v>123</v>
      </c>
      <c r="AA44" s="106"/>
      <c r="AB44" s="106"/>
      <c r="AC44" s="97"/>
      <c r="AD44" s="95"/>
      <c r="AE44" s="50"/>
      <c r="AF44" s="98"/>
      <c r="AG44" s="94"/>
      <c r="AH44" s="50"/>
      <c r="AI44" s="97"/>
      <c r="AJ44" s="95"/>
      <c r="AK44" s="50"/>
      <c r="AL44" s="98"/>
      <c r="AM44" s="107"/>
      <c r="AN44" s="106"/>
      <c r="AO44" s="97"/>
      <c r="AP44" s="108"/>
      <c r="AQ44" s="106"/>
      <c r="AR44" s="98"/>
      <c r="AS44" s="107"/>
      <c r="AT44" s="106"/>
      <c r="AU44" s="97"/>
      <c r="AV44" s="108"/>
      <c r="AW44" s="106"/>
      <c r="AX44" s="98"/>
      <c r="AY44" s="107"/>
      <c r="AZ44" s="106"/>
      <c r="BA44" s="97"/>
      <c r="BB44" s="108"/>
      <c r="BC44" s="106"/>
      <c r="BD44" s="98"/>
      <c r="BE44" s="108"/>
      <c r="BF44" s="106"/>
      <c r="BG44" s="98"/>
      <c r="BH44" s="108"/>
      <c r="BI44" s="106"/>
      <c r="BJ44" s="98"/>
      <c r="BK44" s="108"/>
      <c r="BL44" s="106"/>
      <c r="BM44" s="98"/>
      <c r="BN44" s="108"/>
      <c r="BO44" s="106"/>
      <c r="BP44" s="98"/>
      <c r="BQ44" s="108"/>
      <c r="BR44" s="106"/>
      <c r="BS44" s="98"/>
      <c r="BT44" s="108"/>
      <c r="BU44" s="106"/>
      <c r="BV44" s="98"/>
      <c r="BW44" s="108"/>
      <c r="BX44" s="106"/>
      <c r="BY44" s="98"/>
      <c r="BZ44" s="108"/>
      <c r="CA44" s="106"/>
      <c r="CB44" s="98"/>
      <c r="CC44" s="108"/>
      <c r="CD44" s="106"/>
      <c r="CE44" s="98"/>
      <c r="CF44" s="108"/>
      <c r="CG44" s="106"/>
      <c r="CH44" s="98"/>
      <c r="CI44" s="108"/>
      <c r="CJ44" s="106"/>
      <c r="CK44" s="98"/>
      <c r="CL44" s="108"/>
      <c r="CM44" s="106"/>
      <c r="CN44" s="98"/>
      <c r="CO44" s="108"/>
      <c r="CP44" s="106"/>
      <c r="CQ44" s="98"/>
      <c r="CR44" s="108"/>
      <c r="CS44" s="106"/>
      <c r="CT44" s="98"/>
      <c r="CU44" s="108"/>
      <c r="CV44" s="106"/>
      <c r="CW44" s="98"/>
      <c r="CX44" s="108"/>
      <c r="CY44" s="106"/>
      <c r="CZ44" s="98"/>
    </row>
    <row r="45" spans="1:104" s="5" customFormat="1" ht="20.100000000000001" hidden="1" customHeight="1" x14ac:dyDescent="0.3">
      <c r="A45" s="220"/>
      <c r="B45" s="157"/>
      <c r="C45" s="190"/>
      <c r="D45" s="192"/>
      <c r="E45" s="194"/>
      <c r="F45" s="212"/>
      <c r="G45" s="147"/>
      <c r="H45" s="147"/>
      <c r="I45" s="208"/>
      <c r="J45" s="145"/>
      <c r="K45" s="141"/>
      <c r="L45" s="184"/>
      <c r="M45" s="184"/>
      <c r="N45" s="184"/>
      <c r="O45" s="184"/>
      <c r="P45" s="188"/>
      <c r="Q45" s="178"/>
      <c r="R45" s="178"/>
      <c r="S45" s="153"/>
      <c r="T45" s="180"/>
      <c r="U45" s="182"/>
      <c r="V45" s="184"/>
      <c r="W45" s="186"/>
      <c r="X45" s="176"/>
      <c r="Y45" s="186"/>
      <c r="Z45" s="101" t="s">
        <v>124</v>
      </c>
      <c r="AA45" s="102"/>
      <c r="AB45" s="102"/>
      <c r="AC45" s="93"/>
      <c r="AD45" s="103"/>
      <c r="AE45" s="102"/>
      <c r="AF45" s="96"/>
      <c r="AG45" s="104"/>
      <c r="AH45" s="102"/>
      <c r="AI45" s="93"/>
      <c r="AJ45" s="103"/>
      <c r="AK45" s="102"/>
      <c r="AL45" s="96"/>
      <c r="AM45" s="104"/>
      <c r="AN45" s="102"/>
      <c r="AO45" s="93"/>
      <c r="AP45" s="103"/>
      <c r="AQ45" s="102"/>
      <c r="AR45" s="96"/>
      <c r="AS45" s="104"/>
      <c r="AT45" s="102"/>
      <c r="AU45" s="93"/>
      <c r="AV45" s="103"/>
      <c r="AW45" s="102"/>
      <c r="AX45" s="96"/>
      <c r="AY45" s="104"/>
      <c r="AZ45" s="102"/>
      <c r="BA45" s="93"/>
      <c r="BB45" s="103"/>
      <c r="BC45" s="102"/>
      <c r="BD45" s="96"/>
      <c r="BE45" s="103"/>
      <c r="BF45" s="102"/>
      <c r="BG45" s="96"/>
      <c r="BH45" s="103"/>
      <c r="BI45" s="102"/>
      <c r="BJ45" s="96"/>
      <c r="BK45" s="103"/>
      <c r="BL45" s="102"/>
      <c r="BM45" s="96"/>
      <c r="BN45" s="103"/>
      <c r="BO45" s="102"/>
      <c r="BP45" s="96"/>
      <c r="BQ45" s="103"/>
      <c r="BR45" s="102"/>
      <c r="BS45" s="96"/>
      <c r="BT45" s="103"/>
      <c r="BU45" s="102"/>
      <c r="BV45" s="96"/>
      <c r="BW45" s="103"/>
      <c r="BX45" s="102"/>
      <c r="BY45" s="96"/>
      <c r="BZ45" s="103"/>
      <c r="CA45" s="102"/>
      <c r="CB45" s="96"/>
      <c r="CC45" s="103"/>
      <c r="CD45" s="102"/>
      <c r="CE45" s="96"/>
      <c r="CF45" s="103"/>
      <c r="CG45" s="102"/>
      <c r="CH45" s="96"/>
      <c r="CI45" s="103"/>
      <c r="CJ45" s="102"/>
      <c r="CK45" s="96"/>
      <c r="CL45" s="103"/>
      <c r="CM45" s="102"/>
      <c r="CN45" s="96"/>
      <c r="CO45" s="103"/>
      <c r="CP45" s="102"/>
      <c r="CQ45" s="96"/>
      <c r="CR45" s="103"/>
      <c r="CS45" s="102"/>
      <c r="CT45" s="96"/>
      <c r="CU45" s="103"/>
      <c r="CV45" s="102"/>
      <c r="CW45" s="96"/>
      <c r="CX45" s="103"/>
      <c r="CY45" s="102"/>
      <c r="CZ45" s="96"/>
    </row>
    <row r="46" spans="1:104" s="115" customFormat="1" ht="20.100000000000001" customHeight="1" x14ac:dyDescent="0.3">
      <c r="A46" s="231">
        <v>5</v>
      </c>
      <c r="B46" s="156" t="s">
        <v>282</v>
      </c>
      <c r="C46" s="150" t="s">
        <v>294</v>
      </c>
      <c r="D46" s="195"/>
      <c r="E46" s="197"/>
      <c r="F46" s="199"/>
      <c r="G46" s="160"/>
      <c r="H46" s="160"/>
      <c r="I46" s="162"/>
      <c r="J46" s="164"/>
      <c r="K46" s="205"/>
      <c r="L46" s="166"/>
      <c r="M46" s="166"/>
      <c r="N46" s="166"/>
      <c r="O46" s="166"/>
      <c r="P46" s="168"/>
      <c r="Q46" s="154">
        <f t="shared" ref="Q46" si="56">+IF(P46="costo",(IF(U46=0,T46,U46)),0)</f>
        <v>0</v>
      </c>
      <c r="R46" s="154">
        <f t="shared" ref="R46" si="57">+IF(P46="alcance",T46,0)</f>
        <v>0</v>
      </c>
      <c r="S46" s="152">
        <f t="shared" ref="S46" si="58">+IF(P46="COSTO",(IF(T46=0,,1)),)</f>
        <v>0</v>
      </c>
      <c r="T46" s="179">
        <v>0</v>
      </c>
      <c r="U46" s="233"/>
      <c r="V46" s="166"/>
      <c r="W46" s="175">
        <f>+IF(U46="",T46+V46,U46+V46)</f>
        <v>0</v>
      </c>
      <c r="X46" s="175">
        <f t="shared" ref="X46" si="59">AC46+AF46+AI46+AL46+AO46+AR46+AU46+AX46+BA46+BD46</f>
        <v>0</v>
      </c>
      <c r="Y46" s="175">
        <f>+W46-X46</f>
        <v>0</v>
      </c>
      <c r="Z46" s="109" t="s">
        <v>123</v>
      </c>
      <c r="AA46" s="122"/>
      <c r="AB46" s="122"/>
      <c r="AC46" s="111"/>
      <c r="AD46" s="112"/>
      <c r="AE46" s="110"/>
      <c r="AF46" s="113"/>
      <c r="AG46" s="114"/>
      <c r="AH46" s="110"/>
      <c r="AI46" s="111"/>
      <c r="AJ46" s="112"/>
      <c r="AK46" s="110"/>
      <c r="AL46" s="113"/>
      <c r="AM46" s="123"/>
      <c r="AN46" s="122"/>
      <c r="AO46" s="111"/>
      <c r="AP46" s="124"/>
      <c r="AQ46" s="122"/>
      <c r="AR46" s="113"/>
      <c r="AS46" s="123"/>
      <c r="AT46" s="122"/>
      <c r="AU46" s="111"/>
      <c r="AV46" s="124"/>
      <c r="AW46" s="122"/>
      <c r="AX46" s="113"/>
      <c r="AY46" s="123"/>
      <c r="AZ46" s="122"/>
      <c r="BA46" s="111"/>
      <c r="BB46" s="124"/>
      <c r="BC46" s="122"/>
      <c r="BD46" s="113"/>
      <c r="BE46" s="124"/>
      <c r="BF46" s="122"/>
      <c r="BG46" s="113"/>
      <c r="BH46" s="124"/>
      <c r="BI46" s="122"/>
      <c r="BJ46" s="113"/>
      <c r="BK46" s="124"/>
      <c r="BL46" s="122"/>
      <c r="BM46" s="113"/>
      <c r="BN46" s="124"/>
      <c r="BO46" s="122"/>
      <c r="BP46" s="113"/>
      <c r="BQ46" s="124"/>
      <c r="BR46" s="122"/>
      <c r="BS46" s="113"/>
      <c r="BT46" s="124"/>
      <c r="BU46" s="122"/>
      <c r="BV46" s="113"/>
      <c r="BW46" s="124"/>
      <c r="BX46" s="122"/>
      <c r="BY46" s="113"/>
      <c r="BZ46" s="124"/>
      <c r="CA46" s="122"/>
      <c r="CB46" s="113"/>
      <c r="CC46" s="124"/>
      <c r="CD46" s="122"/>
      <c r="CE46" s="113"/>
      <c r="CF46" s="124"/>
      <c r="CG46" s="122"/>
      <c r="CH46" s="113"/>
      <c r="CI46" s="124"/>
      <c r="CJ46" s="122"/>
      <c r="CK46" s="113"/>
      <c r="CL46" s="124"/>
      <c r="CM46" s="122"/>
      <c r="CN46" s="113"/>
      <c r="CO46" s="124"/>
      <c r="CP46" s="122"/>
      <c r="CQ46" s="113"/>
      <c r="CR46" s="124"/>
      <c r="CS46" s="122"/>
      <c r="CT46" s="113"/>
      <c r="CU46" s="124"/>
      <c r="CV46" s="122"/>
      <c r="CW46" s="113"/>
      <c r="CX46" s="124"/>
      <c r="CY46" s="122"/>
      <c r="CZ46" s="113"/>
    </row>
    <row r="47" spans="1:104" s="115" customFormat="1" ht="20.100000000000001" customHeight="1" x14ac:dyDescent="0.3">
      <c r="A47" s="232"/>
      <c r="B47" s="157"/>
      <c r="C47" s="151"/>
      <c r="D47" s="196"/>
      <c r="E47" s="198"/>
      <c r="F47" s="200"/>
      <c r="G47" s="161"/>
      <c r="H47" s="161"/>
      <c r="I47" s="163"/>
      <c r="J47" s="165"/>
      <c r="K47" s="206"/>
      <c r="L47" s="167"/>
      <c r="M47" s="167"/>
      <c r="N47" s="167"/>
      <c r="O47" s="167"/>
      <c r="P47" s="169"/>
      <c r="Q47" s="155"/>
      <c r="R47" s="155"/>
      <c r="S47" s="153"/>
      <c r="T47" s="180"/>
      <c r="U47" s="234"/>
      <c r="V47" s="167"/>
      <c r="W47" s="176"/>
      <c r="X47" s="176"/>
      <c r="Y47" s="176"/>
      <c r="Z47" s="116" t="s">
        <v>124</v>
      </c>
      <c r="AA47" s="117"/>
      <c r="AB47" s="117"/>
      <c r="AC47" s="118"/>
      <c r="AD47" s="119"/>
      <c r="AE47" s="117"/>
      <c r="AF47" s="120"/>
      <c r="AG47" s="121"/>
      <c r="AH47" s="117"/>
      <c r="AI47" s="118"/>
      <c r="AJ47" s="119"/>
      <c r="AK47" s="117"/>
      <c r="AL47" s="120"/>
      <c r="AM47" s="121"/>
      <c r="AN47" s="117"/>
      <c r="AO47" s="118"/>
      <c r="AP47" s="119"/>
      <c r="AQ47" s="117"/>
      <c r="AR47" s="120"/>
      <c r="AS47" s="121"/>
      <c r="AT47" s="117"/>
      <c r="AU47" s="118"/>
      <c r="AV47" s="119"/>
      <c r="AW47" s="117"/>
      <c r="AX47" s="120"/>
      <c r="AY47" s="121"/>
      <c r="AZ47" s="117"/>
      <c r="BA47" s="118"/>
      <c r="BB47" s="119"/>
      <c r="BC47" s="117"/>
      <c r="BD47" s="120"/>
      <c r="BE47" s="119"/>
      <c r="BF47" s="117"/>
      <c r="BG47" s="120"/>
      <c r="BH47" s="119"/>
      <c r="BI47" s="117"/>
      <c r="BJ47" s="120"/>
      <c r="BK47" s="119"/>
      <c r="BL47" s="117"/>
      <c r="BM47" s="120"/>
      <c r="BN47" s="119"/>
      <c r="BO47" s="117"/>
      <c r="BP47" s="120"/>
      <c r="BQ47" s="119"/>
      <c r="BR47" s="117"/>
      <c r="BS47" s="120"/>
      <c r="BT47" s="119"/>
      <c r="BU47" s="117"/>
      <c r="BV47" s="120"/>
      <c r="BW47" s="119"/>
      <c r="BX47" s="117"/>
      <c r="BY47" s="120"/>
      <c r="BZ47" s="119"/>
      <c r="CA47" s="117"/>
      <c r="CB47" s="120"/>
      <c r="CC47" s="119"/>
      <c r="CD47" s="117"/>
      <c r="CE47" s="120"/>
      <c r="CF47" s="119"/>
      <c r="CG47" s="117"/>
      <c r="CH47" s="120"/>
      <c r="CI47" s="119"/>
      <c r="CJ47" s="117"/>
      <c r="CK47" s="120"/>
      <c r="CL47" s="119"/>
      <c r="CM47" s="117"/>
      <c r="CN47" s="120"/>
      <c r="CO47" s="119"/>
      <c r="CP47" s="117"/>
      <c r="CQ47" s="120"/>
      <c r="CR47" s="119"/>
      <c r="CS47" s="117"/>
      <c r="CT47" s="120"/>
      <c r="CU47" s="119"/>
      <c r="CV47" s="117"/>
      <c r="CW47" s="120"/>
      <c r="CX47" s="119"/>
      <c r="CY47" s="117"/>
      <c r="CZ47" s="120"/>
    </row>
    <row r="48" spans="1:104" s="5" customFormat="1" ht="20.100000000000001" hidden="1" customHeight="1" x14ac:dyDescent="0.3">
      <c r="A48" s="219">
        <v>15</v>
      </c>
      <c r="B48" s="156"/>
      <c r="C48" s="172"/>
      <c r="D48" s="211"/>
      <c r="E48" s="193"/>
      <c r="F48" s="211"/>
      <c r="G48" s="146"/>
      <c r="H48" s="146"/>
      <c r="I48" s="207"/>
      <c r="J48" s="144"/>
      <c r="K48" s="140"/>
      <c r="L48" s="183"/>
      <c r="M48" s="183"/>
      <c r="N48" s="183"/>
      <c r="O48" s="183"/>
      <c r="P48" s="187"/>
      <c r="Q48" s="177">
        <f t="shared" ref="Q48" si="60">+IF(P48="costo",(IF(U48=0,T48,U48)),0)</f>
        <v>0</v>
      </c>
      <c r="R48" s="177">
        <f t="shared" ref="R48" si="61">+IF(P48="alcance",T48,0)</f>
        <v>0</v>
      </c>
      <c r="S48" s="152">
        <f t="shared" ref="S48" si="62">+IF(P48="COSTO",(IF(T48=0,,1)),)</f>
        <v>0</v>
      </c>
      <c r="T48" s="179">
        <v>0</v>
      </c>
      <c r="U48" s="181"/>
      <c r="V48" s="183"/>
      <c r="W48" s="185">
        <f>+IF(U48="",T48+V48,U48+V48)</f>
        <v>0</v>
      </c>
      <c r="X48" s="185">
        <f t="shared" ref="X48" si="63">AC48+AF48+AI48+AL48+AO48+AR48+AU48+AX48+BA48+BD48</f>
        <v>0</v>
      </c>
      <c r="Y48" s="185">
        <f>+W48-X48</f>
        <v>0</v>
      </c>
      <c r="Z48" s="100" t="s">
        <v>123</v>
      </c>
      <c r="AA48" s="106"/>
      <c r="AB48" s="106"/>
      <c r="AC48" s="97"/>
      <c r="AD48" s="95"/>
      <c r="AE48" s="50"/>
      <c r="AF48" s="98"/>
      <c r="AG48" s="94"/>
      <c r="AH48" s="50"/>
      <c r="AI48" s="97"/>
      <c r="AJ48" s="95"/>
      <c r="AK48" s="50"/>
      <c r="AL48" s="98"/>
      <c r="AM48" s="107"/>
      <c r="AN48" s="106"/>
      <c r="AO48" s="97"/>
      <c r="AP48" s="108"/>
      <c r="AQ48" s="106"/>
      <c r="AR48" s="98"/>
      <c r="AS48" s="107"/>
      <c r="AT48" s="106"/>
      <c r="AU48" s="97"/>
      <c r="AV48" s="108"/>
      <c r="AW48" s="106"/>
      <c r="AX48" s="98"/>
      <c r="AY48" s="107"/>
      <c r="AZ48" s="106"/>
      <c r="BA48" s="97"/>
      <c r="BB48" s="108"/>
      <c r="BC48" s="106"/>
      <c r="BD48" s="98"/>
      <c r="BE48" s="108"/>
      <c r="BF48" s="106"/>
      <c r="BG48" s="98"/>
      <c r="BH48" s="108"/>
      <c r="BI48" s="106"/>
      <c r="BJ48" s="98"/>
      <c r="BK48" s="108"/>
      <c r="BL48" s="106"/>
      <c r="BM48" s="98"/>
      <c r="BN48" s="108"/>
      <c r="BO48" s="106"/>
      <c r="BP48" s="98"/>
      <c r="BQ48" s="108"/>
      <c r="BR48" s="106"/>
      <c r="BS48" s="98"/>
      <c r="BT48" s="108"/>
      <c r="BU48" s="106"/>
      <c r="BV48" s="98"/>
      <c r="BW48" s="108"/>
      <c r="BX48" s="106"/>
      <c r="BY48" s="98"/>
      <c r="BZ48" s="108"/>
      <c r="CA48" s="106"/>
      <c r="CB48" s="98"/>
      <c r="CC48" s="108"/>
      <c r="CD48" s="106"/>
      <c r="CE48" s="98"/>
      <c r="CF48" s="108"/>
      <c r="CG48" s="106"/>
      <c r="CH48" s="98"/>
      <c r="CI48" s="108"/>
      <c r="CJ48" s="106"/>
      <c r="CK48" s="98"/>
      <c r="CL48" s="108"/>
      <c r="CM48" s="106"/>
      <c r="CN48" s="98"/>
      <c r="CO48" s="108"/>
      <c r="CP48" s="106"/>
      <c r="CQ48" s="98"/>
      <c r="CR48" s="108"/>
      <c r="CS48" s="106"/>
      <c r="CT48" s="98"/>
      <c r="CU48" s="108"/>
      <c r="CV48" s="106"/>
      <c r="CW48" s="98"/>
      <c r="CX48" s="108"/>
      <c r="CY48" s="106"/>
      <c r="CZ48" s="98"/>
    </row>
    <row r="49" spans="1:104" s="5" customFormat="1" ht="20.100000000000001" hidden="1" customHeight="1" x14ac:dyDescent="0.3">
      <c r="A49" s="220"/>
      <c r="B49" s="157"/>
      <c r="C49" s="173"/>
      <c r="D49" s="212"/>
      <c r="E49" s="194"/>
      <c r="F49" s="212"/>
      <c r="G49" s="147"/>
      <c r="H49" s="147"/>
      <c r="I49" s="208"/>
      <c r="J49" s="145"/>
      <c r="K49" s="141"/>
      <c r="L49" s="184"/>
      <c r="M49" s="184"/>
      <c r="N49" s="184"/>
      <c r="O49" s="184"/>
      <c r="P49" s="188"/>
      <c r="Q49" s="178"/>
      <c r="R49" s="178"/>
      <c r="S49" s="153"/>
      <c r="T49" s="180"/>
      <c r="U49" s="182"/>
      <c r="V49" s="184"/>
      <c r="W49" s="186"/>
      <c r="X49" s="186"/>
      <c r="Y49" s="186"/>
      <c r="Z49" s="101" t="s">
        <v>124</v>
      </c>
      <c r="AA49" s="102"/>
      <c r="AB49" s="102"/>
      <c r="AC49" s="93"/>
      <c r="AD49" s="103"/>
      <c r="AE49" s="102"/>
      <c r="AF49" s="96"/>
      <c r="AG49" s="104"/>
      <c r="AH49" s="102"/>
      <c r="AI49" s="93"/>
      <c r="AJ49" s="103"/>
      <c r="AK49" s="102"/>
      <c r="AL49" s="96"/>
      <c r="AM49" s="104"/>
      <c r="AN49" s="102"/>
      <c r="AO49" s="93"/>
      <c r="AP49" s="103"/>
      <c r="AQ49" s="102"/>
      <c r="AR49" s="96"/>
      <c r="AS49" s="104"/>
      <c r="AT49" s="102"/>
      <c r="AU49" s="93"/>
      <c r="AV49" s="103"/>
      <c r="AW49" s="102"/>
      <c r="AX49" s="96"/>
      <c r="AY49" s="104"/>
      <c r="AZ49" s="102"/>
      <c r="BA49" s="93"/>
      <c r="BB49" s="103"/>
      <c r="BC49" s="102"/>
      <c r="BD49" s="96"/>
      <c r="BE49" s="103"/>
      <c r="BF49" s="102"/>
      <c r="BG49" s="96"/>
      <c r="BH49" s="103"/>
      <c r="BI49" s="102"/>
      <c r="BJ49" s="96"/>
      <c r="BK49" s="103"/>
      <c r="BL49" s="102"/>
      <c r="BM49" s="96"/>
      <c r="BN49" s="103"/>
      <c r="BO49" s="102"/>
      <c r="BP49" s="96"/>
      <c r="BQ49" s="103"/>
      <c r="BR49" s="102"/>
      <c r="BS49" s="96"/>
      <c r="BT49" s="103"/>
      <c r="BU49" s="102"/>
      <c r="BV49" s="96"/>
      <c r="BW49" s="103"/>
      <c r="BX49" s="102"/>
      <c r="BY49" s="96"/>
      <c r="BZ49" s="103"/>
      <c r="CA49" s="102"/>
      <c r="CB49" s="96"/>
      <c r="CC49" s="103"/>
      <c r="CD49" s="102"/>
      <c r="CE49" s="96"/>
      <c r="CF49" s="103"/>
      <c r="CG49" s="102"/>
      <c r="CH49" s="96"/>
      <c r="CI49" s="103"/>
      <c r="CJ49" s="102"/>
      <c r="CK49" s="96"/>
      <c r="CL49" s="103"/>
      <c r="CM49" s="102"/>
      <c r="CN49" s="96"/>
      <c r="CO49" s="103"/>
      <c r="CP49" s="102"/>
      <c r="CQ49" s="96"/>
      <c r="CR49" s="103"/>
      <c r="CS49" s="102"/>
      <c r="CT49" s="96"/>
      <c r="CU49" s="103"/>
      <c r="CV49" s="102"/>
      <c r="CW49" s="96"/>
      <c r="CX49" s="103"/>
      <c r="CY49" s="102"/>
      <c r="CZ49" s="96"/>
    </row>
    <row r="50" spans="1:104" s="5" customFormat="1" ht="20.100000000000001" hidden="1" customHeight="1" x14ac:dyDescent="0.3">
      <c r="A50" s="219">
        <v>16</v>
      </c>
      <c r="B50" s="156"/>
      <c r="C50" s="172"/>
      <c r="D50" s="211"/>
      <c r="E50" s="193"/>
      <c r="F50" s="211"/>
      <c r="G50" s="146"/>
      <c r="H50" s="146"/>
      <c r="I50" s="207"/>
      <c r="J50" s="144"/>
      <c r="K50" s="140"/>
      <c r="L50" s="183"/>
      <c r="M50" s="183"/>
      <c r="N50" s="183"/>
      <c r="O50" s="183"/>
      <c r="P50" s="187"/>
      <c r="Q50" s="177">
        <f t="shared" ref="Q50" si="64">+IF(P50="costo",(IF(U50=0,T50,U50)),0)</f>
        <v>0</v>
      </c>
      <c r="R50" s="177">
        <f t="shared" ref="R50" si="65">+IF(P50="alcance",T50,0)</f>
        <v>0</v>
      </c>
      <c r="S50" s="152">
        <f t="shared" ref="S50" si="66">+IF(P50="COSTO",(IF(T50=0,,1)),)</f>
        <v>0</v>
      </c>
      <c r="T50" s="179">
        <v>0</v>
      </c>
      <c r="U50" s="272"/>
      <c r="V50" s="183"/>
      <c r="W50" s="185">
        <f>+IF(U50="",T50+V50,U50+V50)</f>
        <v>0</v>
      </c>
      <c r="X50" s="185">
        <f t="shared" ref="X50" si="67">AC50+AF50+AI50+AL50+AO50+AR50+AU50+AX50+BA50+BD50</f>
        <v>0</v>
      </c>
      <c r="Y50" s="185">
        <f>+W50-X50</f>
        <v>0</v>
      </c>
      <c r="Z50" s="100" t="s">
        <v>123</v>
      </c>
      <c r="AA50" s="106"/>
      <c r="AB50" s="106"/>
      <c r="AC50" s="97"/>
      <c r="AD50" s="95"/>
      <c r="AE50" s="50"/>
      <c r="AF50" s="98"/>
      <c r="AG50" s="94"/>
      <c r="AH50" s="50"/>
      <c r="AI50" s="97"/>
      <c r="AJ50" s="95"/>
      <c r="AK50" s="50"/>
      <c r="AL50" s="98"/>
      <c r="AM50" s="107"/>
      <c r="AN50" s="106"/>
      <c r="AO50" s="97"/>
      <c r="AP50" s="108"/>
      <c r="AQ50" s="106"/>
      <c r="AR50" s="98"/>
      <c r="AS50" s="107"/>
      <c r="AT50" s="106"/>
      <c r="AU50" s="97"/>
      <c r="AV50" s="108"/>
      <c r="AW50" s="106"/>
      <c r="AX50" s="98"/>
      <c r="AY50" s="107"/>
      <c r="AZ50" s="106"/>
      <c r="BA50" s="97"/>
      <c r="BB50" s="108"/>
      <c r="BC50" s="106"/>
      <c r="BD50" s="98"/>
      <c r="BE50" s="108"/>
      <c r="BF50" s="106"/>
      <c r="BG50" s="98"/>
      <c r="BH50" s="108"/>
      <c r="BI50" s="106"/>
      <c r="BJ50" s="98"/>
      <c r="BK50" s="108"/>
      <c r="BL50" s="106"/>
      <c r="BM50" s="98"/>
      <c r="BN50" s="108"/>
      <c r="BO50" s="106"/>
      <c r="BP50" s="98"/>
      <c r="BQ50" s="108"/>
      <c r="BR50" s="106"/>
      <c r="BS50" s="98"/>
      <c r="BT50" s="108"/>
      <c r="BU50" s="106"/>
      <c r="BV50" s="98"/>
      <c r="BW50" s="108"/>
      <c r="BX50" s="106"/>
      <c r="BY50" s="98"/>
      <c r="BZ50" s="108"/>
      <c r="CA50" s="106"/>
      <c r="CB50" s="98"/>
      <c r="CC50" s="108"/>
      <c r="CD50" s="106"/>
      <c r="CE50" s="98"/>
      <c r="CF50" s="108"/>
      <c r="CG50" s="106"/>
      <c r="CH50" s="98"/>
      <c r="CI50" s="108"/>
      <c r="CJ50" s="106"/>
      <c r="CK50" s="98"/>
      <c r="CL50" s="108"/>
      <c r="CM50" s="106"/>
      <c r="CN50" s="98"/>
      <c r="CO50" s="108"/>
      <c r="CP50" s="106"/>
      <c r="CQ50" s="98"/>
      <c r="CR50" s="108"/>
      <c r="CS50" s="106"/>
      <c r="CT50" s="98"/>
      <c r="CU50" s="108"/>
      <c r="CV50" s="106"/>
      <c r="CW50" s="98"/>
      <c r="CX50" s="108"/>
      <c r="CY50" s="106"/>
      <c r="CZ50" s="98"/>
    </row>
    <row r="51" spans="1:104" s="5" customFormat="1" ht="20.100000000000001" hidden="1" customHeight="1" x14ac:dyDescent="0.3">
      <c r="A51" s="220"/>
      <c r="B51" s="157"/>
      <c r="C51" s="173"/>
      <c r="D51" s="212"/>
      <c r="E51" s="194"/>
      <c r="F51" s="212"/>
      <c r="G51" s="147"/>
      <c r="H51" s="147"/>
      <c r="I51" s="208"/>
      <c r="J51" s="145"/>
      <c r="K51" s="141"/>
      <c r="L51" s="184"/>
      <c r="M51" s="184"/>
      <c r="N51" s="184"/>
      <c r="O51" s="184"/>
      <c r="P51" s="188"/>
      <c r="Q51" s="178"/>
      <c r="R51" s="178"/>
      <c r="S51" s="153"/>
      <c r="T51" s="180"/>
      <c r="U51" s="273"/>
      <c r="V51" s="184"/>
      <c r="W51" s="186"/>
      <c r="X51" s="186"/>
      <c r="Y51" s="186"/>
      <c r="Z51" s="101" t="s">
        <v>124</v>
      </c>
      <c r="AA51" s="102"/>
      <c r="AB51" s="102"/>
      <c r="AC51" s="93"/>
      <c r="AD51" s="103"/>
      <c r="AE51" s="102"/>
      <c r="AF51" s="96"/>
      <c r="AG51" s="104"/>
      <c r="AH51" s="102"/>
      <c r="AI51" s="93"/>
      <c r="AJ51" s="103"/>
      <c r="AK51" s="102"/>
      <c r="AL51" s="96"/>
      <c r="AM51" s="104"/>
      <c r="AN51" s="102"/>
      <c r="AO51" s="93"/>
      <c r="AP51" s="103"/>
      <c r="AQ51" s="102"/>
      <c r="AR51" s="96"/>
      <c r="AS51" s="104"/>
      <c r="AT51" s="102"/>
      <c r="AU51" s="93"/>
      <c r="AV51" s="103"/>
      <c r="AW51" s="102"/>
      <c r="AX51" s="96"/>
      <c r="AY51" s="104"/>
      <c r="AZ51" s="102"/>
      <c r="BA51" s="93"/>
      <c r="BB51" s="103"/>
      <c r="BC51" s="102"/>
      <c r="BD51" s="96"/>
      <c r="BE51" s="103"/>
      <c r="BF51" s="102"/>
      <c r="BG51" s="96"/>
      <c r="BH51" s="103"/>
      <c r="BI51" s="102"/>
      <c r="BJ51" s="96"/>
      <c r="BK51" s="103"/>
      <c r="BL51" s="102"/>
      <c r="BM51" s="96"/>
      <c r="BN51" s="103"/>
      <c r="BO51" s="102"/>
      <c r="BP51" s="96"/>
      <c r="BQ51" s="103"/>
      <c r="BR51" s="102"/>
      <c r="BS51" s="96"/>
      <c r="BT51" s="103"/>
      <c r="BU51" s="102"/>
      <c r="BV51" s="96"/>
      <c r="BW51" s="103"/>
      <c r="BX51" s="102"/>
      <c r="BY51" s="96"/>
      <c r="BZ51" s="103"/>
      <c r="CA51" s="102"/>
      <c r="CB51" s="96"/>
      <c r="CC51" s="103"/>
      <c r="CD51" s="102"/>
      <c r="CE51" s="96"/>
      <c r="CF51" s="103"/>
      <c r="CG51" s="102"/>
      <c r="CH51" s="96"/>
      <c r="CI51" s="103"/>
      <c r="CJ51" s="102"/>
      <c r="CK51" s="96"/>
      <c r="CL51" s="103"/>
      <c r="CM51" s="102"/>
      <c r="CN51" s="96"/>
      <c r="CO51" s="103"/>
      <c r="CP51" s="102"/>
      <c r="CQ51" s="96"/>
      <c r="CR51" s="103"/>
      <c r="CS51" s="102"/>
      <c r="CT51" s="96"/>
      <c r="CU51" s="103"/>
      <c r="CV51" s="102"/>
      <c r="CW51" s="96"/>
      <c r="CX51" s="103"/>
      <c r="CY51" s="102"/>
      <c r="CZ51" s="96"/>
    </row>
    <row r="52" spans="1:104" s="115" customFormat="1" ht="20.100000000000001" customHeight="1" x14ac:dyDescent="0.3">
      <c r="A52" s="231">
        <v>6</v>
      </c>
      <c r="B52" s="156" t="s">
        <v>283</v>
      </c>
      <c r="C52" s="243" t="s">
        <v>295</v>
      </c>
      <c r="D52" s="199"/>
      <c r="E52" s="265"/>
      <c r="F52" s="199"/>
      <c r="G52" s="260"/>
      <c r="H52" s="162"/>
      <c r="I52" s="162"/>
      <c r="J52" s="205"/>
      <c r="K52" s="205"/>
      <c r="L52" s="233"/>
      <c r="M52" s="233"/>
      <c r="N52" s="233"/>
      <c r="O52" s="233"/>
      <c r="P52" s="267"/>
      <c r="Q52" s="154">
        <f t="shared" ref="Q52" si="68">+IF(P52="costo",(IF(U52=0,T52,U52)),0)</f>
        <v>0</v>
      </c>
      <c r="R52" s="154">
        <f t="shared" ref="R52" si="69">+IF(P52="alcance",T52,0)</f>
        <v>0</v>
      </c>
      <c r="S52" s="152">
        <f t="shared" ref="S52" si="70">+IF(P52="COSTO",(IF(T52=0,,1)),)</f>
        <v>0</v>
      </c>
      <c r="T52" s="179">
        <v>0</v>
      </c>
      <c r="U52" s="233"/>
      <c r="V52" s="233"/>
      <c r="W52" s="239">
        <f>+IF(U52="",T52+V52,U52+V52)</f>
        <v>0</v>
      </c>
      <c r="X52" s="175">
        <f>AC52+AF52+AI52+AL52+AO52+AR52+AU52+AX52+BA52+BD52+BG52+BJ52+BM52+BP52+BS52+BV52+BY52+CB52+CE52+CH52+CK52+CN52+CQ52+CT52+CW52+CZ52</f>
        <v>0</v>
      </c>
      <c r="Y52" s="239">
        <f>+W52-X52</f>
        <v>0</v>
      </c>
      <c r="Z52" s="109" t="s">
        <v>123</v>
      </c>
      <c r="AA52" s="122"/>
      <c r="AB52" s="122"/>
      <c r="AC52" s="111"/>
      <c r="AD52" s="112"/>
      <c r="AE52" s="110"/>
      <c r="AF52" s="113"/>
      <c r="AG52" s="114"/>
      <c r="AH52" s="110"/>
      <c r="AI52" s="111"/>
      <c r="AJ52" s="112"/>
      <c r="AK52" s="110"/>
      <c r="AL52" s="113"/>
      <c r="AM52" s="123"/>
      <c r="AN52" s="122"/>
      <c r="AO52" s="111"/>
      <c r="AP52" s="124"/>
      <c r="AQ52" s="122"/>
      <c r="AR52" s="113"/>
      <c r="AS52" s="123"/>
      <c r="AT52" s="122"/>
      <c r="AU52" s="111"/>
      <c r="AV52" s="124"/>
      <c r="AW52" s="122"/>
      <c r="AX52" s="113"/>
      <c r="AY52" s="123"/>
      <c r="AZ52" s="122"/>
      <c r="BA52" s="111"/>
      <c r="BB52" s="124"/>
      <c r="BC52" s="122"/>
      <c r="BD52" s="113"/>
      <c r="BE52" s="124"/>
      <c r="BF52" s="122"/>
      <c r="BG52" s="113"/>
      <c r="BH52" s="124"/>
      <c r="BI52" s="122"/>
      <c r="BJ52" s="113"/>
      <c r="BK52" s="124"/>
      <c r="BL52" s="122"/>
      <c r="BM52" s="113"/>
      <c r="BN52" s="124"/>
      <c r="BO52" s="122"/>
      <c r="BP52" s="113"/>
      <c r="BQ52" s="124"/>
      <c r="BR52" s="122"/>
      <c r="BS52" s="113"/>
      <c r="BT52" s="124"/>
      <c r="BU52" s="122"/>
      <c r="BV52" s="113"/>
      <c r="BW52" s="124"/>
      <c r="BX52" s="122"/>
      <c r="BY52" s="113"/>
      <c r="BZ52" s="124"/>
      <c r="CA52" s="122"/>
      <c r="CB52" s="113"/>
      <c r="CC52" s="124"/>
      <c r="CD52" s="122"/>
      <c r="CE52" s="113"/>
      <c r="CF52" s="124"/>
      <c r="CG52" s="122"/>
      <c r="CH52" s="113"/>
      <c r="CI52" s="124"/>
      <c r="CJ52" s="122"/>
      <c r="CK52" s="113"/>
      <c r="CL52" s="124"/>
      <c r="CM52" s="122"/>
      <c r="CN52" s="113"/>
      <c r="CO52" s="124"/>
      <c r="CP52" s="122"/>
      <c r="CQ52" s="113"/>
      <c r="CR52" s="124"/>
      <c r="CS52" s="122"/>
      <c r="CT52" s="113"/>
      <c r="CU52" s="124"/>
      <c r="CV52" s="122"/>
      <c r="CW52" s="113"/>
      <c r="CX52" s="124"/>
      <c r="CY52" s="122"/>
      <c r="CZ52" s="113"/>
    </row>
    <row r="53" spans="1:104" s="115" customFormat="1" ht="33" customHeight="1" x14ac:dyDescent="0.3">
      <c r="A53" s="232"/>
      <c r="B53" s="157"/>
      <c r="C53" s="244"/>
      <c r="D53" s="200"/>
      <c r="E53" s="266"/>
      <c r="F53" s="200"/>
      <c r="G53" s="261"/>
      <c r="H53" s="163"/>
      <c r="I53" s="163"/>
      <c r="J53" s="206"/>
      <c r="K53" s="206"/>
      <c r="L53" s="234"/>
      <c r="M53" s="234"/>
      <c r="N53" s="234"/>
      <c r="O53" s="234"/>
      <c r="P53" s="268"/>
      <c r="Q53" s="155"/>
      <c r="R53" s="155"/>
      <c r="S53" s="153"/>
      <c r="T53" s="180"/>
      <c r="U53" s="234"/>
      <c r="V53" s="234"/>
      <c r="W53" s="240"/>
      <c r="X53" s="176"/>
      <c r="Y53" s="240"/>
      <c r="Z53" s="116" t="s">
        <v>124</v>
      </c>
      <c r="AA53" s="117"/>
      <c r="AB53" s="117"/>
      <c r="AC53" s="118"/>
      <c r="AD53" s="119"/>
      <c r="AE53" s="117"/>
      <c r="AF53" s="120"/>
      <c r="AG53" s="121"/>
      <c r="AH53" s="117"/>
      <c r="AI53" s="118"/>
      <c r="AJ53" s="119"/>
      <c r="AK53" s="117"/>
      <c r="AL53" s="120"/>
      <c r="AM53" s="121"/>
      <c r="AN53" s="117"/>
      <c r="AO53" s="118"/>
      <c r="AP53" s="119"/>
      <c r="AQ53" s="117"/>
      <c r="AR53" s="120"/>
      <c r="AS53" s="121"/>
      <c r="AT53" s="117"/>
      <c r="AU53" s="118"/>
      <c r="AV53" s="119"/>
      <c r="AW53" s="117"/>
      <c r="AX53" s="120"/>
      <c r="AY53" s="121"/>
      <c r="AZ53" s="117"/>
      <c r="BA53" s="118"/>
      <c r="BB53" s="119"/>
      <c r="BC53" s="117"/>
      <c r="BD53" s="120"/>
      <c r="BE53" s="119"/>
      <c r="BF53" s="117"/>
      <c r="BG53" s="120"/>
      <c r="BH53" s="119"/>
      <c r="BI53" s="117"/>
      <c r="BJ53" s="120"/>
      <c r="BK53" s="119"/>
      <c r="BL53" s="117"/>
      <c r="BM53" s="120"/>
      <c r="BN53" s="119"/>
      <c r="BO53" s="117"/>
      <c r="BP53" s="120"/>
      <c r="BQ53" s="119"/>
      <c r="BR53" s="117"/>
      <c r="BS53" s="120"/>
      <c r="BT53" s="119"/>
      <c r="BU53" s="117"/>
      <c r="BV53" s="120"/>
      <c r="BW53" s="119"/>
      <c r="BX53" s="117"/>
      <c r="BY53" s="120"/>
      <c r="BZ53" s="119"/>
      <c r="CA53" s="117"/>
      <c r="CB53" s="120"/>
      <c r="CC53" s="119"/>
      <c r="CD53" s="117"/>
      <c r="CE53" s="120"/>
      <c r="CF53" s="119"/>
      <c r="CG53" s="117"/>
      <c r="CH53" s="120"/>
      <c r="CI53" s="119"/>
      <c r="CJ53" s="117"/>
      <c r="CK53" s="120"/>
      <c r="CL53" s="119"/>
      <c r="CM53" s="117"/>
      <c r="CN53" s="120"/>
      <c r="CO53" s="119"/>
      <c r="CP53" s="117"/>
      <c r="CQ53" s="120"/>
      <c r="CR53" s="119"/>
      <c r="CS53" s="117"/>
      <c r="CT53" s="120"/>
      <c r="CU53" s="119"/>
      <c r="CV53" s="117"/>
      <c r="CW53" s="120"/>
      <c r="CX53" s="119"/>
      <c r="CY53" s="117"/>
      <c r="CZ53" s="120"/>
    </row>
    <row r="54" spans="1:104" s="5" customFormat="1" ht="20.100000000000001" hidden="1" customHeight="1" x14ac:dyDescent="0.3">
      <c r="A54" s="219">
        <v>18</v>
      </c>
      <c r="B54" s="156"/>
      <c r="C54" s="172"/>
      <c r="D54" s="211"/>
      <c r="E54" s="265"/>
      <c r="F54" s="211"/>
      <c r="G54" s="146"/>
      <c r="H54" s="146"/>
      <c r="I54" s="207"/>
      <c r="J54" s="144"/>
      <c r="K54" s="140"/>
      <c r="L54" s="183"/>
      <c r="M54" s="183"/>
      <c r="N54" s="183"/>
      <c r="O54" s="183"/>
      <c r="P54" s="187"/>
      <c r="Q54" s="177">
        <f>+IF(P54="costo",(IF(U54=0,T54,U54)),0)</f>
        <v>0</v>
      </c>
      <c r="R54" s="177">
        <f>+IF(P54="alcance",T54,0)</f>
        <v>0</v>
      </c>
      <c r="S54" s="152">
        <f>+IF(P54="COSTO",(IF(T54=0,,1)),)</f>
        <v>0</v>
      </c>
      <c r="T54" s="179">
        <v>0</v>
      </c>
      <c r="U54" s="181"/>
      <c r="V54" s="183"/>
      <c r="W54" s="239">
        <f t="shared" ref="W54" si="71">+IF(U54="",T54+V54,U54+V54)</f>
        <v>0</v>
      </c>
      <c r="X54" s="185">
        <f t="shared" ref="X54" si="72">AC54+AF54+AI54+AL54+AO54+AR54+AU54+AX54+BA54+BD54</f>
        <v>0</v>
      </c>
      <c r="Y54" s="185">
        <f>+W54-X54</f>
        <v>0</v>
      </c>
      <c r="Z54" s="100" t="s">
        <v>123</v>
      </c>
      <c r="AA54" s="106"/>
      <c r="AB54" s="106"/>
      <c r="AC54" s="97"/>
      <c r="AD54" s="95"/>
      <c r="AE54" s="50"/>
      <c r="AF54" s="98"/>
      <c r="AG54" s="94"/>
      <c r="AH54" s="50"/>
      <c r="AI54" s="97"/>
      <c r="AJ54" s="95"/>
      <c r="AK54" s="50"/>
      <c r="AL54" s="98"/>
      <c r="AM54" s="107"/>
      <c r="AN54" s="106"/>
      <c r="AO54" s="97"/>
      <c r="AP54" s="108"/>
      <c r="AQ54" s="106"/>
      <c r="AR54" s="98"/>
      <c r="AS54" s="107"/>
      <c r="AT54" s="106"/>
      <c r="AU54" s="97"/>
      <c r="AV54" s="108"/>
      <c r="AW54" s="106"/>
      <c r="AX54" s="98"/>
      <c r="AY54" s="107"/>
      <c r="AZ54" s="106"/>
      <c r="BA54" s="97"/>
      <c r="BB54" s="108"/>
      <c r="BC54" s="106"/>
      <c r="BD54" s="98"/>
      <c r="BE54" s="108"/>
      <c r="BF54" s="106"/>
      <c r="BG54" s="98"/>
      <c r="BH54" s="108"/>
      <c r="BI54" s="106"/>
      <c r="BJ54" s="98"/>
      <c r="BK54" s="108"/>
      <c r="BL54" s="106"/>
      <c r="BM54" s="98"/>
      <c r="BN54" s="108"/>
      <c r="BO54" s="106"/>
      <c r="BP54" s="98"/>
      <c r="BQ54" s="108"/>
      <c r="BR54" s="106"/>
      <c r="BS54" s="98"/>
      <c r="BT54" s="108"/>
      <c r="BU54" s="106"/>
      <c r="BV54" s="98"/>
      <c r="BW54" s="108"/>
      <c r="BX54" s="106"/>
      <c r="BY54" s="98"/>
      <c r="BZ54" s="108"/>
      <c r="CA54" s="106"/>
      <c r="CB54" s="98"/>
      <c r="CC54" s="108"/>
      <c r="CD54" s="106"/>
      <c r="CE54" s="98"/>
      <c r="CF54" s="108"/>
      <c r="CG54" s="106"/>
      <c r="CH54" s="98"/>
      <c r="CI54" s="108"/>
      <c r="CJ54" s="106"/>
      <c r="CK54" s="98"/>
      <c r="CL54" s="108"/>
      <c r="CM54" s="106"/>
      <c r="CN54" s="98"/>
      <c r="CO54" s="108"/>
      <c r="CP54" s="106"/>
      <c r="CQ54" s="98"/>
      <c r="CR54" s="108"/>
      <c r="CS54" s="106"/>
      <c r="CT54" s="98"/>
      <c r="CU54" s="108"/>
      <c r="CV54" s="106"/>
      <c r="CW54" s="98"/>
      <c r="CX54" s="108"/>
      <c r="CY54" s="106"/>
      <c r="CZ54" s="98"/>
    </row>
    <row r="55" spans="1:104" s="5" customFormat="1" ht="20.100000000000001" hidden="1" customHeight="1" x14ac:dyDescent="0.3">
      <c r="A55" s="220"/>
      <c r="B55" s="157"/>
      <c r="C55" s="173"/>
      <c r="D55" s="212"/>
      <c r="E55" s="266"/>
      <c r="F55" s="212"/>
      <c r="G55" s="147"/>
      <c r="H55" s="147"/>
      <c r="I55" s="208"/>
      <c r="J55" s="145"/>
      <c r="K55" s="141"/>
      <c r="L55" s="184"/>
      <c r="M55" s="184"/>
      <c r="N55" s="184"/>
      <c r="O55" s="184"/>
      <c r="P55" s="188"/>
      <c r="Q55" s="178"/>
      <c r="R55" s="178"/>
      <c r="S55" s="153"/>
      <c r="T55" s="180"/>
      <c r="U55" s="182"/>
      <c r="V55" s="184"/>
      <c r="W55" s="240"/>
      <c r="X55" s="186"/>
      <c r="Y55" s="186"/>
      <c r="Z55" s="101" t="s">
        <v>124</v>
      </c>
      <c r="AA55" s="102"/>
      <c r="AB55" s="102"/>
      <c r="AC55" s="93"/>
      <c r="AD55" s="103"/>
      <c r="AE55" s="102"/>
      <c r="AF55" s="96"/>
      <c r="AG55" s="104"/>
      <c r="AH55" s="102"/>
      <c r="AI55" s="93"/>
      <c r="AJ55" s="103"/>
      <c r="AK55" s="102"/>
      <c r="AL55" s="96"/>
      <c r="AM55" s="104"/>
      <c r="AN55" s="102"/>
      <c r="AO55" s="93"/>
      <c r="AP55" s="103"/>
      <c r="AQ55" s="102"/>
      <c r="AR55" s="96"/>
      <c r="AS55" s="104"/>
      <c r="AT55" s="102"/>
      <c r="AU55" s="93"/>
      <c r="AV55" s="103"/>
      <c r="AW55" s="102"/>
      <c r="AX55" s="96"/>
      <c r="AY55" s="104"/>
      <c r="AZ55" s="102"/>
      <c r="BA55" s="93"/>
      <c r="BB55" s="103"/>
      <c r="BC55" s="102"/>
      <c r="BD55" s="96"/>
      <c r="BE55" s="103"/>
      <c r="BF55" s="102"/>
      <c r="BG55" s="96"/>
      <c r="BH55" s="103"/>
      <c r="BI55" s="102"/>
      <c r="BJ55" s="96"/>
      <c r="BK55" s="103"/>
      <c r="BL55" s="102"/>
      <c r="BM55" s="96"/>
      <c r="BN55" s="103"/>
      <c r="BO55" s="102"/>
      <c r="BP55" s="96"/>
      <c r="BQ55" s="103"/>
      <c r="BR55" s="102"/>
      <c r="BS55" s="96"/>
      <c r="BT55" s="103"/>
      <c r="BU55" s="102"/>
      <c r="BV55" s="96"/>
      <c r="BW55" s="103"/>
      <c r="BX55" s="102"/>
      <c r="BY55" s="96"/>
      <c r="BZ55" s="103"/>
      <c r="CA55" s="102"/>
      <c r="CB55" s="96"/>
      <c r="CC55" s="103"/>
      <c r="CD55" s="102"/>
      <c r="CE55" s="96"/>
      <c r="CF55" s="103"/>
      <c r="CG55" s="102"/>
      <c r="CH55" s="96"/>
      <c r="CI55" s="103"/>
      <c r="CJ55" s="102"/>
      <c r="CK55" s="96"/>
      <c r="CL55" s="103"/>
      <c r="CM55" s="102"/>
      <c r="CN55" s="96"/>
      <c r="CO55" s="103"/>
      <c r="CP55" s="102"/>
      <c r="CQ55" s="96"/>
      <c r="CR55" s="103"/>
      <c r="CS55" s="102"/>
      <c r="CT55" s="96"/>
      <c r="CU55" s="103"/>
      <c r="CV55" s="102"/>
      <c r="CW55" s="96"/>
      <c r="CX55" s="103"/>
      <c r="CY55" s="102"/>
      <c r="CZ55" s="96"/>
    </row>
    <row r="56" spans="1:104" s="115" customFormat="1" ht="20.100000000000001" customHeight="1" x14ac:dyDescent="0.3">
      <c r="A56" s="231">
        <v>7</v>
      </c>
      <c r="B56" s="248" t="s">
        <v>284</v>
      </c>
      <c r="C56" s="243" t="s">
        <v>296</v>
      </c>
      <c r="D56" s="265"/>
      <c r="E56" s="265"/>
      <c r="F56" s="199"/>
      <c r="G56" s="162"/>
      <c r="H56" s="162"/>
      <c r="I56" s="162"/>
      <c r="J56" s="205"/>
      <c r="K56" s="205"/>
      <c r="L56" s="233"/>
      <c r="M56" s="233"/>
      <c r="N56" s="233"/>
      <c r="O56" s="233"/>
      <c r="P56" s="267"/>
      <c r="Q56" s="154">
        <f t="shared" ref="Q56" si="73">+IF(P56="costo",(IF(U56=0,T56,U56)),0)</f>
        <v>0</v>
      </c>
      <c r="R56" s="154">
        <f t="shared" ref="R56" si="74">+IF(P56="alcance",T56,0)</f>
        <v>0</v>
      </c>
      <c r="S56" s="152">
        <f t="shared" ref="S56" si="75">+IF(P56="COSTO",(IF(T56=0,,1)),)</f>
        <v>0</v>
      </c>
      <c r="T56" s="179">
        <v>0</v>
      </c>
      <c r="U56" s="233"/>
      <c r="V56" s="233"/>
      <c r="W56" s="239">
        <f t="shared" ref="W56:W64" si="76">+IF(U56="",T56+V56,U56+V56)</f>
        <v>0</v>
      </c>
      <c r="X56" s="175">
        <f>AC56+AF56+AI56+AL56+AO56+AR56+AU56+AX56+BA56+BD56+BG56+BJ56+BM56+BP56+BS56+BV56+BY56+CB56+CE56+CH56+CK56+CN56+CQ56+CT56+CW56+CZ56</f>
        <v>0</v>
      </c>
      <c r="Y56" s="239">
        <f>+W56-X56</f>
        <v>0</v>
      </c>
      <c r="Z56" s="109" t="s">
        <v>123</v>
      </c>
      <c r="AA56" s="122"/>
      <c r="AB56" s="122"/>
      <c r="AC56" s="111"/>
      <c r="AD56" s="112"/>
      <c r="AE56" s="112"/>
      <c r="AF56" s="112"/>
      <c r="AG56" s="114"/>
      <c r="AH56" s="110"/>
      <c r="AI56" s="111"/>
      <c r="AJ56" s="112"/>
      <c r="AK56" s="110"/>
      <c r="AL56" s="113"/>
      <c r="AM56" s="123"/>
      <c r="AN56" s="122"/>
      <c r="AO56" s="111"/>
      <c r="AP56" s="124"/>
      <c r="AQ56" s="122"/>
      <c r="AR56" s="113"/>
      <c r="AS56" s="123"/>
      <c r="AT56" s="123"/>
      <c r="AU56" s="111"/>
      <c r="AV56" s="124"/>
      <c r="AW56" s="124"/>
      <c r="AX56" s="113"/>
      <c r="AY56" s="123"/>
      <c r="AZ56" s="123"/>
      <c r="BA56" s="111"/>
      <c r="BB56" s="124"/>
      <c r="BC56" s="124"/>
      <c r="BD56" s="113"/>
      <c r="BE56" s="124"/>
      <c r="BF56" s="124"/>
      <c r="BG56" s="113"/>
      <c r="BH56" s="124"/>
      <c r="BI56" s="124"/>
      <c r="BJ56" s="113"/>
      <c r="BK56" s="124"/>
      <c r="BL56" s="124"/>
      <c r="BM56" s="113"/>
      <c r="BN56" s="124"/>
      <c r="BO56" s="124"/>
      <c r="BP56" s="113"/>
      <c r="BQ56" s="124"/>
      <c r="BR56" s="124"/>
      <c r="BS56" s="113"/>
      <c r="BT56" s="124"/>
      <c r="BU56" s="124"/>
      <c r="BV56" s="113"/>
      <c r="BW56" s="124"/>
      <c r="BX56" s="124"/>
      <c r="BY56" s="113"/>
      <c r="BZ56" s="124"/>
      <c r="CA56" s="124"/>
      <c r="CB56" s="113"/>
      <c r="CC56" s="124"/>
      <c r="CD56" s="124"/>
      <c r="CE56" s="113"/>
      <c r="CF56" s="124"/>
      <c r="CG56" s="124"/>
      <c r="CH56" s="113"/>
      <c r="CI56" s="124"/>
      <c r="CJ56" s="124"/>
      <c r="CK56" s="113"/>
      <c r="CL56" s="124"/>
      <c r="CM56" s="124"/>
      <c r="CN56" s="113"/>
      <c r="CO56" s="124"/>
      <c r="CP56" s="124"/>
      <c r="CQ56" s="113"/>
      <c r="CR56" s="124"/>
      <c r="CS56" s="124"/>
      <c r="CT56" s="113"/>
      <c r="CU56" s="124"/>
      <c r="CV56" s="124"/>
      <c r="CW56" s="113"/>
      <c r="CX56" s="124"/>
      <c r="CY56" s="124"/>
      <c r="CZ56" s="113"/>
    </row>
    <row r="57" spans="1:104" s="115" customFormat="1" ht="39.75" customHeight="1" x14ac:dyDescent="0.3">
      <c r="A57" s="232"/>
      <c r="B57" s="249"/>
      <c r="C57" s="244"/>
      <c r="D57" s="266"/>
      <c r="E57" s="266"/>
      <c r="F57" s="200"/>
      <c r="G57" s="163"/>
      <c r="H57" s="163"/>
      <c r="I57" s="163"/>
      <c r="J57" s="206"/>
      <c r="K57" s="206"/>
      <c r="L57" s="234"/>
      <c r="M57" s="234"/>
      <c r="N57" s="234"/>
      <c r="O57" s="234"/>
      <c r="P57" s="268"/>
      <c r="Q57" s="155"/>
      <c r="R57" s="155"/>
      <c r="S57" s="153"/>
      <c r="T57" s="180"/>
      <c r="U57" s="234"/>
      <c r="V57" s="234"/>
      <c r="W57" s="240"/>
      <c r="X57" s="176"/>
      <c r="Y57" s="240"/>
      <c r="Z57" s="116" t="s">
        <v>124</v>
      </c>
      <c r="AA57" s="117"/>
      <c r="AB57" s="117"/>
      <c r="AC57" s="118"/>
      <c r="AD57" s="118"/>
      <c r="AE57" s="117"/>
      <c r="AF57" s="120"/>
      <c r="AG57" s="121"/>
      <c r="AH57" s="117"/>
      <c r="AI57" s="118"/>
      <c r="AJ57" s="119"/>
      <c r="AK57" s="117"/>
      <c r="AL57" s="120"/>
      <c r="AM57" s="121"/>
      <c r="AN57" s="117"/>
      <c r="AO57" s="118"/>
      <c r="AP57" s="119"/>
      <c r="AQ57" s="117"/>
      <c r="AR57" s="120"/>
      <c r="AS57" s="121"/>
      <c r="AT57" s="117"/>
      <c r="AU57" s="118"/>
      <c r="AV57" s="119"/>
      <c r="AW57" s="117"/>
      <c r="AX57" s="120"/>
      <c r="AY57" s="121"/>
      <c r="AZ57" s="117"/>
      <c r="BA57" s="118"/>
      <c r="BB57" s="119"/>
      <c r="BC57" s="117"/>
      <c r="BD57" s="120"/>
      <c r="BE57" s="119"/>
      <c r="BF57" s="117"/>
      <c r="BG57" s="120"/>
      <c r="BH57" s="119"/>
      <c r="BI57" s="117"/>
      <c r="BJ57" s="120"/>
      <c r="BK57" s="119"/>
      <c r="BL57" s="117"/>
      <c r="BM57" s="120"/>
      <c r="BN57" s="119"/>
      <c r="BO57" s="117"/>
      <c r="BP57" s="120"/>
      <c r="BQ57" s="119"/>
      <c r="BR57" s="117"/>
      <c r="BS57" s="120"/>
      <c r="BT57" s="119"/>
      <c r="BU57" s="117"/>
      <c r="BV57" s="120"/>
      <c r="BW57" s="119"/>
      <c r="BX57" s="117"/>
      <c r="BY57" s="120"/>
      <c r="BZ57" s="119"/>
      <c r="CA57" s="117"/>
      <c r="CB57" s="120"/>
      <c r="CC57" s="119"/>
      <c r="CD57" s="117"/>
      <c r="CE57" s="120"/>
      <c r="CF57" s="119"/>
      <c r="CG57" s="117"/>
      <c r="CH57" s="120"/>
      <c r="CI57" s="119"/>
      <c r="CJ57" s="117"/>
      <c r="CK57" s="120"/>
      <c r="CL57" s="119"/>
      <c r="CM57" s="117"/>
      <c r="CN57" s="120"/>
      <c r="CO57" s="119"/>
      <c r="CP57" s="117"/>
      <c r="CQ57" s="120"/>
      <c r="CR57" s="119"/>
      <c r="CS57" s="117"/>
      <c r="CT57" s="120"/>
      <c r="CU57" s="119"/>
      <c r="CV57" s="117"/>
      <c r="CW57" s="120"/>
      <c r="CX57" s="119"/>
      <c r="CY57" s="117"/>
      <c r="CZ57" s="120"/>
    </row>
    <row r="58" spans="1:104" s="5" customFormat="1" ht="20.100000000000001" hidden="1" customHeight="1" x14ac:dyDescent="0.3">
      <c r="A58" s="219">
        <v>20</v>
      </c>
      <c r="B58" s="156"/>
      <c r="C58" s="172"/>
      <c r="D58" s="211"/>
      <c r="E58" s="193"/>
      <c r="F58" s="211"/>
      <c r="G58" s="146"/>
      <c r="H58" s="146"/>
      <c r="I58" s="207"/>
      <c r="J58" s="144"/>
      <c r="K58" s="140"/>
      <c r="L58" s="183"/>
      <c r="M58" s="183"/>
      <c r="N58" s="183"/>
      <c r="O58" s="183"/>
      <c r="P58" s="187"/>
      <c r="Q58" s="177">
        <f t="shared" ref="Q58" si="77">+IF(P58="costo",(IF(U58=0,T58,U58)),0)</f>
        <v>0</v>
      </c>
      <c r="R58" s="177">
        <f t="shared" ref="R58" si="78">+IF(P58="alcance",T58,0)</f>
        <v>0</v>
      </c>
      <c r="S58" s="152">
        <f t="shared" ref="S58" si="79">+IF(P58="COSTO",(IF(T58=0,,1)),)</f>
        <v>0</v>
      </c>
      <c r="T58" s="179">
        <v>0</v>
      </c>
      <c r="U58" s="181"/>
      <c r="V58" s="183"/>
      <c r="W58" s="239">
        <f t="shared" si="76"/>
        <v>0</v>
      </c>
      <c r="X58" s="185">
        <f t="shared" ref="X58" si="80">AC58+AF58+AI58+AL58+AO58+AR58+AU58+AX58+BA58+BD58</f>
        <v>0</v>
      </c>
      <c r="Y58" s="185">
        <f>+W58-X58</f>
        <v>0</v>
      </c>
      <c r="Z58" s="100" t="s">
        <v>123</v>
      </c>
      <c r="AA58" s="106"/>
      <c r="AB58" s="106"/>
      <c r="AC58" s="97"/>
      <c r="AD58" s="95"/>
      <c r="AE58" s="50"/>
      <c r="AF58" s="98"/>
      <c r="AG58" s="94"/>
      <c r="AH58" s="50"/>
      <c r="AI58" s="97"/>
      <c r="AJ58" s="95"/>
      <c r="AK58" s="50"/>
      <c r="AL58" s="98"/>
      <c r="AM58" s="107"/>
      <c r="AN58" s="106"/>
      <c r="AO58" s="97"/>
      <c r="AP58" s="108"/>
      <c r="AQ58" s="106"/>
      <c r="AR58" s="98"/>
      <c r="AS58" s="107"/>
      <c r="AT58" s="106"/>
      <c r="AU58" s="97"/>
      <c r="AV58" s="108"/>
      <c r="AW58" s="106"/>
      <c r="AX58" s="98"/>
      <c r="AY58" s="107"/>
      <c r="AZ58" s="106"/>
      <c r="BA58" s="97"/>
      <c r="BB58" s="108"/>
      <c r="BC58" s="106"/>
      <c r="BD58" s="98"/>
      <c r="BE58" s="108"/>
      <c r="BF58" s="106"/>
      <c r="BG58" s="98"/>
      <c r="BH58" s="108"/>
      <c r="BI58" s="106"/>
      <c r="BJ58" s="98"/>
      <c r="BK58" s="108"/>
      <c r="BL58" s="106"/>
      <c r="BM58" s="98"/>
      <c r="BN58" s="108"/>
      <c r="BO58" s="106"/>
      <c r="BP58" s="98"/>
      <c r="BQ58" s="108"/>
      <c r="BR58" s="106"/>
      <c r="BS58" s="98"/>
      <c r="BT58" s="108"/>
      <c r="BU58" s="106"/>
      <c r="BV58" s="98"/>
      <c r="BW58" s="108"/>
      <c r="BX58" s="106"/>
      <c r="BY58" s="98"/>
      <c r="BZ58" s="108"/>
      <c r="CA58" s="106"/>
      <c r="CB58" s="98"/>
      <c r="CC58" s="108"/>
      <c r="CD58" s="106"/>
      <c r="CE58" s="98"/>
      <c r="CF58" s="108"/>
      <c r="CG58" s="106"/>
      <c r="CH58" s="98"/>
      <c r="CI58" s="108"/>
      <c r="CJ58" s="106"/>
      <c r="CK58" s="98"/>
      <c r="CL58" s="108"/>
      <c r="CM58" s="106"/>
      <c r="CN58" s="98"/>
      <c r="CO58" s="108"/>
      <c r="CP58" s="106"/>
      <c r="CQ58" s="98"/>
      <c r="CR58" s="108"/>
      <c r="CS58" s="106"/>
      <c r="CT58" s="98"/>
      <c r="CU58" s="108"/>
      <c r="CV58" s="106"/>
      <c r="CW58" s="98"/>
      <c r="CX58" s="108"/>
      <c r="CY58" s="106"/>
      <c r="CZ58" s="98"/>
    </row>
    <row r="59" spans="1:104" s="5" customFormat="1" ht="20.100000000000001" hidden="1" customHeight="1" x14ac:dyDescent="0.3">
      <c r="A59" s="220"/>
      <c r="B59" s="157"/>
      <c r="C59" s="173"/>
      <c r="D59" s="212"/>
      <c r="E59" s="194"/>
      <c r="F59" s="212"/>
      <c r="G59" s="147"/>
      <c r="H59" s="147"/>
      <c r="I59" s="208"/>
      <c r="J59" s="145"/>
      <c r="K59" s="141"/>
      <c r="L59" s="184"/>
      <c r="M59" s="184"/>
      <c r="N59" s="184"/>
      <c r="O59" s="184"/>
      <c r="P59" s="188"/>
      <c r="Q59" s="178"/>
      <c r="R59" s="178"/>
      <c r="S59" s="153"/>
      <c r="T59" s="180"/>
      <c r="U59" s="182"/>
      <c r="V59" s="184"/>
      <c r="W59" s="240"/>
      <c r="X59" s="186"/>
      <c r="Y59" s="186"/>
      <c r="Z59" s="101" t="s">
        <v>124</v>
      </c>
      <c r="AA59" s="102"/>
      <c r="AB59" s="102"/>
      <c r="AC59" s="93"/>
      <c r="AD59" s="103"/>
      <c r="AE59" s="102"/>
      <c r="AF59" s="96"/>
      <c r="AG59" s="104"/>
      <c r="AH59" s="102"/>
      <c r="AI59" s="93"/>
      <c r="AJ59" s="103"/>
      <c r="AK59" s="102"/>
      <c r="AL59" s="96"/>
      <c r="AM59" s="104"/>
      <c r="AN59" s="102"/>
      <c r="AO59" s="93"/>
      <c r="AP59" s="103"/>
      <c r="AQ59" s="102"/>
      <c r="AR59" s="96"/>
      <c r="AS59" s="104"/>
      <c r="AT59" s="102"/>
      <c r="AU59" s="93"/>
      <c r="AV59" s="103"/>
      <c r="AW59" s="102"/>
      <c r="AX59" s="96"/>
      <c r="AY59" s="104"/>
      <c r="AZ59" s="102"/>
      <c r="BA59" s="93"/>
      <c r="BB59" s="103"/>
      <c r="BC59" s="102"/>
      <c r="BD59" s="96"/>
      <c r="BE59" s="103"/>
      <c r="BF59" s="102"/>
      <c r="BG59" s="96"/>
      <c r="BH59" s="103"/>
      <c r="BI59" s="102"/>
      <c r="BJ59" s="96"/>
      <c r="BK59" s="103"/>
      <c r="BL59" s="102"/>
      <c r="BM59" s="96"/>
      <c r="BN59" s="103"/>
      <c r="BO59" s="102"/>
      <c r="BP59" s="96"/>
      <c r="BQ59" s="103"/>
      <c r="BR59" s="102"/>
      <c r="BS59" s="96"/>
      <c r="BT59" s="103"/>
      <c r="BU59" s="102"/>
      <c r="BV59" s="96"/>
      <c r="BW59" s="103"/>
      <c r="BX59" s="102"/>
      <c r="BY59" s="96"/>
      <c r="BZ59" s="103"/>
      <c r="CA59" s="102"/>
      <c r="CB59" s="96"/>
      <c r="CC59" s="103"/>
      <c r="CD59" s="102"/>
      <c r="CE59" s="96"/>
      <c r="CF59" s="103"/>
      <c r="CG59" s="102"/>
      <c r="CH59" s="96"/>
      <c r="CI59" s="103"/>
      <c r="CJ59" s="102"/>
      <c r="CK59" s="96"/>
      <c r="CL59" s="103"/>
      <c r="CM59" s="102"/>
      <c r="CN59" s="96"/>
      <c r="CO59" s="103"/>
      <c r="CP59" s="102"/>
      <c r="CQ59" s="96"/>
      <c r="CR59" s="103"/>
      <c r="CS59" s="102"/>
      <c r="CT59" s="96"/>
      <c r="CU59" s="103"/>
      <c r="CV59" s="102"/>
      <c r="CW59" s="96"/>
      <c r="CX59" s="103"/>
      <c r="CY59" s="102"/>
      <c r="CZ59" s="96"/>
    </row>
    <row r="60" spans="1:104" s="115" customFormat="1" ht="20.100000000000001" customHeight="1" x14ac:dyDescent="0.3">
      <c r="A60" s="231">
        <v>8</v>
      </c>
      <c r="B60" s="156" t="s">
        <v>282</v>
      </c>
      <c r="C60" s="264" t="s">
        <v>294</v>
      </c>
      <c r="D60" s="195"/>
      <c r="E60" s="197"/>
      <c r="F60" s="199"/>
      <c r="G60" s="160"/>
      <c r="H60" s="160"/>
      <c r="I60" s="162"/>
      <c r="J60" s="164"/>
      <c r="K60" s="205"/>
      <c r="L60" s="166"/>
      <c r="M60" s="166"/>
      <c r="N60" s="166"/>
      <c r="O60" s="166"/>
      <c r="P60" s="168"/>
      <c r="Q60" s="154">
        <f t="shared" ref="Q60" si="81">+IF(P60="costo",(IF(U60=0,T60,U60)),0)</f>
        <v>0</v>
      </c>
      <c r="R60" s="154">
        <f t="shared" ref="R60" si="82">+IF(P60="alcance",T60,0)</f>
        <v>0</v>
      </c>
      <c r="S60" s="152">
        <f t="shared" ref="S60" si="83">+IF(P60="COSTO",(IF(T60=0,,1)),)</f>
        <v>0</v>
      </c>
      <c r="T60" s="179">
        <v>0</v>
      </c>
      <c r="U60" s="233"/>
      <c r="V60" s="166"/>
      <c r="W60" s="239">
        <f t="shared" si="76"/>
        <v>0</v>
      </c>
      <c r="X60" s="175">
        <f>AC60+AF60+AI60+AL60+AO60+AR60+AU60+AX60+BA60+BD60</f>
        <v>0</v>
      </c>
      <c r="Y60" s="175">
        <f>+W60-X60</f>
        <v>0</v>
      </c>
      <c r="Z60" s="109" t="s">
        <v>123</v>
      </c>
      <c r="AA60" s="122"/>
      <c r="AB60" s="122"/>
      <c r="AC60" s="111"/>
      <c r="AD60" s="112"/>
      <c r="AE60" s="110"/>
      <c r="AF60" s="113"/>
      <c r="AG60" s="114"/>
      <c r="AH60" s="110"/>
      <c r="AI60" s="111"/>
      <c r="AJ60" s="112"/>
      <c r="AK60" s="110"/>
      <c r="AL60" s="113"/>
      <c r="AM60" s="123"/>
      <c r="AN60" s="122"/>
      <c r="AO60" s="111"/>
      <c r="AP60" s="124"/>
      <c r="AQ60" s="122"/>
      <c r="AR60" s="113"/>
      <c r="AS60" s="123"/>
      <c r="AT60" s="122"/>
      <c r="AU60" s="111"/>
      <c r="AV60" s="124"/>
      <c r="AW60" s="122"/>
      <c r="AX60" s="113"/>
      <c r="AY60" s="123"/>
      <c r="AZ60" s="122"/>
      <c r="BA60" s="111"/>
      <c r="BB60" s="124"/>
      <c r="BC60" s="122"/>
      <c r="BD60" s="113"/>
      <c r="BE60" s="124"/>
      <c r="BF60" s="122"/>
      <c r="BG60" s="113"/>
      <c r="BH60" s="124"/>
      <c r="BI60" s="122"/>
      <c r="BJ60" s="113"/>
      <c r="BK60" s="124"/>
      <c r="BL60" s="122"/>
      <c r="BM60" s="113"/>
      <c r="BN60" s="124"/>
      <c r="BO60" s="122"/>
      <c r="BP60" s="113"/>
      <c r="BQ60" s="124"/>
      <c r="BR60" s="122"/>
      <c r="BS60" s="113"/>
      <c r="BT60" s="124"/>
      <c r="BU60" s="122"/>
      <c r="BV60" s="113"/>
      <c r="BW60" s="124"/>
      <c r="BX60" s="122"/>
      <c r="BY60" s="113"/>
      <c r="BZ60" s="124"/>
      <c r="CA60" s="122"/>
      <c r="CB60" s="113"/>
      <c r="CC60" s="124"/>
      <c r="CD60" s="122"/>
      <c r="CE60" s="113"/>
      <c r="CF60" s="124"/>
      <c r="CG60" s="122"/>
      <c r="CH60" s="113"/>
      <c r="CI60" s="124"/>
      <c r="CJ60" s="122"/>
      <c r="CK60" s="113"/>
      <c r="CL60" s="124"/>
      <c r="CM60" s="122"/>
      <c r="CN60" s="113"/>
      <c r="CO60" s="124"/>
      <c r="CP60" s="122"/>
      <c r="CQ60" s="113"/>
      <c r="CR60" s="124"/>
      <c r="CS60" s="122"/>
      <c r="CT60" s="113"/>
      <c r="CU60" s="124"/>
      <c r="CV60" s="122"/>
      <c r="CW60" s="113"/>
      <c r="CX60" s="124"/>
      <c r="CY60" s="122"/>
      <c r="CZ60" s="113"/>
    </row>
    <row r="61" spans="1:104" s="115" customFormat="1" ht="42.75" customHeight="1" x14ac:dyDescent="0.3">
      <c r="A61" s="232"/>
      <c r="B61" s="157"/>
      <c r="C61" s="151"/>
      <c r="D61" s="196"/>
      <c r="E61" s="198"/>
      <c r="F61" s="200"/>
      <c r="G61" s="161"/>
      <c r="H61" s="161"/>
      <c r="I61" s="163"/>
      <c r="J61" s="165"/>
      <c r="K61" s="206"/>
      <c r="L61" s="167"/>
      <c r="M61" s="167"/>
      <c r="N61" s="167"/>
      <c r="O61" s="167"/>
      <c r="P61" s="169"/>
      <c r="Q61" s="155"/>
      <c r="R61" s="155"/>
      <c r="S61" s="153"/>
      <c r="T61" s="180"/>
      <c r="U61" s="234"/>
      <c r="V61" s="167"/>
      <c r="W61" s="240"/>
      <c r="X61" s="176"/>
      <c r="Y61" s="176"/>
      <c r="Z61" s="116" t="s">
        <v>124</v>
      </c>
      <c r="AA61" s="117"/>
      <c r="AB61" s="117"/>
      <c r="AC61" s="118"/>
      <c r="AD61" s="119"/>
      <c r="AE61" s="117"/>
      <c r="AF61" s="120"/>
      <c r="AG61" s="121"/>
      <c r="AH61" s="117"/>
      <c r="AI61" s="118"/>
      <c r="AJ61" s="119"/>
      <c r="AK61" s="117"/>
      <c r="AL61" s="120"/>
      <c r="AM61" s="121"/>
      <c r="AN61" s="117"/>
      <c r="AO61" s="118"/>
      <c r="AP61" s="119"/>
      <c r="AQ61" s="117"/>
      <c r="AR61" s="120"/>
      <c r="AS61" s="121"/>
      <c r="AT61" s="117"/>
      <c r="AU61" s="118"/>
      <c r="AV61" s="119"/>
      <c r="AW61" s="117"/>
      <c r="AX61" s="120"/>
      <c r="AY61" s="121"/>
      <c r="AZ61" s="117"/>
      <c r="BA61" s="118"/>
      <c r="BB61" s="119"/>
      <c r="BC61" s="117"/>
      <c r="BD61" s="120"/>
      <c r="BE61" s="119"/>
      <c r="BF61" s="117"/>
      <c r="BG61" s="120"/>
      <c r="BH61" s="119"/>
      <c r="BI61" s="117"/>
      <c r="BJ61" s="120"/>
      <c r="BK61" s="119"/>
      <c r="BL61" s="117"/>
      <c r="BM61" s="120"/>
      <c r="BN61" s="119"/>
      <c r="BO61" s="117"/>
      <c r="BP61" s="120"/>
      <c r="BQ61" s="119"/>
      <c r="BR61" s="117"/>
      <c r="BS61" s="120"/>
      <c r="BT61" s="119"/>
      <c r="BU61" s="117"/>
      <c r="BV61" s="120"/>
      <c r="BW61" s="119"/>
      <c r="BX61" s="117"/>
      <c r="BY61" s="120"/>
      <c r="BZ61" s="119"/>
      <c r="CA61" s="117"/>
      <c r="CB61" s="120"/>
      <c r="CC61" s="119"/>
      <c r="CD61" s="117"/>
      <c r="CE61" s="120"/>
      <c r="CF61" s="119"/>
      <c r="CG61" s="117"/>
      <c r="CH61" s="120"/>
      <c r="CI61" s="119"/>
      <c r="CJ61" s="117"/>
      <c r="CK61" s="120"/>
      <c r="CL61" s="119"/>
      <c r="CM61" s="117"/>
      <c r="CN61" s="120"/>
      <c r="CO61" s="119"/>
      <c r="CP61" s="117"/>
      <c r="CQ61" s="120"/>
      <c r="CR61" s="119"/>
      <c r="CS61" s="117"/>
      <c r="CT61" s="120"/>
      <c r="CU61" s="119"/>
      <c r="CV61" s="117"/>
      <c r="CW61" s="120"/>
      <c r="CX61" s="119"/>
      <c r="CY61" s="117"/>
      <c r="CZ61" s="120"/>
    </row>
    <row r="62" spans="1:104" s="115" customFormat="1" ht="20.100000000000001" customHeight="1" x14ac:dyDescent="0.3">
      <c r="A62" s="231">
        <v>9</v>
      </c>
      <c r="B62" s="156" t="s">
        <v>285</v>
      </c>
      <c r="C62" s="274" t="s">
        <v>297</v>
      </c>
      <c r="D62" s="199"/>
      <c r="E62" s="197"/>
      <c r="F62" s="199"/>
      <c r="G62" s="160"/>
      <c r="H62" s="160"/>
      <c r="I62" s="162"/>
      <c r="J62" s="164"/>
      <c r="K62" s="205"/>
      <c r="L62" s="166"/>
      <c r="M62" s="166"/>
      <c r="N62" s="166"/>
      <c r="O62" s="166"/>
      <c r="P62" s="168"/>
      <c r="Q62" s="154">
        <f t="shared" ref="Q62" si="84">+IF(P62="costo",(IF(U62=0,T62,U62)),0)</f>
        <v>0</v>
      </c>
      <c r="R62" s="154">
        <f t="shared" ref="R62" si="85">+IF(P62="alcance",T62,0)</f>
        <v>0</v>
      </c>
      <c r="S62" s="152">
        <f t="shared" ref="S62" si="86">+IF(P62="COSTO",(IF(T62=0,,1)),)</f>
        <v>0</v>
      </c>
      <c r="T62" s="179">
        <v>0</v>
      </c>
      <c r="U62" s="233"/>
      <c r="V62" s="166"/>
      <c r="W62" s="239">
        <f t="shared" si="76"/>
        <v>0</v>
      </c>
      <c r="X62" s="175">
        <v>0</v>
      </c>
      <c r="Y62" s="175">
        <f>+W62-X62</f>
        <v>0</v>
      </c>
      <c r="Z62" s="109" t="s">
        <v>123</v>
      </c>
      <c r="AA62" s="122"/>
      <c r="AB62" s="122"/>
      <c r="AC62" s="111"/>
      <c r="AD62" s="112"/>
      <c r="AE62" s="110"/>
      <c r="AF62" s="113"/>
      <c r="AG62" s="114"/>
      <c r="AH62" s="110"/>
      <c r="AI62" s="111"/>
      <c r="AJ62" s="112"/>
      <c r="AK62" s="110"/>
      <c r="AL62" s="113"/>
      <c r="AM62" s="123"/>
      <c r="AN62" s="122"/>
      <c r="AO62" s="111"/>
      <c r="AP62" s="124"/>
      <c r="AQ62" s="122"/>
      <c r="AR62" s="113"/>
      <c r="AS62" s="123"/>
      <c r="AT62" s="122"/>
      <c r="AU62" s="111"/>
      <c r="AV62" s="124"/>
      <c r="AW62" s="122"/>
      <c r="AX62" s="113"/>
      <c r="AY62" s="123"/>
      <c r="AZ62" s="122"/>
      <c r="BA62" s="111"/>
      <c r="BB62" s="124"/>
      <c r="BC62" s="122"/>
      <c r="BD62" s="113"/>
      <c r="BE62" s="124"/>
      <c r="BF62" s="122"/>
      <c r="BG62" s="113"/>
      <c r="BH62" s="124"/>
      <c r="BI62" s="122"/>
      <c r="BJ62" s="113"/>
      <c r="BK62" s="124"/>
      <c r="BL62" s="122"/>
      <c r="BM62" s="113"/>
      <c r="BN62" s="124"/>
      <c r="BO62" s="122"/>
      <c r="BP62" s="113"/>
      <c r="BQ62" s="124"/>
      <c r="BR62" s="122"/>
      <c r="BS62" s="113"/>
      <c r="BT62" s="124"/>
      <c r="BU62" s="122"/>
      <c r="BV62" s="113"/>
      <c r="BW62" s="124"/>
      <c r="BX62" s="122"/>
      <c r="BY62" s="113"/>
      <c r="BZ62" s="124"/>
      <c r="CA62" s="122"/>
      <c r="CB62" s="113"/>
      <c r="CC62" s="124"/>
      <c r="CD62" s="122"/>
      <c r="CE62" s="113"/>
      <c r="CF62" s="124"/>
      <c r="CG62" s="122"/>
      <c r="CH62" s="113"/>
      <c r="CI62" s="124"/>
      <c r="CJ62" s="122"/>
      <c r="CK62" s="113"/>
      <c r="CL62" s="124"/>
      <c r="CM62" s="122"/>
      <c r="CN62" s="113"/>
      <c r="CO62" s="124"/>
      <c r="CP62" s="122"/>
      <c r="CQ62" s="113"/>
      <c r="CR62" s="124"/>
      <c r="CS62" s="122"/>
      <c r="CT62" s="113"/>
      <c r="CU62" s="124"/>
      <c r="CV62" s="122"/>
      <c r="CW62" s="113"/>
      <c r="CX62" s="124"/>
      <c r="CY62" s="122"/>
      <c r="CZ62" s="113"/>
    </row>
    <row r="63" spans="1:104" s="115" customFormat="1" ht="44.25" customHeight="1" x14ac:dyDescent="0.3">
      <c r="A63" s="232"/>
      <c r="B63" s="157"/>
      <c r="C63" s="275"/>
      <c r="D63" s="200"/>
      <c r="E63" s="198"/>
      <c r="F63" s="200"/>
      <c r="G63" s="161"/>
      <c r="H63" s="161"/>
      <c r="I63" s="163"/>
      <c r="J63" s="165"/>
      <c r="K63" s="206"/>
      <c r="L63" s="167"/>
      <c r="M63" s="167"/>
      <c r="N63" s="167"/>
      <c r="O63" s="167"/>
      <c r="P63" s="169"/>
      <c r="Q63" s="155"/>
      <c r="R63" s="155"/>
      <c r="S63" s="153"/>
      <c r="T63" s="180"/>
      <c r="U63" s="234"/>
      <c r="V63" s="167"/>
      <c r="W63" s="240"/>
      <c r="X63" s="176"/>
      <c r="Y63" s="176"/>
      <c r="Z63" s="116" t="s">
        <v>124</v>
      </c>
      <c r="AA63" s="117"/>
      <c r="AB63" s="117"/>
      <c r="AC63" s="118"/>
      <c r="AD63" s="119"/>
      <c r="AE63" s="117"/>
      <c r="AF63" s="120"/>
      <c r="AG63" s="121"/>
      <c r="AH63" s="117"/>
      <c r="AI63" s="118"/>
      <c r="AJ63" s="119"/>
      <c r="AK63" s="117"/>
      <c r="AL63" s="120"/>
      <c r="AM63" s="121"/>
      <c r="AN63" s="117"/>
      <c r="AO63" s="118"/>
      <c r="AP63" s="119"/>
      <c r="AQ63" s="117"/>
      <c r="AR63" s="120"/>
      <c r="AS63" s="121"/>
      <c r="AT63" s="117"/>
      <c r="AU63" s="118"/>
      <c r="AV63" s="119"/>
      <c r="AW63" s="117"/>
      <c r="AX63" s="120"/>
      <c r="AY63" s="121"/>
      <c r="AZ63" s="117"/>
      <c r="BA63" s="118"/>
      <c r="BB63" s="119"/>
      <c r="BC63" s="117"/>
      <c r="BD63" s="120"/>
      <c r="BE63" s="119"/>
      <c r="BF63" s="117"/>
      <c r="BG63" s="120"/>
      <c r="BH63" s="119"/>
      <c r="BI63" s="117"/>
      <c r="BJ63" s="120"/>
      <c r="BK63" s="119"/>
      <c r="BL63" s="117"/>
      <c r="BM63" s="120"/>
      <c r="BN63" s="119"/>
      <c r="BO63" s="117"/>
      <c r="BP63" s="120"/>
      <c r="BQ63" s="119"/>
      <c r="BR63" s="117"/>
      <c r="BS63" s="120"/>
      <c r="BT63" s="119"/>
      <c r="BU63" s="117"/>
      <c r="BV63" s="120"/>
      <c r="BW63" s="119"/>
      <c r="BX63" s="117"/>
      <c r="BY63" s="120"/>
      <c r="BZ63" s="119"/>
      <c r="CA63" s="117"/>
      <c r="CB63" s="120"/>
      <c r="CC63" s="119"/>
      <c r="CD63" s="117"/>
      <c r="CE63" s="120"/>
      <c r="CF63" s="119"/>
      <c r="CG63" s="117"/>
      <c r="CH63" s="120"/>
      <c r="CI63" s="119"/>
      <c r="CJ63" s="117"/>
      <c r="CK63" s="120"/>
      <c r="CL63" s="119"/>
      <c r="CM63" s="117"/>
      <c r="CN63" s="120"/>
      <c r="CO63" s="119"/>
      <c r="CP63" s="117"/>
      <c r="CQ63" s="120"/>
      <c r="CR63" s="119"/>
      <c r="CS63" s="117"/>
      <c r="CT63" s="120"/>
      <c r="CU63" s="119"/>
      <c r="CV63" s="117"/>
      <c r="CW63" s="120"/>
      <c r="CX63" s="119"/>
      <c r="CY63" s="117"/>
      <c r="CZ63" s="120"/>
    </row>
    <row r="64" spans="1:104" s="115" customFormat="1" ht="20.100000000000001" customHeight="1" x14ac:dyDescent="0.3">
      <c r="A64" s="231">
        <v>10</v>
      </c>
      <c r="B64" s="156" t="s">
        <v>286</v>
      </c>
      <c r="C64" s="150" t="s">
        <v>298</v>
      </c>
      <c r="D64" s="195"/>
      <c r="E64" s="197"/>
      <c r="F64" s="199"/>
      <c r="G64" s="160"/>
      <c r="H64" s="160"/>
      <c r="I64" s="162"/>
      <c r="J64" s="164"/>
      <c r="K64" s="205"/>
      <c r="L64" s="166"/>
      <c r="M64" s="166"/>
      <c r="N64" s="166"/>
      <c r="O64" s="166"/>
      <c r="P64" s="168"/>
      <c r="Q64" s="154">
        <f t="shared" ref="Q64" si="87">+IF(P64="costo",(IF(U64=0,T64,U64)),0)</f>
        <v>0</v>
      </c>
      <c r="R64" s="154">
        <f t="shared" ref="R64" si="88">+IF(P64="alcance",T64,0)</f>
        <v>0</v>
      </c>
      <c r="S64" s="152">
        <f t="shared" ref="S64" si="89">+IF(P64="COSTO",(IF(T64=0,,1)),)</f>
        <v>0</v>
      </c>
      <c r="T64" s="179">
        <v>0</v>
      </c>
      <c r="U64" s="233"/>
      <c r="V64" s="166"/>
      <c r="W64" s="239">
        <f t="shared" si="76"/>
        <v>0</v>
      </c>
      <c r="X64" s="175">
        <f t="shared" ref="X64" si="90">AC64+AF64+AI64+AL64+AO64+AR64+AU64+AX64+BA64+BD64</f>
        <v>0</v>
      </c>
      <c r="Y64" s="175">
        <f>+W64-X64</f>
        <v>0</v>
      </c>
      <c r="Z64" s="109" t="s">
        <v>123</v>
      </c>
      <c r="AA64" s="122"/>
      <c r="AB64" s="122"/>
      <c r="AC64" s="111"/>
      <c r="AD64" s="112"/>
      <c r="AE64" s="110"/>
      <c r="AF64" s="113"/>
      <c r="AG64" s="114"/>
      <c r="AH64" s="110"/>
      <c r="AI64" s="111"/>
      <c r="AJ64" s="112"/>
      <c r="AK64" s="110"/>
      <c r="AL64" s="113"/>
      <c r="AM64" s="123"/>
      <c r="AN64" s="122"/>
      <c r="AO64" s="111"/>
      <c r="AP64" s="124"/>
      <c r="AQ64" s="122"/>
      <c r="AR64" s="113"/>
      <c r="AS64" s="123"/>
      <c r="AT64" s="122"/>
      <c r="AU64" s="111"/>
      <c r="AV64" s="124"/>
      <c r="AW64" s="122"/>
      <c r="AX64" s="113"/>
      <c r="AY64" s="123"/>
      <c r="AZ64" s="122"/>
      <c r="BA64" s="111"/>
      <c r="BB64" s="124"/>
      <c r="BC64" s="122"/>
      <c r="BD64" s="113"/>
      <c r="BE64" s="124"/>
      <c r="BF64" s="122"/>
      <c r="BG64" s="113"/>
      <c r="BH64" s="124"/>
      <c r="BI64" s="122"/>
      <c r="BJ64" s="113"/>
      <c r="BK64" s="124"/>
      <c r="BL64" s="122"/>
      <c r="BM64" s="113"/>
      <c r="BN64" s="124"/>
      <c r="BO64" s="122"/>
      <c r="BP64" s="113"/>
      <c r="BQ64" s="124"/>
      <c r="BR64" s="122"/>
      <c r="BS64" s="113"/>
      <c r="BT64" s="124"/>
      <c r="BU64" s="122"/>
      <c r="BV64" s="113"/>
      <c r="BW64" s="124"/>
      <c r="BX64" s="122"/>
      <c r="BY64" s="113"/>
      <c r="BZ64" s="124"/>
      <c r="CA64" s="122"/>
      <c r="CB64" s="113"/>
      <c r="CC64" s="124"/>
      <c r="CD64" s="122"/>
      <c r="CE64" s="113"/>
      <c r="CF64" s="124"/>
      <c r="CG64" s="122"/>
      <c r="CH64" s="113"/>
      <c r="CI64" s="124"/>
      <c r="CJ64" s="122"/>
      <c r="CK64" s="113"/>
      <c r="CL64" s="124"/>
      <c r="CM64" s="122"/>
      <c r="CN64" s="113"/>
      <c r="CO64" s="124"/>
      <c r="CP64" s="122"/>
      <c r="CQ64" s="113"/>
      <c r="CR64" s="124"/>
      <c r="CS64" s="122"/>
      <c r="CT64" s="113"/>
      <c r="CU64" s="124"/>
      <c r="CV64" s="122"/>
      <c r="CW64" s="113"/>
      <c r="CX64" s="124"/>
      <c r="CY64" s="122"/>
      <c r="CZ64" s="113"/>
    </row>
    <row r="65" spans="1:104" s="115" customFormat="1" ht="27" customHeight="1" x14ac:dyDescent="0.3">
      <c r="A65" s="232"/>
      <c r="B65" s="157"/>
      <c r="C65" s="151"/>
      <c r="D65" s="196"/>
      <c r="E65" s="198"/>
      <c r="F65" s="200"/>
      <c r="G65" s="161"/>
      <c r="H65" s="161"/>
      <c r="I65" s="163"/>
      <c r="J65" s="165"/>
      <c r="K65" s="206"/>
      <c r="L65" s="167"/>
      <c r="M65" s="167"/>
      <c r="N65" s="167"/>
      <c r="O65" s="167"/>
      <c r="P65" s="169"/>
      <c r="Q65" s="155"/>
      <c r="R65" s="155"/>
      <c r="S65" s="153"/>
      <c r="T65" s="180"/>
      <c r="U65" s="234"/>
      <c r="V65" s="167"/>
      <c r="W65" s="240"/>
      <c r="X65" s="176"/>
      <c r="Y65" s="176"/>
      <c r="Z65" s="116" t="s">
        <v>124</v>
      </c>
      <c r="AA65" s="117"/>
      <c r="AB65" s="117"/>
      <c r="AC65" s="118"/>
      <c r="AD65" s="119"/>
      <c r="AE65" s="117"/>
      <c r="AF65" s="120"/>
      <c r="AG65" s="121"/>
      <c r="AH65" s="117"/>
      <c r="AI65" s="118"/>
      <c r="AJ65" s="119"/>
      <c r="AK65" s="117"/>
      <c r="AL65" s="120"/>
      <c r="AM65" s="121"/>
      <c r="AN65" s="117"/>
      <c r="AO65" s="118"/>
      <c r="AP65" s="119"/>
      <c r="AQ65" s="117"/>
      <c r="AR65" s="120"/>
      <c r="AS65" s="121"/>
      <c r="AT65" s="117"/>
      <c r="AU65" s="118"/>
      <c r="AV65" s="119"/>
      <c r="AW65" s="117"/>
      <c r="AX65" s="120"/>
      <c r="AY65" s="121"/>
      <c r="AZ65" s="117"/>
      <c r="BA65" s="118"/>
      <c r="BB65" s="119"/>
      <c r="BC65" s="117"/>
      <c r="BD65" s="120"/>
      <c r="BE65" s="119"/>
      <c r="BF65" s="117"/>
      <c r="BG65" s="120"/>
      <c r="BH65" s="119"/>
      <c r="BI65" s="117"/>
      <c r="BJ65" s="120"/>
      <c r="BK65" s="119"/>
      <c r="BL65" s="117"/>
      <c r="BM65" s="120"/>
      <c r="BN65" s="119"/>
      <c r="BO65" s="117"/>
      <c r="BP65" s="120"/>
      <c r="BQ65" s="119"/>
      <c r="BR65" s="117"/>
      <c r="BS65" s="120"/>
      <c r="BT65" s="119"/>
      <c r="BU65" s="117"/>
      <c r="BV65" s="120"/>
      <c r="BW65" s="119"/>
      <c r="BX65" s="117"/>
      <c r="BY65" s="120"/>
      <c r="BZ65" s="119"/>
      <c r="CA65" s="117"/>
      <c r="CB65" s="120"/>
      <c r="CC65" s="119"/>
      <c r="CD65" s="117"/>
      <c r="CE65" s="120"/>
      <c r="CF65" s="119"/>
      <c r="CG65" s="117"/>
      <c r="CH65" s="120"/>
      <c r="CI65" s="119"/>
      <c r="CJ65" s="117"/>
      <c r="CK65" s="120"/>
      <c r="CL65" s="119"/>
      <c r="CM65" s="117"/>
      <c r="CN65" s="120"/>
      <c r="CO65" s="119"/>
      <c r="CP65" s="117"/>
      <c r="CQ65" s="120"/>
      <c r="CR65" s="119"/>
      <c r="CS65" s="117"/>
      <c r="CT65" s="120"/>
      <c r="CU65" s="119"/>
      <c r="CV65" s="117"/>
      <c r="CW65" s="120"/>
      <c r="CX65" s="119"/>
      <c r="CY65" s="117"/>
      <c r="CZ65" s="120"/>
    </row>
    <row r="66" spans="1:104" s="5" customFormat="1" ht="20.100000000000001" hidden="1" customHeight="1" x14ac:dyDescent="0.3">
      <c r="A66" s="219">
        <v>23</v>
      </c>
      <c r="B66" s="156"/>
      <c r="C66" s="189"/>
      <c r="D66" s="191"/>
      <c r="E66" s="193"/>
      <c r="F66" s="199"/>
      <c r="G66" s="146"/>
      <c r="H66" s="146"/>
      <c r="I66" s="207"/>
      <c r="J66" s="144"/>
      <c r="K66" s="140"/>
      <c r="L66" s="183"/>
      <c r="M66" s="183"/>
      <c r="N66" s="183"/>
      <c r="O66" s="183"/>
      <c r="P66" s="187"/>
      <c r="Q66" s="177">
        <f t="shared" ref="Q66" si="91">+IF(P66="costo",(IF(U66=0,T66,U66)),0)</f>
        <v>0</v>
      </c>
      <c r="R66" s="177">
        <f t="shared" ref="R66" si="92">+IF(P66="alcance",T66,0)</f>
        <v>0</v>
      </c>
      <c r="S66" s="152">
        <f t="shared" ref="S66" si="93">+IF(P66="COSTO",(IF(T66=0,,1)),)</f>
        <v>0</v>
      </c>
      <c r="T66" s="179">
        <v>0</v>
      </c>
      <c r="U66" s="181"/>
      <c r="V66" s="183"/>
      <c r="W66" s="185">
        <f t="shared" ref="W66" si="94">+IF(U66="",T66+V66,U66+V66)</f>
        <v>0</v>
      </c>
      <c r="X66" s="185">
        <f t="shared" ref="X66" si="95">AC66+AF66+AI66+AL66+AO66+AR66+AU66+AX66+BA66+BD66</f>
        <v>0</v>
      </c>
      <c r="Y66" s="185">
        <f t="shared" ref="Y66" si="96">+W66-X66</f>
        <v>0</v>
      </c>
      <c r="Z66" s="100" t="s">
        <v>123</v>
      </c>
      <c r="AA66" s="106"/>
      <c r="AB66" s="106"/>
      <c r="AC66" s="97"/>
      <c r="AD66" s="95"/>
      <c r="AE66" s="50"/>
      <c r="AF66" s="98"/>
      <c r="AG66" s="94"/>
      <c r="AH66" s="50"/>
      <c r="AI66" s="97"/>
      <c r="AJ66" s="95"/>
      <c r="AK66" s="50"/>
      <c r="AL66" s="98"/>
      <c r="AM66" s="107"/>
      <c r="AN66" s="106"/>
      <c r="AO66" s="97"/>
      <c r="AP66" s="108"/>
      <c r="AQ66" s="106"/>
      <c r="AR66" s="98"/>
      <c r="AS66" s="107"/>
      <c r="AT66" s="106"/>
      <c r="AU66" s="97"/>
      <c r="AV66" s="108"/>
      <c r="AW66" s="106"/>
      <c r="AX66" s="98"/>
      <c r="AY66" s="107"/>
      <c r="AZ66" s="106"/>
      <c r="BA66" s="97"/>
      <c r="BB66" s="108"/>
      <c r="BC66" s="106"/>
      <c r="BD66" s="98"/>
      <c r="BE66" s="108"/>
      <c r="BF66" s="106"/>
      <c r="BG66" s="98"/>
      <c r="BH66" s="108"/>
      <c r="BI66" s="106"/>
      <c r="BJ66" s="98"/>
      <c r="BK66" s="108"/>
      <c r="BL66" s="106"/>
      <c r="BM66" s="98"/>
      <c r="BN66" s="108"/>
      <c r="BO66" s="106"/>
      <c r="BP66" s="98"/>
      <c r="BQ66" s="108"/>
      <c r="BR66" s="106"/>
      <c r="BS66" s="98"/>
      <c r="BT66" s="108"/>
      <c r="BU66" s="106"/>
      <c r="BV66" s="98"/>
      <c r="BW66" s="108"/>
      <c r="BX66" s="106"/>
      <c r="BY66" s="98"/>
      <c r="BZ66" s="108"/>
      <c r="CA66" s="106"/>
      <c r="CB66" s="98"/>
      <c r="CC66" s="108"/>
      <c r="CD66" s="106"/>
      <c r="CE66" s="98"/>
      <c r="CF66" s="108"/>
      <c r="CG66" s="106"/>
      <c r="CH66" s="98"/>
      <c r="CI66" s="108"/>
      <c r="CJ66" s="106"/>
      <c r="CK66" s="98"/>
      <c r="CL66" s="108"/>
      <c r="CM66" s="106"/>
      <c r="CN66" s="98"/>
      <c r="CO66" s="108"/>
      <c r="CP66" s="106"/>
      <c r="CQ66" s="98"/>
      <c r="CR66" s="108"/>
      <c r="CS66" s="106"/>
      <c r="CT66" s="98"/>
      <c r="CU66" s="108"/>
      <c r="CV66" s="106"/>
      <c r="CW66" s="98"/>
      <c r="CX66" s="108"/>
      <c r="CY66" s="106"/>
      <c r="CZ66" s="98"/>
    </row>
    <row r="67" spans="1:104" s="5" customFormat="1" ht="20.100000000000001" hidden="1" customHeight="1" x14ac:dyDescent="0.3">
      <c r="A67" s="220"/>
      <c r="B67" s="157"/>
      <c r="C67" s="190"/>
      <c r="D67" s="192"/>
      <c r="E67" s="194"/>
      <c r="F67" s="200"/>
      <c r="G67" s="147"/>
      <c r="H67" s="147"/>
      <c r="I67" s="208"/>
      <c r="J67" s="145"/>
      <c r="K67" s="141"/>
      <c r="L67" s="184"/>
      <c r="M67" s="184"/>
      <c r="N67" s="184"/>
      <c r="O67" s="184"/>
      <c r="P67" s="188"/>
      <c r="Q67" s="178"/>
      <c r="R67" s="178"/>
      <c r="S67" s="153"/>
      <c r="T67" s="180"/>
      <c r="U67" s="182"/>
      <c r="V67" s="184"/>
      <c r="W67" s="186"/>
      <c r="X67" s="186"/>
      <c r="Y67" s="186"/>
      <c r="Z67" s="101" t="s">
        <v>124</v>
      </c>
      <c r="AA67" s="102"/>
      <c r="AB67" s="102"/>
      <c r="AC67" s="93"/>
      <c r="AD67" s="103"/>
      <c r="AE67" s="102"/>
      <c r="AF67" s="96"/>
      <c r="AG67" s="104"/>
      <c r="AH67" s="102"/>
      <c r="AI67" s="93"/>
      <c r="AJ67" s="103"/>
      <c r="AK67" s="102"/>
      <c r="AL67" s="96"/>
      <c r="AM67" s="104"/>
      <c r="AN67" s="102"/>
      <c r="AO67" s="93"/>
      <c r="AP67" s="103"/>
      <c r="AQ67" s="102"/>
      <c r="AR67" s="96"/>
      <c r="AS67" s="104"/>
      <c r="AT67" s="102"/>
      <c r="AU67" s="93"/>
      <c r="AV67" s="103"/>
      <c r="AW67" s="102"/>
      <c r="AX67" s="96"/>
      <c r="AY67" s="104"/>
      <c r="AZ67" s="102"/>
      <c r="BA67" s="93"/>
      <c r="BB67" s="103"/>
      <c r="BC67" s="102"/>
      <c r="BD67" s="96"/>
      <c r="BE67" s="103"/>
      <c r="BF67" s="102"/>
      <c r="BG67" s="96"/>
      <c r="BH67" s="103"/>
      <c r="BI67" s="102"/>
      <c r="BJ67" s="96"/>
      <c r="BK67" s="103"/>
      <c r="BL67" s="102"/>
      <c r="BM67" s="96"/>
      <c r="BN67" s="103"/>
      <c r="BO67" s="102"/>
      <c r="BP67" s="96"/>
      <c r="BQ67" s="103"/>
      <c r="BR67" s="102"/>
      <c r="BS67" s="96"/>
      <c r="BT67" s="103"/>
      <c r="BU67" s="102"/>
      <c r="BV67" s="96"/>
      <c r="BW67" s="103"/>
      <c r="BX67" s="102"/>
      <c r="BY67" s="96"/>
      <c r="BZ67" s="103"/>
      <c r="CA67" s="102"/>
      <c r="CB67" s="96"/>
      <c r="CC67" s="103"/>
      <c r="CD67" s="102"/>
      <c r="CE67" s="96"/>
      <c r="CF67" s="103"/>
      <c r="CG67" s="102"/>
      <c r="CH67" s="96"/>
      <c r="CI67" s="103"/>
      <c r="CJ67" s="102"/>
      <c r="CK67" s="96"/>
      <c r="CL67" s="103"/>
      <c r="CM67" s="102"/>
      <c r="CN67" s="96"/>
      <c r="CO67" s="103"/>
      <c r="CP67" s="102"/>
      <c r="CQ67" s="96"/>
      <c r="CR67" s="103"/>
      <c r="CS67" s="102"/>
      <c r="CT67" s="96"/>
      <c r="CU67" s="103"/>
      <c r="CV67" s="102"/>
      <c r="CW67" s="96"/>
      <c r="CX67" s="103"/>
      <c r="CY67" s="102"/>
      <c r="CZ67" s="96"/>
    </row>
    <row r="68" spans="1:104" s="5" customFormat="1" ht="20.100000000000001" hidden="1" customHeight="1" x14ac:dyDescent="0.3">
      <c r="A68" s="219">
        <v>24</v>
      </c>
      <c r="B68" s="156"/>
      <c r="C68" s="189"/>
      <c r="D68" s="191"/>
      <c r="E68" s="193"/>
      <c r="F68" s="199"/>
      <c r="G68" s="146"/>
      <c r="H68" s="146"/>
      <c r="I68" s="207"/>
      <c r="J68" s="144"/>
      <c r="K68" s="140"/>
      <c r="L68" s="183"/>
      <c r="M68" s="183"/>
      <c r="N68" s="183"/>
      <c r="O68" s="183"/>
      <c r="P68" s="187"/>
      <c r="Q68" s="177">
        <f t="shared" ref="Q68" si="97">+IF(P68="costo",(IF(U68=0,T68,U68)),0)</f>
        <v>0</v>
      </c>
      <c r="R68" s="177">
        <f t="shared" ref="R68" si="98">+IF(P68="alcance",T68,0)</f>
        <v>0</v>
      </c>
      <c r="S68" s="152">
        <f t="shared" ref="S68" si="99">+IF(P68="COSTO",(IF(T68=0,,1)),)</f>
        <v>0</v>
      </c>
      <c r="T68" s="179">
        <v>0</v>
      </c>
      <c r="U68" s="181"/>
      <c r="V68" s="183"/>
      <c r="W68" s="185">
        <f t="shared" ref="W68" si="100">+IF(U68="",T68+V68,U68+V68)</f>
        <v>0</v>
      </c>
      <c r="X68" s="185">
        <f t="shared" ref="X68" si="101">AC68+AF68+AI68+AL68+AO68+AR68+AU68+AX68+BA68+BD68</f>
        <v>0</v>
      </c>
      <c r="Y68" s="185">
        <f t="shared" ref="Y68" si="102">+W68-X68</f>
        <v>0</v>
      </c>
      <c r="Z68" s="100" t="s">
        <v>123</v>
      </c>
      <c r="AA68" s="106"/>
      <c r="AB68" s="106"/>
      <c r="AC68" s="97"/>
      <c r="AD68" s="95"/>
      <c r="AE68" s="50"/>
      <c r="AF68" s="98"/>
      <c r="AG68" s="94"/>
      <c r="AH68" s="50"/>
      <c r="AI68" s="97"/>
      <c r="AJ68" s="95"/>
      <c r="AK68" s="50"/>
      <c r="AL68" s="98"/>
      <c r="AM68" s="107"/>
      <c r="AN68" s="106"/>
      <c r="AO68" s="97"/>
      <c r="AP68" s="108"/>
      <c r="AQ68" s="106"/>
      <c r="AR68" s="98"/>
      <c r="AS68" s="107"/>
      <c r="AT68" s="106"/>
      <c r="AU68" s="97"/>
      <c r="AV68" s="108"/>
      <c r="AW68" s="106"/>
      <c r="AX68" s="98"/>
      <c r="AY68" s="107"/>
      <c r="AZ68" s="106"/>
      <c r="BA68" s="97"/>
      <c r="BB68" s="108"/>
      <c r="BC68" s="106"/>
      <c r="BD68" s="98"/>
      <c r="BE68" s="108"/>
      <c r="BF68" s="106"/>
      <c r="BG68" s="98"/>
      <c r="BH68" s="108"/>
      <c r="BI68" s="106"/>
      <c r="BJ68" s="98"/>
      <c r="BK68" s="108"/>
      <c r="BL68" s="106"/>
      <c r="BM68" s="98"/>
      <c r="BN68" s="108"/>
      <c r="BO68" s="106"/>
      <c r="BP68" s="98"/>
      <c r="BQ68" s="108"/>
      <c r="BR68" s="106"/>
      <c r="BS68" s="98"/>
      <c r="BT68" s="108"/>
      <c r="BU68" s="106"/>
      <c r="BV68" s="98"/>
      <c r="BW68" s="108"/>
      <c r="BX68" s="106"/>
      <c r="BY68" s="98"/>
      <c r="BZ68" s="108"/>
      <c r="CA68" s="106"/>
      <c r="CB68" s="98"/>
      <c r="CC68" s="108"/>
      <c r="CD68" s="106"/>
      <c r="CE68" s="98"/>
      <c r="CF68" s="108"/>
      <c r="CG68" s="106"/>
      <c r="CH68" s="98"/>
      <c r="CI68" s="108"/>
      <c r="CJ68" s="106"/>
      <c r="CK68" s="98"/>
      <c r="CL68" s="108"/>
      <c r="CM68" s="106"/>
      <c r="CN68" s="98"/>
      <c r="CO68" s="108"/>
      <c r="CP68" s="106"/>
      <c r="CQ68" s="98"/>
      <c r="CR68" s="108"/>
      <c r="CS68" s="106"/>
      <c r="CT68" s="98"/>
      <c r="CU68" s="108"/>
      <c r="CV68" s="106"/>
      <c r="CW68" s="98"/>
      <c r="CX68" s="108"/>
      <c r="CY68" s="106"/>
      <c r="CZ68" s="98"/>
    </row>
    <row r="69" spans="1:104" s="5" customFormat="1" ht="20.100000000000001" hidden="1" customHeight="1" x14ac:dyDescent="0.3">
      <c r="A69" s="220"/>
      <c r="B69" s="157"/>
      <c r="C69" s="190"/>
      <c r="D69" s="192"/>
      <c r="E69" s="194"/>
      <c r="F69" s="200"/>
      <c r="G69" s="147"/>
      <c r="H69" s="147"/>
      <c r="I69" s="208"/>
      <c r="J69" s="145"/>
      <c r="K69" s="141"/>
      <c r="L69" s="184"/>
      <c r="M69" s="184"/>
      <c r="N69" s="184"/>
      <c r="O69" s="184"/>
      <c r="P69" s="188"/>
      <c r="Q69" s="178"/>
      <c r="R69" s="178"/>
      <c r="S69" s="153"/>
      <c r="T69" s="180"/>
      <c r="U69" s="182"/>
      <c r="V69" s="184"/>
      <c r="W69" s="186"/>
      <c r="X69" s="186"/>
      <c r="Y69" s="186"/>
      <c r="Z69" s="101" t="s">
        <v>124</v>
      </c>
      <c r="AA69" s="102"/>
      <c r="AB69" s="102"/>
      <c r="AC69" s="93"/>
      <c r="AD69" s="103"/>
      <c r="AE69" s="102"/>
      <c r="AF69" s="96"/>
      <c r="AG69" s="104"/>
      <c r="AH69" s="102"/>
      <c r="AI69" s="93"/>
      <c r="AJ69" s="103"/>
      <c r="AK69" s="102"/>
      <c r="AL69" s="96"/>
      <c r="AM69" s="104"/>
      <c r="AN69" s="102"/>
      <c r="AO69" s="93"/>
      <c r="AP69" s="103"/>
      <c r="AQ69" s="102"/>
      <c r="AR69" s="96"/>
      <c r="AS69" s="104"/>
      <c r="AT69" s="102"/>
      <c r="AU69" s="93"/>
      <c r="AV69" s="103"/>
      <c r="AW69" s="102"/>
      <c r="AX69" s="96"/>
      <c r="AY69" s="104"/>
      <c r="AZ69" s="102"/>
      <c r="BA69" s="93"/>
      <c r="BB69" s="103"/>
      <c r="BC69" s="102"/>
      <c r="BD69" s="96"/>
      <c r="BE69" s="103"/>
      <c r="BF69" s="102"/>
      <c r="BG69" s="96"/>
      <c r="BH69" s="103"/>
      <c r="BI69" s="102"/>
      <c r="BJ69" s="96"/>
      <c r="BK69" s="103"/>
      <c r="BL69" s="102"/>
      <c r="BM69" s="96"/>
      <c r="BN69" s="103"/>
      <c r="BO69" s="102"/>
      <c r="BP69" s="96"/>
      <c r="BQ69" s="103"/>
      <c r="BR69" s="102"/>
      <c r="BS69" s="96"/>
      <c r="BT69" s="103"/>
      <c r="BU69" s="102"/>
      <c r="BV69" s="96"/>
      <c r="BW69" s="103"/>
      <c r="BX69" s="102"/>
      <c r="BY69" s="96"/>
      <c r="BZ69" s="103"/>
      <c r="CA69" s="102"/>
      <c r="CB69" s="96"/>
      <c r="CC69" s="103"/>
      <c r="CD69" s="102"/>
      <c r="CE69" s="96"/>
      <c r="CF69" s="103"/>
      <c r="CG69" s="102"/>
      <c r="CH69" s="96"/>
      <c r="CI69" s="103"/>
      <c r="CJ69" s="102"/>
      <c r="CK69" s="96"/>
      <c r="CL69" s="103"/>
      <c r="CM69" s="102"/>
      <c r="CN69" s="96"/>
      <c r="CO69" s="103"/>
      <c r="CP69" s="102"/>
      <c r="CQ69" s="96"/>
      <c r="CR69" s="103"/>
      <c r="CS69" s="102"/>
      <c r="CT69" s="96"/>
      <c r="CU69" s="103"/>
      <c r="CV69" s="102"/>
      <c r="CW69" s="96"/>
      <c r="CX69" s="103"/>
      <c r="CY69" s="102"/>
      <c r="CZ69" s="96"/>
    </row>
    <row r="70" spans="1:104" s="5" customFormat="1" ht="20.100000000000001" hidden="1" customHeight="1" x14ac:dyDescent="0.3">
      <c r="A70" s="219">
        <v>25</v>
      </c>
      <c r="B70" s="156"/>
      <c r="C70" s="189"/>
      <c r="D70" s="191"/>
      <c r="E70" s="193"/>
      <c r="F70" s="199"/>
      <c r="G70" s="146"/>
      <c r="H70" s="146"/>
      <c r="I70" s="207"/>
      <c r="J70" s="144"/>
      <c r="K70" s="140"/>
      <c r="L70" s="183"/>
      <c r="M70" s="183"/>
      <c r="N70" s="183"/>
      <c r="O70" s="183"/>
      <c r="P70" s="187"/>
      <c r="Q70" s="177">
        <f t="shared" ref="Q70" si="103">+IF(P70="costo",(IF(U70=0,T70,U70)),0)</f>
        <v>0</v>
      </c>
      <c r="R70" s="177">
        <f t="shared" ref="R70" si="104">+IF(P70="alcance",T70,0)</f>
        <v>0</v>
      </c>
      <c r="S70" s="152">
        <f t="shared" ref="S70" si="105">+IF(P70="COSTO",(IF(T70=0,,1)),)</f>
        <v>0</v>
      </c>
      <c r="T70" s="179">
        <v>0</v>
      </c>
      <c r="U70" s="181"/>
      <c r="V70" s="183"/>
      <c r="W70" s="185">
        <f t="shared" ref="W70" si="106">+IF(U70="",T70+V70,U70+V70)</f>
        <v>0</v>
      </c>
      <c r="X70" s="185">
        <f t="shared" ref="X70" si="107">AC70+AF70+AI70+AL70+AO70+AR70+AU70+AX70+BA70+BD70</f>
        <v>0</v>
      </c>
      <c r="Y70" s="185">
        <f t="shared" ref="Y70" si="108">+W70-X70</f>
        <v>0</v>
      </c>
      <c r="Z70" s="100" t="s">
        <v>123</v>
      </c>
      <c r="AA70" s="106"/>
      <c r="AB70" s="106"/>
      <c r="AC70" s="97"/>
      <c r="AD70" s="95"/>
      <c r="AE70" s="50"/>
      <c r="AF70" s="98"/>
      <c r="AG70" s="94"/>
      <c r="AH70" s="50"/>
      <c r="AI70" s="97"/>
      <c r="AJ70" s="95"/>
      <c r="AK70" s="50"/>
      <c r="AL70" s="98"/>
      <c r="AM70" s="107"/>
      <c r="AN70" s="106"/>
      <c r="AO70" s="97"/>
      <c r="AP70" s="108"/>
      <c r="AQ70" s="106"/>
      <c r="AR70" s="98"/>
      <c r="AS70" s="107"/>
      <c r="AT70" s="106"/>
      <c r="AU70" s="97"/>
      <c r="AV70" s="108"/>
      <c r="AW70" s="106"/>
      <c r="AX70" s="98"/>
      <c r="AY70" s="107"/>
      <c r="AZ70" s="106"/>
      <c r="BA70" s="97"/>
      <c r="BB70" s="108"/>
      <c r="BC70" s="106"/>
      <c r="BD70" s="98"/>
      <c r="BE70" s="108"/>
      <c r="BF70" s="106"/>
      <c r="BG70" s="98"/>
      <c r="BH70" s="108"/>
      <c r="BI70" s="106"/>
      <c r="BJ70" s="98"/>
      <c r="BK70" s="108"/>
      <c r="BL70" s="106"/>
      <c r="BM70" s="98"/>
      <c r="BN70" s="108"/>
      <c r="BO70" s="106"/>
      <c r="BP70" s="98"/>
      <c r="BQ70" s="108"/>
      <c r="BR70" s="106"/>
      <c r="BS70" s="98"/>
      <c r="BT70" s="108"/>
      <c r="BU70" s="106"/>
      <c r="BV70" s="98"/>
      <c r="BW70" s="108"/>
      <c r="BX70" s="106"/>
      <c r="BY70" s="98"/>
      <c r="BZ70" s="108"/>
      <c r="CA70" s="106"/>
      <c r="CB70" s="98"/>
      <c r="CC70" s="108"/>
      <c r="CD70" s="106"/>
      <c r="CE70" s="98"/>
      <c r="CF70" s="108"/>
      <c r="CG70" s="106"/>
      <c r="CH70" s="98"/>
      <c r="CI70" s="108"/>
      <c r="CJ70" s="106"/>
      <c r="CK70" s="98"/>
      <c r="CL70" s="108"/>
      <c r="CM70" s="106"/>
      <c r="CN70" s="98"/>
      <c r="CO70" s="108"/>
      <c r="CP70" s="106"/>
      <c r="CQ70" s="98"/>
      <c r="CR70" s="108"/>
      <c r="CS70" s="106"/>
      <c r="CT70" s="98"/>
      <c r="CU70" s="108"/>
      <c r="CV70" s="106"/>
      <c r="CW70" s="98"/>
      <c r="CX70" s="108"/>
      <c r="CY70" s="106"/>
      <c r="CZ70" s="98"/>
    </row>
    <row r="71" spans="1:104" s="5" customFormat="1" ht="20.100000000000001" hidden="1" customHeight="1" x14ac:dyDescent="0.3">
      <c r="A71" s="220"/>
      <c r="B71" s="157"/>
      <c r="C71" s="190"/>
      <c r="D71" s="192"/>
      <c r="E71" s="194"/>
      <c r="F71" s="200"/>
      <c r="G71" s="147"/>
      <c r="H71" s="147"/>
      <c r="I71" s="208"/>
      <c r="J71" s="145"/>
      <c r="K71" s="141"/>
      <c r="L71" s="184"/>
      <c r="M71" s="184"/>
      <c r="N71" s="184"/>
      <c r="O71" s="184"/>
      <c r="P71" s="188"/>
      <c r="Q71" s="178"/>
      <c r="R71" s="178"/>
      <c r="S71" s="153"/>
      <c r="T71" s="180"/>
      <c r="U71" s="182"/>
      <c r="V71" s="184"/>
      <c r="W71" s="186"/>
      <c r="X71" s="186"/>
      <c r="Y71" s="186"/>
      <c r="Z71" s="101" t="s">
        <v>124</v>
      </c>
      <c r="AA71" s="102"/>
      <c r="AB71" s="102"/>
      <c r="AC71" s="93"/>
      <c r="AD71" s="103"/>
      <c r="AE71" s="102"/>
      <c r="AF71" s="96"/>
      <c r="AG71" s="104"/>
      <c r="AH71" s="102"/>
      <c r="AI71" s="93"/>
      <c r="AJ71" s="103"/>
      <c r="AK71" s="102"/>
      <c r="AL71" s="96"/>
      <c r="AM71" s="104"/>
      <c r="AN71" s="102"/>
      <c r="AO71" s="93"/>
      <c r="AP71" s="103"/>
      <c r="AQ71" s="102"/>
      <c r="AR71" s="96"/>
      <c r="AS71" s="104"/>
      <c r="AT71" s="102"/>
      <c r="AU71" s="93"/>
      <c r="AV71" s="103"/>
      <c r="AW71" s="102"/>
      <c r="AX71" s="96"/>
      <c r="AY71" s="104"/>
      <c r="AZ71" s="102"/>
      <c r="BA71" s="93"/>
      <c r="BB71" s="103"/>
      <c r="BC71" s="102"/>
      <c r="BD71" s="96"/>
      <c r="BE71" s="103"/>
      <c r="BF71" s="102"/>
      <c r="BG71" s="96"/>
      <c r="BH71" s="103"/>
      <c r="BI71" s="102"/>
      <c r="BJ71" s="96"/>
      <c r="BK71" s="103"/>
      <c r="BL71" s="102"/>
      <c r="BM71" s="96"/>
      <c r="BN71" s="103"/>
      <c r="BO71" s="102"/>
      <c r="BP71" s="96"/>
      <c r="BQ71" s="103"/>
      <c r="BR71" s="102"/>
      <c r="BS71" s="96"/>
      <c r="BT71" s="103"/>
      <c r="BU71" s="102"/>
      <c r="BV71" s="96"/>
      <c r="BW71" s="103"/>
      <c r="BX71" s="102"/>
      <c r="BY71" s="96"/>
      <c r="BZ71" s="103"/>
      <c r="CA71" s="102"/>
      <c r="CB71" s="96"/>
      <c r="CC71" s="103"/>
      <c r="CD71" s="102"/>
      <c r="CE71" s="96"/>
      <c r="CF71" s="103"/>
      <c r="CG71" s="102"/>
      <c r="CH71" s="96"/>
      <c r="CI71" s="103"/>
      <c r="CJ71" s="102"/>
      <c r="CK71" s="96"/>
      <c r="CL71" s="103"/>
      <c r="CM71" s="102"/>
      <c r="CN71" s="96"/>
      <c r="CO71" s="103"/>
      <c r="CP71" s="102"/>
      <c r="CQ71" s="96"/>
      <c r="CR71" s="103"/>
      <c r="CS71" s="102"/>
      <c r="CT71" s="96"/>
      <c r="CU71" s="103"/>
      <c r="CV71" s="102"/>
      <c r="CW71" s="96"/>
      <c r="CX71" s="103"/>
      <c r="CY71" s="102"/>
      <c r="CZ71" s="96"/>
    </row>
    <row r="72" spans="1:104" s="5" customFormat="1" ht="20.100000000000001" hidden="1" customHeight="1" x14ac:dyDescent="0.3">
      <c r="A72" s="219">
        <v>26</v>
      </c>
      <c r="B72" s="156"/>
      <c r="C72" s="189"/>
      <c r="D72" s="191"/>
      <c r="E72" s="193"/>
      <c r="F72" s="199"/>
      <c r="G72" s="146"/>
      <c r="H72" s="146"/>
      <c r="I72" s="207"/>
      <c r="J72" s="144"/>
      <c r="K72" s="140"/>
      <c r="L72" s="183"/>
      <c r="M72" s="183"/>
      <c r="N72" s="183"/>
      <c r="O72" s="183"/>
      <c r="P72" s="187"/>
      <c r="Q72" s="177">
        <f t="shared" ref="Q72" si="109">+IF(P72="costo",(IF(U72=0,T72,U72)),0)</f>
        <v>0</v>
      </c>
      <c r="R72" s="177">
        <f t="shared" ref="R72" si="110">+IF(P72="alcance",T72,0)</f>
        <v>0</v>
      </c>
      <c r="S72" s="152">
        <f t="shared" ref="S72" si="111">+IF(P72="COSTO",(IF(T72=0,,1)),)</f>
        <v>0</v>
      </c>
      <c r="T72" s="179">
        <v>0</v>
      </c>
      <c r="U72" s="181"/>
      <c r="V72" s="183"/>
      <c r="W72" s="185">
        <f t="shared" ref="W72" si="112">+IF(U72="",T72+V72,U72+V72)</f>
        <v>0</v>
      </c>
      <c r="X72" s="185">
        <f t="shared" ref="X72" si="113">AC72+AF72+AI72+AL72+AO72+AR72+AU72+AX72+BA72+BD72</f>
        <v>0</v>
      </c>
      <c r="Y72" s="185">
        <f t="shared" ref="Y72" si="114">+W72-X72</f>
        <v>0</v>
      </c>
      <c r="Z72" s="100" t="s">
        <v>123</v>
      </c>
      <c r="AA72" s="106"/>
      <c r="AB72" s="106"/>
      <c r="AC72" s="97"/>
      <c r="AD72" s="95"/>
      <c r="AE72" s="50"/>
      <c r="AF72" s="98"/>
      <c r="AG72" s="94"/>
      <c r="AH72" s="50"/>
      <c r="AI72" s="97"/>
      <c r="AJ72" s="95"/>
      <c r="AK72" s="50"/>
      <c r="AL72" s="98"/>
      <c r="AM72" s="107"/>
      <c r="AN72" s="106"/>
      <c r="AO72" s="97"/>
      <c r="AP72" s="108"/>
      <c r="AQ72" s="106"/>
      <c r="AR72" s="98"/>
      <c r="AS72" s="107"/>
      <c r="AT72" s="106"/>
      <c r="AU72" s="97"/>
      <c r="AV72" s="108"/>
      <c r="AW72" s="106"/>
      <c r="AX72" s="98"/>
      <c r="AY72" s="107"/>
      <c r="AZ72" s="106"/>
      <c r="BA72" s="97"/>
      <c r="BB72" s="108"/>
      <c r="BC72" s="106"/>
      <c r="BD72" s="98"/>
      <c r="BE72" s="108"/>
      <c r="BF72" s="106"/>
      <c r="BG72" s="98"/>
      <c r="BH72" s="108"/>
      <c r="BI72" s="106"/>
      <c r="BJ72" s="98"/>
      <c r="BK72" s="108"/>
      <c r="BL72" s="106"/>
      <c r="BM72" s="98"/>
      <c r="BN72" s="108"/>
      <c r="BO72" s="106"/>
      <c r="BP72" s="98"/>
      <c r="BQ72" s="108"/>
      <c r="BR72" s="106"/>
      <c r="BS72" s="98"/>
      <c r="BT72" s="108"/>
      <c r="BU72" s="106"/>
      <c r="BV72" s="98"/>
      <c r="BW72" s="108"/>
      <c r="BX72" s="106"/>
      <c r="BY72" s="98"/>
      <c r="BZ72" s="108"/>
      <c r="CA72" s="106"/>
      <c r="CB72" s="98"/>
      <c r="CC72" s="108"/>
      <c r="CD72" s="106"/>
      <c r="CE72" s="98"/>
      <c r="CF72" s="108"/>
      <c r="CG72" s="106"/>
      <c r="CH72" s="98"/>
      <c r="CI72" s="108"/>
      <c r="CJ72" s="106"/>
      <c r="CK72" s="98"/>
      <c r="CL72" s="108"/>
      <c r="CM72" s="106"/>
      <c r="CN72" s="98"/>
      <c r="CO72" s="108"/>
      <c r="CP72" s="106"/>
      <c r="CQ72" s="98"/>
      <c r="CR72" s="108"/>
      <c r="CS72" s="106"/>
      <c r="CT72" s="98"/>
      <c r="CU72" s="108"/>
      <c r="CV72" s="106"/>
      <c r="CW72" s="98"/>
      <c r="CX72" s="108"/>
      <c r="CY72" s="106"/>
      <c r="CZ72" s="98"/>
    </row>
    <row r="73" spans="1:104" s="5" customFormat="1" ht="20.100000000000001" hidden="1" customHeight="1" x14ac:dyDescent="0.3">
      <c r="A73" s="220"/>
      <c r="B73" s="157"/>
      <c r="C73" s="190"/>
      <c r="D73" s="192"/>
      <c r="E73" s="194"/>
      <c r="F73" s="200"/>
      <c r="G73" s="147"/>
      <c r="H73" s="147"/>
      <c r="I73" s="208"/>
      <c r="J73" s="145"/>
      <c r="K73" s="141"/>
      <c r="L73" s="184"/>
      <c r="M73" s="184"/>
      <c r="N73" s="184"/>
      <c r="O73" s="184"/>
      <c r="P73" s="188"/>
      <c r="Q73" s="178"/>
      <c r="R73" s="178"/>
      <c r="S73" s="153"/>
      <c r="T73" s="180"/>
      <c r="U73" s="182"/>
      <c r="V73" s="184"/>
      <c r="W73" s="186"/>
      <c r="X73" s="186"/>
      <c r="Y73" s="186"/>
      <c r="Z73" s="101" t="s">
        <v>124</v>
      </c>
      <c r="AA73" s="102"/>
      <c r="AB73" s="102"/>
      <c r="AC73" s="93"/>
      <c r="AD73" s="103"/>
      <c r="AE73" s="102"/>
      <c r="AF73" s="96"/>
      <c r="AG73" s="104"/>
      <c r="AH73" s="102"/>
      <c r="AI73" s="93"/>
      <c r="AJ73" s="103"/>
      <c r="AK73" s="102"/>
      <c r="AL73" s="96"/>
      <c r="AM73" s="104"/>
      <c r="AN73" s="102"/>
      <c r="AO73" s="93"/>
      <c r="AP73" s="103"/>
      <c r="AQ73" s="102"/>
      <c r="AR73" s="96"/>
      <c r="AS73" s="104"/>
      <c r="AT73" s="102"/>
      <c r="AU73" s="93"/>
      <c r="AV73" s="103"/>
      <c r="AW73" s="102"/>
      <c r="AX73" s="96"/>
      <c r="AY73" s="104"/>
      <c r="AZ73" s="102"/>
      <c r="BA73" s="93"/>
      <c r="BB73" s="103"/>
      <c r="BC73" s="102"/>
      <c r="BD73" s="96"/>
      <c r="BE73" s="103"/>
      <c r="BF73" s="102"/>
      <c r="BG73" s="96"/>
      <c r="BH73" s="103"/>
      <c r="BI73" s="102"/>
      <c r="BJ73" s="96"/>
      <c r="BK73" s="103"/>
      <c r="BL73" s="102"/>
      <c r="BM73" s="96"/>
      <c r="BN73" s="103"/>
      <c r="BO73" s="102"/>
      <c r="BP73" s="96"/>
      <c r="BQ73" s="103"/>
      <c r="BR73" s="102"/>
      <c r="BS73" s="96"/>
      <c r="BT73" s="103"/>
      <c r="BU73" s="102"/>
      <c r="BV73" s="96"/>
      <c r="BW73" s="103"/>
      <c r="BX73" s="102"/>
      <c r="BY73" s="96"/>
      <c r="BZ73" s="103"/>
      <c r="CA73" s="102"/>
      <c r="CB73" s="96"/>
      <c r="CC73" s="103"/>
      <c r="CD73" s="102"/>
      <c r="CE73" s="96"/>
      <c r="CF73" s="103"/>
      <c r="CG73" s="102"/>
      <c r="CH73" s="96"/>
      <c r="CI73" s="103"/>
      <c r="CJ73" s="102"/>
      <c r="CK73" s="96"/>
      <c r="CL73" s="103"/>
      <c r="CM73" s="102"/>
      <c r="CN73" s="96"/>
      <c r="CO73" s="103"/>
      <c r="CP73" s="102"/>
      <c r="CQ73" s="96"/>
      <c r="CR73" s="103"/>
      <c r="CS73" s="102"/>
      <c r="CT73" s="96"/>
      <c r="CU73" s="103"/>
      <c r="CV73" s="102"/>
      <c r="CW73" s="96"/>
      <c r="CX73" s="103"/>
      <c r="CY73" s="102"/>
      <c r="CZ73" s="96"/>
    </row>
    <row r="74" spans="1:104" s="115" customFormat="1" ht="30" customHeight="1" x14ac:dyDescent="0.3">
      <c r="A74" s="231">
        <v>11</v>
      </c>
      <c r="B74" s="156" t="s">
        <v>302</v>
      </c>
      <c r="C74" s="150" t="s">
        <v>303</v>
      </c>
      <c r="D74" s="195"/>
      <c r="E74" s="197"/>
      <c r="F74" s="199"/>
      <c r="G74" s="160"/>
      <c r="H74" s="160"/>
      <c r="I74" s="162"/>
      <c r="J74" s="164"/>
      <c r="K74" s="205"/>
      <c r="L74" s="166"/>
      <c r="M74" s="166"/>
      <c r="N74" s="166"/>
      <c r="O74" s="166"/>
      <c r="P74" s="168"/>
      <c r="Q74" s="154">
        <f t="shared" ref="Q74" si="115">+IF(P74="costo",(IF(U74=0,T74,U74)),0)</f>
        <v>0</v>
      </c>
      <c r="R74" s="154">
        <f t="shared" ref="R74" si="116">+IF(P74="alcance",T74,0)</f>
        <v>0</v>
      </c>
      <c r="S74" s="152">
        <f t="shared" ref="S74" si="117">+IF(P74="COSTO",(IF(T74=0,,1)),)</f>
        <v>0</v>
      </c>
      <c r="T74" s="179">
        <v>0</v>
      </c>
      <c r="U74" s="233"/>
      <c r="V74" s="166"/>
      <c r="W74" s="239">
        <f t="shared" ref="W74:W80" si="118">+IF(U74="",T74+V74,U74+V74)</f>
        <v>0</v>
      </c>
      <c r="X74" s="175">
        <f t="shared" ref="X74" si="119">AC74+AF74+AI74+AL74+AO74+AR74+AU74+AX74+BA74+BD74</f>
        <v>0</v>
      </c>
      <c r="Y74" s="175">
        <f>+W74-X74</f>
        <v>0</v>
      </c>
      <c r="Z74" s="109" t="s">
        <v>123</v>
      </c>
      <c r="AA74" s="122"/>
      <c r="AB74" s="122"/>
      <c r="AC74" s="122"/>
      <c r="AD74" s="112"/>
      <c r="AE74" s="112"/>
      <c r="AF74" s="113"/>
      <c r="AG74" s="114"/>
      <c r="AH74" s="110"/>
      <c r="AI74" s="111"/>
      <c r="AJ74" s="112"/>
      <c r="AK74" s="110"/>
      <c r="AL74" s="113"/>
      <c r="AM74" s="123"/>
      <c r="AN74" s="122"/>
      <c r="AO74" s="111"/>
      <c r="AP74" s="124"/>
      <c r="AQ74" s="122"/>
      <c r="AR74" s="113"/>
      <c r="AS74" s="123"/>
      <c r="AT74" s="122"/>
      <c r="AU74" s="111"/>
      <c r="AV74" s="124"/>
      <c r="AW74" s="122"/>
      <c r="AX74" s="113"/>
      <c r="AY74" s="123"/>
      <c r="AZ74" s="122"/>
      <c r="BA74" s="111"/>
      <c r="BB74" s="124"/>
      <c r="BC74" s="122"/>
      <c r="BD74" s="113"/>
      <c r="BE74" s="124"/>
      <c r="BF74" s="122"/>
      <c r="BG74" s="113"/>
      <c r="BH74" s="124"/>
      <c r="BI74" s="122"/>
      <c r="BJ74" s="113"/>
      <c r="BK74" s="124"/>
      <c r="BL74" s="122"/>
      <c r="BM74" s="113"/>
      <c r="BN74" s="124"/>
      <c r="BO74" s="122"/>
      <c r="BP74" s="113"/>
      <c r="BQ74" s="124"/>
      <c r="BR74" s="122"/>
      <c r="BS74" s="113"/>
      <c r="BT74" s="124"/>
      <c r="BU74" s="122"/>
      <c r="BV74" s="113"/>
      <c r="BW74" s="124"/>
      <c r="BX74" s="122"/>
      <c r="BY74" s="113"/>
      <c r="BZ74" s="124"/>
      <c r="CA74" s="122"/>
      <c r="CB74" s="113"/>
      <c r="CC74" s="124"/>
      <c r="CD74" s="122"/>
      <c r="CE74" s="113"/>
      <c r="CF74" s="124"/>
      <c r="CG74" s="122"/>
      <c r="CH74" s="113"/>
      <c r="CI74" s="124"/>
      <c r="CJ74" s="122"/>
      <c r="CK74" s="113"/>
      <c r="CL74" s="124"/>
      <c r="CM74" s="122"/>
      <c r="CN74" s="113"/>
      <c r="CO74" s="124"/>
      <c r="CP74" s="122"/>
      <c r="CQ74" s="113"/>
      <c r="CR74" s="124"/>
      <c r="CS74" s="122"/>
      <c r="CT74" s="113"/>
      <c r="CU74" s="124"/>
      <c r="CV74" s="122"/>
      <c r="CW74" s="113"/>
      <c r="CX74" s="124"/>
      <c r="CY74" s="122"/>
      <c r="CZ74" s="113"/>
    </row>
    <row r="75" spans="1:104" s="115" customFormat="1" ht="21.75" customHeight="1" x14ac:dyDescent="0.3">
      <c r="A75" s="232"/>
      <c r="B75" s="157"/>
      <c r="C75" s="151"/>
      <c r="D75" s="196"/>
      <c r="E75" s="198"/>
      <c r="F75" s="200"/>
      <c r="G75" s="161"/>
      <c r="H75" s="161"/>
      <c r="I75" s="163"/>
      <c r="J75" s="165"/>
      <c r="K75" s="206"/>
      <c r="L75" s="167"/>
      <c r="M75" s="167"/>
      <c r="N75" s="167"/>
      <c r="O75" s="167"/>
      <c r="P75" s="169"/>
      <c r="Q75" s="155"/>
      <c r="R75" s="155"/>
      <c r="S75" s="153"/>
      <c r="T75" s="180"/>
      <c r="U75" s="234"/>
      <c r="V75" s="167"/>
      <c r="W75" s="240"/>
      <c r="X75" s="176"/>
      <c r="Y75" s="176"/>
      <c r="Z75" s="116" t="s">
        <v>124</v>
      </c>
      <c r="AA75" s="117"/>
      <c r="AB75" s="117"/>
      <c r="AC75" s="118"/>
      <c r="AD75" s="119"/>
      <c r="AE75" s="117"/>
      <c r="AF75" s="120"/>
      <c r="AG75" s="121"/>
      <c r="AH75" s="117"/>
      <c r="AI75" s="118"/>
      <c r="AJ75" s="119"/>
      <c r="AK75" s="117"/>
      <c r="AL75" s="120"/>
      <c r="AM75" s="121"/>
      <c r="AN75" s="117"/>
      <c r="AO75" s="118"/>
      <c r="AP75" s="119"/>
      <c r="AQ75" s="117"/>
      <c r="AR75" s="120"/>
      <c r="AS75" s="121"/>
      <c r="AT75" s="117"/>
      <c r="AU75" s="118"/>
      <c r="AV75" s="119"/>
      <c r="AW75" s="117"/>
      <c r="AX75" s="120"/>
      <c r="AY75" s="121"/>
      <c r="AZ75" s="117"/>
      <c r="BA75" s="118"/>
      <c r="BB75" s="119"/>
      <c r="BC75" s="117"/>
      <c r="BD75" s="120"/>
      <c r="BE75" s="119"/>
      <c r="BF75" s="117"/>
      <c r="BG75" s="120"/>
      <c r="BH75" s="119"/>
      <c r="BI75" s="117"/>
      <c r="BJ75" s="120"/>
      <c r="BK75" s="119"/>
      <c r="BL75" s="117"/>
      <c r="BM75" s="120"/>
      <c r="BN75" s="119"/>
      <c r="BO75" s="117"/>
      <c r="BP75" s="120"/>
      <c r="BQ75" s="119"/>
      <c r="BR75" s="117"/>
      <c r="BS75" s="120"/>
      <c r="BT75" s="119"/>
      <c r="BU75" s="117"/>
      <c r="BV75" s="120"/>
      <c r="BW75" s="119"/>
      <c r="BX75" s="117"/>
      <c r="BY75" s="120"/>
      <c r="BZ75" s="119"/>
      <c r="CA75" s="117"/>
      <c r="CB75" s="120"/>
      <c r="CC75" s="119"/>
      <c r="CD75" s="117"/>
      <c r="CE75" s="120"/>
      <c r="CF75" s="119"/>
      <c r="CG75" s="117"/>
      <c r="CH75" s="120"/>
      <c r="CI75" s="119"/>
      <c r="CJ75" s="117"/>
      <c r="CK75" s="120"/>
      <c r="CL75" s="119"/>
      <c r="CM75" s="117"/>
      <c r="CN75" s="120"/>
      <c r="CO75" s="119"/>
      <c r="CP75" s="117"/>
      <c r="CQ75" s="120"/>
      <c r="CR75" s="119"/>
      <c r="CS75" s="117"/>
      <c r="CT75" s="120"/>
      <c r="CU75" s="119"/>
      <c r="CV75" s="117"/>
      <c r="CW75" s="120"/>
      <c r="CX75" s="119"/>
      <c r="CY75" s="117"/>
      <c r="CZ75" s="120"/>
    </row>
    <row r="76" spans="1:104" s="115" customFormat="1" ht="20.100000000000001" customHeight="1" x14ac:dyDescent="0.3">
      <c r="A76" s="231">
        <v>12</v>
      </c>
      <c r="B76" s="156" t="s">
        <v>287</v>
      </c>
      <c r="C76" s="243" t="s">
        <v>304</v>
      </c>
      <c r="D76" s="195"/>
      <c r="E76" s="197"/>
      <c r="F76" s="199"/>
      <c r="G76" s="160"/>
      <c r="H76" s="160"/>
      <c r="I76" s="162"/>
      <c r="J76" s="164"/>
      <c r="K76" s="205"/>
      <c r="L76" s="166"/>
      <c r="M76" s="166"/>
      <c r="N76" s="166"/>
      <c r="O76" s="166"/>
      <c r="P76" s="168"/>
      <c r="Q76" s="154">
        <f t="shared" ref="Q76" si="120">+IF(P76="costo",(IF(U76=0,T76,U76)),0)</f>
        <v>0</v>
      </c>
      <c r="R76" s="154">
        <f t="shared" ref="R76" si="121">+IF(P76="alcance",T76,0)</f>
        <v>0</v>
      </c>
      <c r="S76" s="152">
        <f t="shared" ref="S76" si="122">+IF(P76="COSTO",(IF(T76=0,,1)),)</f>
        <v>0</v>
      </c>
      <c r="T76" s="179">
        <v>0</v>
      </c>
      <c r="U76" s="233"/>
      <c r="V76" s="166"/>
      <c r="W76" s="239">
        <f t="shared" si="118"/>
        <v>0</v>
      </c>
      <c r="X76" s="175">
        <f t="shared" ref="X76" si="123">AC76+AF76+AI76+AL76+AO76+AR76+AU76+AX76+BA76+BD76</f>
        <v>0</v>
      </c>
      <c r="Y76" s="175">
        <f>+W76-X76</f>
        <v>0</v>
      </c>
      <c r="Z76" s="109" t="s">
        <v>123</v>
      </c>
      <c r="AA76" s="122"/>
      <c r="AB76" s="122"/>
      <c r="AC76" s="111"/>
      <c r="AD76" s="112"/>
      <c r="AE76" s="110"/>
      <c r="AF76" s="113"/>
      <c r="AG76" s="114"/>
      <c r="AH76" s="110"/>
      <c r="AI76" s="111"/>
      <c r="AJ76" s="112"/>
      <c r="AK76" s="110"/>
      <c r="AL76" s="113"/>
      <c r="AM76" s="123"/>
      <c r="AN76" s="122"/>
      <c r="AO76" s="111"/>
      <c r="AP76" s="124"/>
      <c r="AQ76" s="122"/>
      <c r="AR76" s="113"/>
      <c r="AS76" s="123"/>
      <c r="AT76" s="122"/>
      <c r="AU76" s="111"/>
      <c r="AV76" s="124"/>
      <c r="AW76" s="122"/>
      <c r="AX76" s="113"/>
      <c r="AY76" s="123"/>
      <c r="AZ76" s="122"/>
      <c r="BA76" s="111"/>
      <c r="BB76" s="124"/>
      <c r="BC76" s="122"/>
      <c r="BD76" s="113"/>
      <c r="BE76" s="124"/>
      <c r="BF76" s="122"/>
      <c r="BG76" s="113"/>
      <c r="BH76" s="124"/>
      <c r="BI76" s="122"/>
      <c r="BJ76" s="113"/>
      <c r="BK76" s="124"/>
      <c r="BL76" s="122"/>
      <c r="BM76" s="113"/>
      <c r="BN76" s="124"/>
      <c r="BO76" s="122"/>
      <c r="BP76" s="113"/>
      <c r="BQ76" s="124"/>
      <c r="BR76" s="122"/>
      <c r="BS76" s="113"/>
      <c r="BT76" s="124"/>
      <c r="BU76" s="122"/>
      <c r="BV76" s="113"/>
      <c r="BW76" s="124"/>
      <c r="BX76" s="122"/>
      <c r="BY76" s="113"/>
      <c r="BZ76" s="124"/>
      <c r="CA76" s="122"/>
      <c r="CB76" s="113"/>
      <c r="CC76" s="124"/>
      <c r="CD76" s="122"/>
      <c r="CE76" s="113"/>
      <c r="CF76" s="124"/>
      <c r="CG76" s="122"/>
      <c r="CH76" s="113"/>
      <c r="CI76" s="124"/>
      <c r="CJ76" s="122"/>
      <c r="CK76" s="113"/>
      <c r="CL76" s="124"/>
      <c r="CM76" s="122"/>
      <c r="CN76" s="113"/>
      <c r="CO76" s="124"/>
      <c r="CP76" s="122"/>
      <c r="CQ76" s="113"/>
      <c r="CR76" s="124"/>
      <c r="CS76" s="122"/>
      <c r="CT76" s="113"/>
      <c r="CU76" s="124"/>
      <c r="CV76" s="122"/>
      <c r="CW76" s="113"/>
      <c r="CX76" s="124"/>
      <c r="CY76" s="122"/>
      <c r="CZ76" s="113"/>
    </row>
    <row r="77" spans="1:104" s="115" customFormat="1" ht="19.5" customHeight="1" x14ac:dyDescent="0.3">
      <c r="A77" s="232"/>
      <c r="B77" s="157"/>
      <c r="C77" s="244"/>
      <c r="D77" s="196"/>
      <c r="E77" s="198"/>
      <c r="F77" s="200"/>
      <c r="G77" s="161"/>
      <c r="H77" s="161"/>
      <c r="I77" s="163"/>
      <c r="J77" s="165"/>
      <c r="K77" s="206"/>
      <c r="L77" s="167"/>
      <c r="M77" s="167"/>
      <c r="N77" s="167"/>
      <c r="O77" s="167"/>
      <c r="P77" s="169"/>
      <c r="Q77" s="155"/>
      <c r="R77" s="155"/>
      <c r="S77" s="153"/>
      <c r="T77" s="180"/>
      <c r="U77" s="234"/>
      <c r="V77" s="167"/>
      <c r="W77" s="240"/>
      <c r="X77" s="176"/>
      <c r="Y77" s="176"/>
      <c r="Z77" s="116" t="s">
        <v>124</v>
      </c>
      <c r="AA77" s="117"/>
      <c r="AB77" s="117"/>
      <c r="AC77" s="118"/>
      <c r="AD77" s="119"/>
      <c r="AE77" s="117"/>
      <c r="AF77" s="120"/>
      <c r="AG77" s="121"/>
      <c r="AH77" s="117"/>
      <c r="AI77" s="118"/>
      <c r="AJ77" s="119"/>
      <c r="AK77" s="117"/>
      <c r="AL77" s="120"/>
      <c r="AM77" s="121"/>
      <c r="AN77" s="117"/>
      <c r="AO77" s="118"/>
      <c r="AP77" s="119"/>
      <c r="AQ77" s="117"/>
      <c r="AR77" s="120"/>
      <c r="AS77" s="121"/>
      <c r="AT77" s="117"/>
      <c r="AU77" s="118"/>
      <c r="AV77" s="119"/>
      <c r="AW77" s="117"/>
      <c r="AX77" s="120"/>
      <c r="AY77" s="121"/>
      <c r="AZ77" s="117"/>
      <c r="BA77" s="118"/>
      <c r="BB77" s="119"/>
      <c r="BC77" s="117"/>
      <c r="BD77" s="120"/>
      <c r="BE77" s="119"/>
      <c r="BF77" s="117"/>
      <c r="BG77" s="120"/>
      <c r="BH77" s="119"/>
      <c r="BI77" s="117"/>
      <c r="BJ77" s="120"/>
      <c r="BK77" s="119"/>
      <c r="BL77" s="117"/>
      <c r="BM77" s="120"/>
      <c r="BN77" s="119"/>
      <c r="BO77" s="117"/>
      <c r="BP77" s="120"/>
      <c r="BQ77" s="119"/>
      <c r="BR77" s="117"/>
      <c r="BS77" s="120"/>
      <c r="BT77" s="119"/>
      <c r="BU77" s="117"/>
      <c r="BV77" s="120"/>
      <c r="BW77" s="119"/>
      <c r="BX77" s="117"/>
      <c r="BY77" s="120"/>
      <c r="BZ77" s="119"/>
      <c r="CA77" s="117"/>
      <c r="CB77" s="120"/>
      <c r="CC77" s="119"/>
      <c r="CD77" s="117"/>
      <c r="CE77" s="120"/>
      <c r="CF77" s="119"/>
      <c r="CG77" s="117"/>
      <c r="CH77" s="120"/>
      <c r="CI77" s="119"/>
      <c r="CJ77" s="117"/>
      <c r="CK77" s="120"/>
      <c r="CL77" s="119"/>
      <c r="CM77" s="117"/>
      <c r="CN77" s="120"/>
      <c r="CO77" s="119"/>
      <c r="CP77" s="117"/>
      <c r="CQ77" s="120"/>
      <c r="CR77" s="119"/>
      <c r="CS77" s="117"/>
      <c r="CT77" s="120"/>
      <c r="CU77" s="119"/>
      <c r="CV77" s="117"/>
      <c r="CW77" s="120"/>
      <c r="CX77" s="119"/>
      <c r="CY77" s="117"/>
      <c r="CZ77" s="120"/>
    </row>
    <row r="78" spans="1:104" s="115" customFormat="1" ht="20.100000000000001" customHeight="1" x14ac:dyDescent="0.3">
      <c r="A78" s="231">
        <v>13</v>
      </c>
      <c r="B78" s="156" t="s">
        <v>162</v>
      </c>
      <c r="C78" s="270" t="s">
        <v>301</v>
      </c>
      <c r="D78" s="237"/>
      <c r="E78" s="235"/>
      <c r="F78" s="199"/>
      <c r="G78" s="260"/>
      <c r="H78" s="162"/>
      <c r="I78" s="162"/>
      <c r="J78" s="205"/>
      <c r="K78" s="205"/>
      <c r="L78" s="233"/>
      <c r="M78" s="233"/>
      <c r="N78" s="233"/>
      <c r="O78" s="233"/>
      <c r="P78" s="267"/>
      <c r="Q78" s="154">
        <f t="shared" ref="Q78" si="124">+IF(P78="costo",(IF(U78=0,T78,U78)),0)</f>
        <v>0</v>
      </c>
      <c r="R78" s="154">
        <f t="shared" ref="R78" si="125">+IF(P78="alcance",T78,0)</f>
        <v>0</v>
      </c>
      <c r="S78" s="152">
        <f t="shared" ref="S78" si="126">+IF(P78="COSTO",(IF(T78=0,,1)),)</f>
        <v>0</v>
      </c>
      <c r="T78" s="179">
        <v>0</v>
      </c>
      <c r="U78" s="233"/>
      <c r="V78" s="233"/>
      <c r="W78" s="239">
        <f t="shared" si="118"/>
        <v>0</v>
      </c>
      <c r="X78" s="175">
        <f t="shared" ref="X78" si="127">AC78+AF78+AI78+AL78+AO78+AR78+AU78+AX78+BA78+BD78</f>
        <v>0</v>
      </c>
      <c r="Y78" s="239">
        <f>+W78-X78</f>
        <v>0</v>
      </c>
      <c r="Z78" s="109" t="s">
        <v>123</v>
      </c>
      <c r="AA78" s="122"/>
      <c r="AB78" s="122"/>
      <c r="AC78" s="111"/>
      <c r="AD78" s="122"/>
      <c r="AE78" s="122"/>
      <c r="AF78" s="113"/>
      <c r="AG78" s="122"/>
      <c r="AH78" s="122"/>
      <c r="AI78" s="111"/>
      <c r="AJ78" s="112"/>
      <c r="AK78" s="110"/>
      <c r="AL78" s="113"/>
      <c r="AM78" s="123"/>
      <c r="AN78" s="122"/>
      <c r="AO78" s="111"/>
      <c r="AP78" s="124"/>
      <c r="AQ78" s="122"/>
      <c r="AR78" s="113"/>
      <c r="AS78" s="123"/>
      <c r="AT78" s="122"/>
      <c r="AU78" s="111"/>
      <c r="AV78" s="124"/>
      <c r="AW78" s="122"/>
      <c r="AX78" s="113"/>
      <c r="AY78" s="123"/>
      <c r="AZ78" s="122"/>
      <c r="BA78" s="111"/>
      <c r="BB78" s="124"/>
      <c r="BC78" s="122"/>
      <c r="BD78" s="113"/>
      <c r="BE78" s="124"/>
      <c r="BF78" s="122"/>
      <c r="BG78" s="113"/>
      <c r="BH78" s="124"/>
      <c r="BI78" s="122"/>
      <c r="BJ78" s="113"/>
      <c r="BK78" s="124"/>
      <c r="BL78" s="122"/>
      <c r="BM78" s="113"/>
      <c r="BN78" s="124"/>
      <c r="BO78" s="122"/>
      <c r="BP78" s="113"/>
      <c r="BQ78" s="124"/>
      <c r="BR78" s="122"/>
      <c r="BS78" s="113"/>
      <c r="BT78" s="124"/>
      <c r="BU78" s="122"/>
      <c r="BV78" s="113"/>
      <c r="BW78" s="124"/>
      <c r="BX78" s="122"/>
      <c r="BY78" s="113"/>
      <c r="BZ78" s="124"/>
      <c r="CA78" s="122"/>
      <c r="CB78" s="113"/>
      <c r="CC78" s="124"/>
      <c r="CD78" s="122"/>
      <c r="CE78" s="113"/>
      <c r="CF78" s="124"/>
      <c r="CG78" s="122"/>
      <c r="CH78" s="113"/>
      <c r="CI78" s="124"/>
      <c r="CJ78" s="122"/>
      <c r="CK78" s="113"/>
      <c r="CL78" s="124"/>
      <c r="CM78" s="122"/>
      <c r="CN78" s="113"/>
      <c r="CO78" s="124"/>
      <c r="CP78" s="122"/>
      <c r="CQ78" s="113"/>
      <c r="CR78" s="124"/>
      <c r="CS78" s="122"/>
      <c r="CT78" s="113"/>
      <c r="CU78" s="124"/>
      <c r="CV78" s="122"/>
      <c r="CW78" s="113"/>
      <c r="CX78" s="124"/>
      <c r="CY78" s="122"/>
      <c r="CZ78" s="113"/>
    </row>
    <row r="79" spans="1:104" s="115" customFormat="1" ht="20.100000000000001" customHeight="1" x14ac:dyDescent="0.3">
      <c r="A79" s="232"/>
      <c r="B79" s="157"/>
      <c r="C79" s="244"/>
      <c r="D79" s="238"/>
      <c r="E79" s="236"/>
      <c r="F79" s="200"/>
      <c r="G79" s="261"/>
      <c r="H79" s="163"/>
      <c r="I79" s="163"/>
      <c r="J79" s="206"/>
      <c r="K79" s="206"/>
      <c r="L79" s="234"/>
      <c r="M79" s="234"/>
      <c r="N79" s="234"/>
      <c r="O79" s="234"/>
      <c r="P79" s="268"/>
      <c r="Q79" s="155"/>
      <c r="R79" s="155"/>
      <c r="S79" s="153"/>
      <c r="T79" s="180"/>
      <c r="U79" s="234"/>
      <c r="V79" s="234"/>
      <c r="W79" s="240"/>
      <c r="X79" s="176"/>
      <c r="Y79" s="240"/>
      <c r="Z79" s="116" t="s">
        <v>124</v>
      </c>
      <c r="AA79" s="117"/>
      <c r="AB79" s="117"/>
      <c r="AC79" s="118"/>
      <c r="AD79" s="119"/>
      <c r="AE79" s="117"/>
      <c r="AF79" s="120"/>
      <c r="AG79" s="121"/>
      <c r="AH79" s="117"/>
      <c r="AI79" s="118"/>
      <c r="AJ79" s="119"/>
      <c r="AK79" s="117"/>
      <c r="AL79" s="120"/>
      <c r="AM79" s="121"/>
      <c r="AN79" s="117"/>
      <c r="AO79" s="118"/>
      <c r="AP79" s="119"/>
      <c r="AQ79" s="117"/>
      <c r="AR79" s="120"/>
      <c r="AS79" s="121"/>
      <c r="AT79" s="117"/>
      <c r="AU79" s="118"/>
      <c r="AV79" s="119"/>
      <c r="AW79" s="117"/>
      <c r="AX79" s="120"/>
      <c r="AY79" s="121"/>
      <c r="AZ79" s="117"/>
      <c r="BA79" s="118"/>
      <c r="BB79" s="119"/>
      <c r="BC79" s="117"/>
      <c r="BD79" s="120"/>
      <c r="BE79" s="119"/>
      <c r="BF79" s="117"/>
      <c r="BG79" s="120"/>
      <c r="BH79" s="119"/>
      <c r="BI79" s="117"/>
      <c r="BJ79" s="120"/>
      <c r="BK79" s="119"/>
      <c r="BL79" s="117"/>
      <c r="BM79" s="120"/>
      <c r="BN79" s="119"/>
      <c r="BO79" s="117"/>
      <c r="BP79" s="120"/>
      <c r="BQ79" s="119"/>
      <c r="BR79" s="117"/>
      <c r="BS79" s="120"/>
      <c r="BT79" s="119"/>
      <c r="BU79" s="117"/>
      <c r="BV79" s="120"/>
      <c r="BW79" s="119"/>
      <c r="BX79" s="117"/>
      <c r="BY79" s="120"/>
      <c r="BZ79" s="119"/>
      <c r="CA79" s="117"/>
      <c r="CB79" s="120"/>
      <c r="CC79" s="119"/>
      <c r="CD79" s="117"/>
      <c r="CE79" s="120"/>
      <c r="CF79" s="119"/>
      <c r="CG79" s="117"/>
      <c r="CH79" s="120"/>
      <c r="CI79" s="119"/>
      <c r="CJ79" s="117"/>
      <c r="CK79" s="120"/>
      <c r="CL79" s="119"/>
      <c r="CM79" s="117"/>
      <c r="CN79" s="120"/>
      <c r="CO79" s="119"/>
      <c r="CP79" s="117"/>
      <c r="CQ79" s="120"/>
      <c r="CR79" s="119"/>
      <c r="CS79" s="117"/>
      <c r="CT79" s="120"/>
      <c r="CU79" s="119"/>
      <c r="CV79" s="117"/>
      <c r="CW79" s="120"/>
      <c r="CX79" s="119"/>
      <c r="CY79" s="117"/>
      <c r="CZ79" s="120"/>
    </row>
    <row r="80" spans="1:104" s="115" customFormat="1" ht="20.100000000000001" customHeight="1" x14ac:dyDescent="0.3">
      <c r="A80" s="231">
        <v>14</v>
      </c>
      <c r="B80" s="156" t="s">
        <v>162</v>
      </c>
      <c r="C80" s="264" t="s">
        <v>300</v>
      </c>
      <c r="D80" s="199"/>
      <c r="E80" s="197"/>
      <c r="F80" s="199"/>
      <c r="G80" s="160"/>
      <c r="H80" s="160"/>
      <c r="I80" s="162"/>
      <c r="J80" s="164"/>
      <c r="K80" s="205"/>
      <c r="L80" s="166"/>
      <c r="M80" s="166"/>
      <c r="N80" s="166"/>
      <c r="O80" s="166"/>
      <c r="P80" s="168"/>
      <c r="Q80" s="154">
        <f t="shared" ref="Q80" si="128">+IF(P80="costo",(IF(U80=0,T80,U80)),0)</f>
        <v>0</v>
      </c>
      <c r="R80" s="154">
        <f t="shared" ref="R80" si="129">+IF(P80="alcance",T80,0)</f>
        <v>0</v>
      </c>
      <c r="S80" s="152">
        <f t="shared" ref="S80" si="130">+IF(P80="COSTO",(IF(T80=0,,1)),)</f>
        <v>0</v>
      </c>
      <c r="T80" s="179">
        <v>0</v>
      </c>
      <c r="U80" s="233"/>
      <c r="V80" s="166"/>
      <c r="W80" s="239">
        <f t="shared" si="118"/>
        <v>0</v>
      </c>
      <c r="X80" s="175">
        <f t="shared" ref="X80" si="131">AC80+AF80+AI80+AL80+AO80+AR80+AU80+AX80+BA80+BD80</f>
        <v>0</v>
      </c>
      <c r="Y80" s="175">
        <f t="shared" ref="Y80" si="132">+W80-X80</f>
        <v>0</v>
      </c>
      <c r="Z80" s="109" t="s">
        <v>123</v>
      </c>
      <c r="AA80" s="122"/>
      <c r="AB80" s="122"/>
      <c r="AC80" s="111"/>
      <c r="AD80" s="112"/>
      <c r="AE80" s="110"/>
      <c r="AF80" s="113"/>
      <c r="AG80" s="114"/>
      <c r="AH80" s="110"/>
      <c r="AI80" s="111"/>
      <c r="AJ80" s="112"/>
      <c r="AK80" s="110"/>
      <c r="AL80" s="113"/>
      <c r="AM80" s="123"/>
      <c r="AN80" s="122"/>
      <c r="AO80" s="111"/>
      <c r="AP80" s="124"/>
      <c r="AQ80" s="122"/>
      <c r="AR80" s="113"/>
      <c r="AS80" s="123"/>
      <c r="AT80" s="122"/>
      <c r="AU80" s="111"/>
      <c r="AV80" s="124"/>
      <c r="AW80" s="122"/>
      <c r="AX80" s="113"/>
      <c r="AY80" s="123"/>
      <c r="AZ80" s="122"/>
      <c r="BA80" s="111"/>
      <c r="BB80" s="124"/>
      <c r="BC80" s="122"/>
      <c r="BD80" s="113"/>
      <c r="BE80" s="124"/>
      <c r="BF80" s="122"/>
      <c r="BG80" s="113"/>
      <c r="BH80" s="124"/>
      <c r="BI80" s="122"/>
      <c r="BJ80" s="113"/>
      <c r="BK80" s="124"/>
      <c r="BL80" s="122"/>
      <c r="BM80" s="113"/>
      <c r="BN80" s="124"/>
      <c r="BO80" s="122"/>
      <c r="BP80" s="113"/>
      <c r="BQ80" s="124"/>
      <c r="BR80" s="122"/>
      <c r="BS80" s="113"/>
      <c r="BT80" s="124"/>
      <c r="BU80" s="122"/>
      <c r="BV80" s="113"/>
      <c r="BW80" s="124"/>
      <c r="BX80" s="122"/>
      <c r="BY80" s="113"/>
      <c r="BZ80" s="124"/>
      <c r="CA80" s="122"/>
      <c r="CB80" s="113"/>
      <c r="CC80" s="124"/>
      <c r="CD80" s="122"/>
      <c r="CE80" s="113"/>
      <c r="CF80" s="124"/>
      <c r="CG80" s="122"/>
      <c r="CH80" s="113"/>
      <c r="CI80" s="124"/>
      <c r="CJ80" s="122"/>
      <c r="CK80" s="113"/>
      <c r="CL80" s="124"/>
      <c r="CM80" s="122"/>
      <c r="CN80" s="113"/>
      <c r="CO80" s="124"/>
      <c r="CP80" s="122"/>
      <c r="CQ80" s="113"/>
      <c r="CR80" s="124"/>
      <c r="CS80" s="122"/>
      <c r="CT80" s="113"/>
      <c r="CU80" s="124"/>
      <c r="CV80" s="122"/>
      <c r="CW80" s="113"/>
      <c r="CX80" s="124"/>
      <c r="CY80" s="122"/>
      <c r="CZ80" s="113"/>
    </row>
    <row r="81" spans="1:104" s="115" customFormat="1" ht="20.100000000000001" customHeight="1" x14ac:dyDescent="0.3">
      <c r="A81" s="232"/>
      <c r="B81" s="157"/>
      <c r="C81" s="151"/>
      <c r="D81" s="200"/>
      <c r="E81" s="198"/>
      <c r="F81" s="200"/>
      <c r="G81" s="161"/>
      <c r="H81" s="161"/>
      <c r="I81" s="163"/>
      <c r="J81" s="165"/>
      <c r="K81" s="206"/>
      <c r="L81" s="167"/>
      <c r="M81" s="167"/>
      <c r="N81" s="167"/>
      <c r="O81" s="167"/>
      <c r="P81" s="169"/>
      <c r="Q81" s="155"/>
      <c r="R81" s="155"/>
      <c r="S81" s="153"/>
      <c r="T81" s="180"/>
      <c r="U81" s="234"/>
      <c r="V81" s="167"/>
      <c r="W81" s="240"/>
      <c r="X81" s="176"/>
      <c r="Y81" s="176"/>
      <c r="Z81" s="116" t="s">
        <v>124</v>
      </c>
      <c r="AA81" s="117"/>
      <c r="AB81" s="117"/>
      <c r="AC81" s="118"/>
      <c r="AD81" s="119"/>
      <c r="AE81" s="117"/>
      <c r="AF81" s="120"/>
      <c r="AG81" s="121"/>
      <c r="AH81" s="117"/>
      <c r="AI81" s="118"/>
      <c r="AJ81" s="119"/>
      <c r="AK81" s="117"/>
      <c r="AL81" s="120"/>
      <c r="AM81" s="121"/>
      <c r="AN81" s="117"/>
      <c r="AO81" s="118"/>
      <c r="AP81" s="119"/>
      <c r="AQ81" s="117"/>
      <c r="AR81" s="120"/>
      <c r="AS81" s="121"/>
      <c r="AT81" s="117"/>
      <c r="AU81" s="118"/>
      <c r="AV81" s="119"/>
      <c r="AW81" s="117"/>
      <c r="AX81" s="120"/>
      <c r="AY81" s="121"/>
      <c r="AZ81" s="117"/>
      <c r="BA81" s="118"/>
      <c r="BB81" s="119"/>
      <c r="BC81" s="117"/>
      <c r="BD81" s="120"/>
      <c r="BE81" s="119"/>
      <c r="BF81" s="117"/>
      <c r="BG81" s="120"/>
      <c r="BH81" s="119"/>
      <c r="BI81" s="117"/>
      <c r="BJ81" s="120"/>
      <c r="BK81" s="119"/>
      <c r="BL81" s="117"/>
      <c r="BM81" s="120"/>
      <c r="BN81" s="119"/>
      <c r="BO81" s="117"/>
      <c r="BP81" s="120"/>
      <c r="BQ81" s="119"/>
      <c r="BR81" s="117"/>
      <c r="BS81" s="120"/>
      <c r="BT81" s="119"/>
      <c r="BU81" s="117"/>
      <c r="BV81" s="120"/>
      <c r="BW81" s="119"/>
      <c r="BX81" s="117"/>
      <c r="BY81" s="120"/>
      <c r="BZ81" s="119"/>
      <c r="CA81" s="117"/>
      <c r="CB81" s="120"/>
      <c r="CC81" s="119"/>
      <c r="CD81" s="117"/>
      <c r="CE81" s="120"/>
      <c r="CF81" s="119"/>
      <c r="CG81" s="117"/>
      <c r="CH81" s="120"/>
      <c r="CI81" s="119"/>
      <c r="CJ81" s="117"/>
      <c r="CK81" s="120"/>
      <c r="CL81" s="119"/>
      <c r="CM81" s="117"/>
      <c r="CN81" s="120"/>
      <c r="CO81" s="119"/>
      <c r="CP81" s="117"/>
      <c r="CQ81" s="120"/>
      <c r="CR81" s="119"/>
      <c r="CS81" s="117"/>
      <c r="CT81" s="120"/>
      <c r="CU81" s="119"/>
      <c r="CV81" s="117"/>
      <c r="CW81" s="120"/>
      <c r="CX81" s="119"/>
      <c r="CY81" s="117"/>
      <c r="CZ81" s="120"/>
    </row>
    <row r="82" spans="1:104" s="115" customFormat="1" ht="20.100000000000001" customHeight="1" x14ac:dyDescent="0.3">
      <c r="A82" s="231">
        <v>15</v>
      </c>
      <c r="B82" s="128" t="s">
        <v>278</v>
      </c>
      <c r="C82" s="150"/>
      <c r="D82" s="195"/>
      <c r="E82" s="197"/>
      <c r="F82" s="199"/>
      <c r="G82" s="160"/>
      <c r="H82" s="160"/>
      <c r="I82" s="162"/>
      <c r="J82" s="164"/>
      <c r="K82" s="205"/>
      <c r="L82" s="166"/>
      <c r="M82" s="166"/>
      <c r="N82" s="166"/>
      <c r="O82" s="166"/>
      <c r="P82" s="168"/>
      <c r="Q82" s="154">
        <f t="shared" ref="Q82" si="133">+IF(P82="costo",(IF(U82=0,T82,U82)),0)</f>
        <v>0</v>
      </c>
      <c r="R82" s="154">
        <f t="shared" ref="R82" si="134">+IF(P82="alcance",T82,0)</f>
        <v>0</v>
      </c>
      <c r="S82" s="152">
        <f t="shared" ref="S82" si="135">+IF(P82="COSTO",(IF(T82=0,,1)),)</f>
        <v>0</v>
      </c>
      <c r="T82" s="179">
        <v>0</v>
      </c>
      <c r="U82" s="233"/>
      <c r="V82" s="166"/>
      <c r="W82" s="175">
        <f>+IF(U82="",T82+V82,U82+V82)</f>
        <v>0</v>
      </c>
      <c r="X82" s="175">
        <f t="shared" ref="X82" si="136">AC82+AF82+AI82+AL82+AO82+AR82+AU82+AX82+BA82+BD82</f>
        <v>0</v>
      </c>
      <c r="Y82" s="175">
        <f>+W82-X82</f>
        <v>0</v>
      </c>
      <c r="Z82" s="109" t="s">
        <v>123</v>
      </c>
      <c r="AA82" s="122"/>
      <c r="AB82" s="122"/>
      <c r="AC82" s="111"/>
      <c r="AD82" s="112"/>
      <c r="AE82" s="112"/>
      <c r="AF82" s="113"/>
      <c r="AG82" s="112"/>
      <c r="AH82" s="112"/>
      <c r="AI82" s="111"/>
      <c r="AJ82" s="112"/>
      <c r="AK82" s="110"/>
      <c r="AL82" s="113"/>
      <c r="AM82" s="123"/>
      <c r="AN82" s="122"/>
      <c r="AO82" s="111"/>
      <c r="AP82" s="124"/>
      <c r="AQ82" s="122"/>
      <c r="AR82" s="113"/>
      <c r="AS82" s="123"/>
      <c r="AT82" s="122"/>
      <c r="AU82" s="111"/>
      <c r="AV82" s="124"/>
      <c r="AW82" s="122"/>
      <c r="AX82" s="113"/>
      <c r="AY82" s="123"/>
      <c r="AZ82" s="122"/>
      <c r="BA82" s="111"/>
      <c r="BB82" s="124"/>
      <c r="BC82" s="122"/>
      <c r="BD82" s="113"/>
      <c r="BE82" s="124"/>
      <c r="BF82" s="122"/>
      <c r="BG82" s="113"/>
      <c r="BH82" s="124"/>
      <c r="BI82" s="122"/>
      <c r="BJ82" s="113"/>
      <c r="BK82" s="124"/>
      <c r="BL82" s="122"/>
      <c r="BM82" s="113"/>
      <c r="BN82" s="124"/>
      <c r="BO82" s="122"/>
      <c r="BP82" s="113"/>
      <c r="BQ82" s="124"/>
      <c r="BR82" s="122"/>
      <c r="BS82" s="113"/>
      <c r="BT82" s="124"/>
      <c r="BU82" s="122"/>
      <c r="BV82" s="113"/>
      <c r="BW82" s="124"/>
      <c r="BX82" s="122"/>
      <c r="BY82" s="113"/>
      <c r="BZ82" s="124"/>
      <c r="CA82" s="122"/>
      <c r="CB82" s="113"/>
      <c r="CC82" s="124"/>
      <c r="CD82" s="122"/>
      <c r="CE82" s="113"/>
      <c r="CF82" s="124"/>
      <c r="CG82" s="122"/>
      <c r="CH82" s="113"/>
      <c r="CI82" s="124"/>
      <c r="CJ82" s="122"/>
      <c r="CK82" s="113"/>
      <c r="CL82" s="124"/>
      <c r="CM82" s="122"/>
      <c r="CN82" s="113"/>
      <c r="CO82" s="124"/>
      <c r="CP82" s="122"/>
      <c r="CQ82" s="113"/>
      <c r="CR82" s="124"/>
      <c r="CS82" s="122"/>
      <c r="CT82" s="113"/>
      <c r="CU82" s="124"/>
      <c r="CV82" s="122"/>
      <c r="CW82" s="113"/>
      <c r="CX82" s="124"/>
      <c r="CY82" s="122"/>
      <c r="CZ82" s="113"/>
    </row>
    <row r="83" spans="1:104" s="115" customFormat="1" ht="20.100000000000001" customHeight="1" x14ac:dyDescent="0.3">
      <c r="A83" s="232"/>
      <c r="B83" s="129"/>
      <c r="C83" s="151"/>
      <c r="D83" s="196"/>
      <c r="E83" s="198"/>
      <c r="F83" s="200"/>
      <c r="G83" s="161"/>
      <c r="H83" s="161"/>
      <c r="I83" s="163"/>
      <c r="J83" s="165"/>
      <c r="K83" s="206"/>
      <c r="L83" s="167"/>
      <c r="M83" s="167"/>
      <c r="N83" s="167"/>
      <c r="O83" s="167"/>
      <c r="P83" s="169"/>
      <c r="Q83" s="155"/>
      <c r="R83" s="155"/>
      <c r="S83" s="153"/>
      <c r="T83" s="180"/>
      <c r="U83" s="234"/>
      <c r="V83" s="167"/>
      <c r="W83" s="176"/>
      <c r="X83" s="176"/>
      <c r="Y83" s="176"/>
      <c r="Z83" s="116" t="s">
        <v>124</v>
      </c>
      <c r="AA83" s="117"/>
      <c r="AB83" s="117"/>
      <c r="AC83" s="118"/>
      <c r="AD83" s="119"/>
      <c r="AE83" s="117"/>
      <c r="AF83" s="120"/>
      <c r="AG83" s="121"/>
      <c r="AH83" s="117"/>
      <c r="AI83" s="118"/>
      <c r="AJ83" s="119"/>
      <c r="AK83" s="117"/>
      <c r="AL83" s="120"/>
      <c r="AM83" s="121"/>
      <c r="AN83" s="117"/>
      <c r="AO83" s="118"/>
      <c r="AP83" s="119"/>
      <c r="AQ83" s="117"/>
      <c r="AR83" s="120"/>
      <c r="AS83" s="121"/>
      <c r="AT83" s="117"/>
      <c r="AU83" s="118"/>
      <c r="AV83" s="119"/>
      <c r="AW83" s="117"/>
      <c r="AX83" s="120"/>
      <c r="AY83" s="121"/>
      <c r="AZ83" s="117"/>
      <c r="BA83" s="118"/>
      <c r="BB83" s="119"/>
      <c r="BC83" s="117"/>
      <c r="BD83" s="120"/>
      <c r="BE83" s="119"/>
      <c r="BF83" s="117"/>
      <c r="BG83" s="120"/>
      <c r="BH83" s="119"/>
      <c r="BI83" s="117"/>
      <c r="BJ83" s="120"/>
      <c r="BK83" s="119"/>
      <c r="BL83" s="117"/>
      <c r="BM83" s="120"/>
      <c r="BN83" s="119"/>
      <c r="BO83" s="117"/>
      <c r="BP83" s="120"/>
      <c r="BQ83" s="119"/>
      <c r="BR83" s="117"/>
      <c r="BS83" s="120"/>
      <c r="BT83" s="119"/>
      <c r="BU83" s="117"/>
      <c r="BV83" s="120"/>
      <c r="BW83" s="119"/>
      <c r="BX83" s="117"/>
      <c r="BY83" s="120"/>
      <c r="BZ83" s="119"/>
      <c r="CA83" s="117"/>
      <c r="CB83" s="120"/>
      <c r="CC83" s="119"/>
      <c r="CD83" s="117"/>
      <c r="CE83" s="120"/>
      <c r="CF83" s="119"/>
      <c r="CG83" s="117"/>
      <c r="CH83" s="120"/>
      <c r="CI83" s="119"/>
      <c r="CJ83" s="117"/>
      <c r="CK83" s="120"/>
      <c r="CL83" s="119"/>
      <c r="CM83" s="117"/>
      <c r="CN83" s="120"/>
      <c r="CO83" s="119"/>
      <c r="CP83" s="117"/>
      <c r="CQ83" s="120"/>
      <c r="CR83" s="119"/>
      <c r="CS83" s="117"/>
      <c r="CT83" s="120"/>
      <c r="CU83" s="119"/>
      <c r="CV83" s="117"/>
      <c r="CW83" s="120"/>
      <c r="CX83" s="119"/>
      <c r="CY83" s="117"/>
      <c r="CZ83" s="120"/>
    </row>
    <row r="84" spans="1:104" s="115" customFormat="1" ht="20.100000000000001" customHeight="1" x14ac:dyDescent="0.3">
      <c r="A84" s="231">
        <v>16</v>
      </c>
      <c r="B84" s="128" t="s">
        <v>288</v>
      </c>
      <c r="C84" s="158" t="s">
        <v>299</v>
      </c>
      <c r="D84" s="199"/>
      <c r="E84" s="197"/>
      <c r="F84" s="199"/>
      <c r="G84" s="160"/>
      <c r="H84" s="160"/>
      <c r="I84" s="162"/>
      <c r="J84" s="164"/>
      <c r="K84" s="205"/>
      <c r="L84" s="166"/>
      <c r="M84" s="166"/>
      <c r="N84" s="166"/>
      <c r="O84" s="166"/>
      <c r="P84" s="168"/>
      <c r="Q84" s="154">
        <f t="shared" ref="Q84" si="137">+IF(P84="costo",(IF(U84=0,T84,U84)),0)</f>
        <v>0</v>
      </c>
      <c r="R84" s="154">
        <f t="shared" ref="R84" si="138">+IF(P84="alcance",T84,0)</f>
        <v>0</v>
      </c>
      <c r="S84" s="152">
        <f t="shared" ref="S84" si="139">+IF(P84="COSTO",(IF(T84=0,,1)),)</f>
        <v>0</v>
      </c>
      <c r="T84" s="179">
        <v>0</v>
      </c>
      <c r="U84" s="233"/>
      <c r="V84" s="166"/>
      <c r="W84" s="175">
        <f>+IF(U84="",T84+V84,U84+V84)</f>
        <v>0</v>
      </c>
      <c r="X84" s="175">
        <f t="shared" ref="X84" si="140">AC84+AF84+AI84+AL84+AO84+AR84+AU84+AX84+BA84+BD84</f>
        <v>0</v>
      </c>
      <c r="Y84" s="175">
        <f>+W84-X84</f>
        <v>0</v>
      </c>
      <c r="Z84" s="109" t="s">
        <v>123</v>
      </c>
      <c r="AA84" s="122"/>
      <c r="AB84" s="122"/>
      <c r="AC84" s="111"/>
      <c r="AD84" s="112"/>
      <c r="AE84" s="110"/>
      <c r="AF84" s="113"/>
      <c r="AG84" s="114"/>
      <c r="AH84" s="110"/>
      <c r="AI84" s="111"/>
      <c r="AJ84" s="112"/>
      <c r="AK84" s="110"/>
      <c r="AL84" s="113"/>
      <c r="AM84" s="123"/>
      <c r="AN84" s="122"/>
      <c r="AO84" s="111"/>
      <c r="AP84" s="124"/>
      <c r="AQ84" s="122"/>
      <c r="AR84" s="113"/>
      <c r="AS84" s="123"/>
      <c r="AT84" s="122"/>
      <c r="AU84" s="111"/>
      <c r="AV84" s="124"/>
      <c r="AW84" s="122"/>
      <c r="AX84" s="113"/>
      <c r="AY84" s="123"/>
      <c r="AZ84" s="122"/>
      <c r="BA84" s="111"/>
      <c r="BB84" s="124"/>
      <c r="BC84" s="122"/>
      <c r="BD84" s="113"/>
      <c r="BE84" s="124"/>
      <c r="BF84" s="122"/>
      <c r="BG84" s="113"/>
      <c r="BH84" s="124"/>
      <c r="BI84" s="122"/>
      <c r="BJ84" s="113"/>
      <c r="BK84" s="124"/>
      <c r="BL84" s="122"/>
      <c r="BM84" s="113"/>
      <c r="BN84" s="124"/>
      <c r="BO84" s="122"/>
      <c r="BP84" s="113"/>
      <c r="BQ84" s="124"/>
      <c r="BR84" s="122"/>
      <c r="BS84" s="113"/>
      <c r="BT84" s="124"/>
      <c r="BU84" s="122"/>
      <c r="BV84" s="113"/>
      <c r="BW84" s="124"/>
      <c r="BX84" s="122"/>
      <c r="BY84" s="113"/>
      <c r="BZ84" s="124"/>
      <c r="CA84" s="122"/>
      <c r="CB84" s="113"/>
      <c r="CC84" s="124"/>
      <c r="CD84" s="122"/>
      <c r="CE84" s="113"/>
      <c r="CF84" s="124"/>
      <c r="CG84" s="122"/>
      <c r="CH84" s="113"/>
      <c r="CI84" s="124"/>
      <c r="CJ84" s="122"/>
      <c r="CK84" s="113"/>
      <c r="CL84" s="124"/>
      <c r="CM84" s="122"/>
      <c r="CN84" s="113"/>
      <c r="CO84" s="124"/>
      <c r="CP84" s="122"/>
      <c r="CQ84" s="113"/>
      <c r="CR84" s="124"/>
      <c r="CS84" s="122"/>
      <c r="CT84" s="113"/>
      <c r="CU84" s="124"/>
      <c r="CV84" s="122"/>
      <c r="CW84" s="113"/>
      <c r="CX84" s="124"/>
      <c r="CY84" s="122"/>
      <c r="CZ84" s="113"/>
    </row>
    <row r="85" spans="1:104" s="115" customFormat="1" ht="20.100000000000001" customHeight="1" x14ac:dyDescent="0.3">
      <c r="A85" s="232"/>
      <c r="B85" s="129"/>
      <c r="C85" s="159"/>
      <c r="D85" s="200"/>
      <c r="E85" s="198"/>
      <c r="F85" s="200"/>
      <c r="G85" s="161"/>
      <c r="H85" s="161"/>
      <c r="I85" s="163"/>
      <c r="J85" s="165"/>
      <c r="K85" s="206"/>
      <c r="L85" s="167"/>
      <c r="M85" s="167"/>
      <c r="N85" s="167"/>
      <c r="O85" s="167"/>
      <c r="P85" s="169"/>
      <c r="Q85" s="155"/>
      <c r="R85" s="155"/>
      <c r="S85" s="153"/>
      <c r="T85" s="180"/>
      <c r="U85" s="234"/>
      <c r="V85" s="167"/>
      <c r="W85" s="176"/>
      <c r="X85" s="176"/>
      <c r="Y85" s="176"/>
      <c r="Z85" s="116" t="s">
        <v>124</v>
      </c>
      <c r="AA85" s="117"/>
      <c r="AB85" s="117"/>
      <c r="AC85" s="118"/>
      <c r="AD85" s="119"/>
      <c r="AE85" s="117"/>
      <c r="AF85" s="120"/>
      <c r="AG85" s="121"/>
      <c r="AH85" s="117"/>
      <c r="AI85" s="118"/>
      <c r="AJ85" s="119"/>
      <c r="AK85" s="117"/>
      <c r="AL85" s="120"/>
      <c r="AM85" s="121"/>
      <c r="AN85" s="117"/>
      <c r="AO85" s="118"/>
      <c r="AP85" s="119"/>
      <c r="AQ85" s="117"/>
      <c r="AR85" s="120"/>
      <c r="AS85" s="121"/>
      <c r="AT85" s="117"/>
      <c r="AU85" s="118"/>
      <c r="AV85" s="119"/>
      <c r="AW85" s="117"/>
      <c r="AX85" s="120"/>
      <c r="AY85" s="121"/>
      <c r="AZ85" s="117"/>
      <c r="BA85" s="118"/>
      <c r="BB85" s="119"/>
      <c r="BC85" s="117"/>
      <c r="BD85" s="120"/>
      <c r="BE85" s="119"/>
      <c r="BF85" s="117"/>
      <c r="BG85" s="120"/>
      <c r="BH85" s="119"/>
      <c r="BI85" s="117"/>
      <c r="BJ85" s="120"/>
      <c r="BK85" s="119"/>
      <c r="BL85" s="117"/>
      <c r="BM85" s="120"/>
      <c r="BN85" s="119"/>
      <c r="BO85" s="117"/>
      <c r="BP85" s="120"/>
      <c r="BQ85" s="119"/>
      <c r="BR85" s="117"/>
      <c r="BS85" s="120"/>
      <c r="BT85" s="119"/>
      <c r="BU85" s="117"/>
      <c r="BV85" s="120"/>
      <c r="BW85" s="119"/>
      <c r="BX85" s="117"/>
      <c r="BY85" s="120"/>
      <c r="BZ85" s="119"/>
      <c r="CA85" s="117"/>
      <c r="CB85" s="120"/>
      <c r="CC85" s="119"/>
      <c r="CD85" s="117"/>
      <c r="CE85" s="120"/>
      <c r="CF85" s="119"/>
      <c r="CG85" s="117"/>
      <c r="CH85" s="120"/>
      <c r="CI85" s="119"/>
      <c r="CJ85" s="117"/>
      <c r="CK85" s="120"/>
      <c r="CL85" s="119"/>
      <c r="CM85" s="117"/>
      <c r="CN85" s="120"/>
      <c r="CO85" s="119"/>
      <c r="CP85" s="117"/>
      <c r="CQ85" s="120"/>
      <c r="CR85" s="119"/>
      <c r="CS85" s="117"/>
      <c r="CT85" s="120"/>
      <c r="CU85" s="119"/>
      <c r="CV85" s="117"/>
      <c r="CW85" s="120"/>
      <c r="CX85" s="119"/>
      <c r="CY85" s="117"/>
      <c r="CZ85" s="120"/>
    </row>
    <row r="86" spans="1:104" s="115" customFormat="1" ht="20.100000000000001" customHeight="1" x14ac:dyDescent="0.3">
      <c r="A86" s="231">
        <v>17</v>
      </c>
      <c r="B86" s="128"/>
      <c r="C86" s="158"/>
      <c r="D86" s="199"/>
      <c r="E86" s="197"/>
      <c r="F86" s="199"/>
      <c r="G86" s="160"/>
      <c r="H86" s="160"/>
      <c r="I86" s="162"/>
      <c r="J86" s="164"/>
      <c r="K86" s="205"/>
      <c r="L86" s="166"/>
      <c r="M86" s="166"/>
      <c r="N86" s="166"/>
      <c r="O86" s="166"/>
      <c r="P86" s="168"/>
      <c r="Q86" s="154"/>
      <c r="R86" s="154"/>
      <c r="S86" s="152"/>
      <c r="T86" s="179">
        <v>0</v>
      </c>
      <c r="U86" s="233"/>
      <c r="V86" s="166"/>
      <c r="W86" s="175">
        <f>+IF(U86="",T86+V86,U86+V86)</f>
        <v>0</v>
      </c>
      <c r="X86" s="175">
        <f t="shared" ref="X86" si="141">AC86+AF86+AI86+AL86+AO86+AR86+AU86+AX86+BA86+BD86</f>
        <v>0</v>
      </c>
      <c r="Y86" s="175">
        <f>+W86-X86</f>
        <v>0</v>
      </c>
      <c r="Z86" s="109" t="s">
        <v>123</v>
      </c>
      <c r="AA86" s="122"/>
      <c r="AB86" s="122"/>
      <c r="AC86" s="111"/>
      <c r="AD86" s="112"/>
      <c r="AE86" s="110"/>
      <c r="AF86" s="113"/>
      <c r="AG86" s="114"/>
      <c r="AH86" s="110"/>
      <c r="AI86" s="111"/>
      <c r="AJ86" s="112"/>
      <c r="AK86" s="110"/>
      <c r="AL86" s="113"/>
      <c r="AM86" s="123"/>
      <c r="AN86" s="122"/>
      <c r="AO86" s="111"/>
      <c r="AP86" s="124"/>
      <c r="AQ86" s="122"/>
      <c r="AR86" s="113"/>
      <c r="AS86" s="123"/>
      <c r="AT86" s="122"/>
      <c r="AU86" s="111"/>
      <c r="AV86" s="124"/>
      <c r="AW86" s="122"/>
      <c r="AX86" s="113"/>
      <c r="AY86" s="123"/>
      <c r="AZ86" s="122"/>
      <c r="BA86" s="111"/>
      <c r="BB86" s="124"/>
      <c r="BC86" s="122"/>
      <c r="BD86" s="113"/>
      <c r="BE86" s="124"/>
      <c r="BF86" s="122"/>
      <c r="BG86" s="113"/>
      <c r="BH86" s="124"/>
      <c r="BI86" s="122"/>
      <c r="BJ86" s="113"/>
      <c r="BK86" s="124"/>
      <c r="BL86" s="122"/>
      <c r="BM86" s="113"/>
      <c r="BN86" s="124"/>
      <c r="BO86" s="122"/>
      <c r="BP86" s="113"/>
      <c r="BQ86" s="124"/>
      <c r="BR86" s="122"/>
      <c r="BS86" s="113"/>
      <c r="BT86" s="124"/>
      <c r="BU86" s="122"/>
      <c r="BV86" s="113"/>
      <c r="BW86" s="124"/>
      <c r="BX86" s="122"/>
      <c r="BY86" s="113"/>
      <c r="BZ86" s="124"/>
      <c r="CA86" s="122"/>
      <c r="CB86" s="113"/>
      <c r="CC86" s="124"/>
      <c r="CD86" s="122"/>
      <c r="CE86" s="113"/>
      <c r="CF86" s="124"/>
      <c r="CG86" s="122"/>
      <c r="CH86" s="113"/>
      <c r="CI86" s="124"/>
      <c r="CJ86" s="122"/>
      <c r="CK86" s="113"/>
      <c r="CL86" s="124"/>
      <c r="CM86" s="122"/>
      <c r="CN86" s="113"/>
      <c r="CO86" s="124"/>
      <c r="CP86" s="122"/>
      <c r="CQ86" s="113"/>
      <c r="CR86" s="124"/>
      <c r="CS86" s="122"/>
      <c r="CT86" s="113"/>
      <c r="CU86" s="124"/>
      <c r="CV86" s="122"/>
      <c r="CW86" s="113"/>
      <c r="CX86" s="124"/>
      <c r="CY86" s="122"/>
      <c r="CZ86" s="113"/>
    </row>
    <row r="87" spans="1:104" s="115" customFormat="1" ht="20.100000000000001" customHeight="1" x14ac:dyDescent="0.3">
      <c r="A87" s="232"/>
      <c r="B87" s="129"/>
      <c r="C87" s="159"/>
      <c r="D87" s="200"/>
      <c r="E87" s="198"/>
      <c r="F87" s="200"/>
      <c r="G87" s="161"/>
      <c r="H87" s="161"/>
      <c r="I87" s="163"/>
      <c r="J87" s="165"/>
      <c r="K87" s="206"/>
      <c r="L87" s="167"/>
      <c r="M87" s="167"/>
      <c r="N87" s="167"/>
      <c r="O87" s="167"/>
      <c r="P87" s="169"/>
      <c r="Q87" s="155"/>
      <c r="R87" s="155"/>
      <c r="S87" s="153"/>
      <c r="T87" s="180"/>
      <c r="U87" s="234"/>
      <c r="V87" s="167"/>
      <c r="W87" s="176"/>
      <c r="X87" s="176"/>
      <c r="Y87" s="176"/>
      <c r="Z87" s="116" t="s">
        <v>124</v>
      </c>
      <c r="AA87" s="117"/>
      <c r="AB87" s="117"/>
      <c r="AC87" s="118"/>
      <c r="AD87" s="119"/>
      <c r="AE87" s="117"/>
      <c r="AF87" s="120"/>
      <c r="AG87" s="121"/>
      <c r="AH87" s="117"/>
      <c r="AI87" s="118"/>
      <c r="AJ87" s="119"/>
      <c r="AK87" s="117"/>
      <c r="AL87" s="120"/>
      <c r="AM87" s="121"/>
      <c r="AN87" s="117"/>
      <c r="AO87" s="118"/>
      <c r="AP87" s="119"/>
      <c r="AQ87" s="117"/>
      <c r="AR87" s="120"/>
      <c r="AS87" s="121"/>
      <c r="AT87" s="117"/>
      <c r="AU87" s="118"/>
      <c r="AV87" s="119"/>
      <c r="AW87" s="117"/>
      <c r="AX87" s="120"/>
      <c r="AY87" s="121"/>
      <c r="AZ87" s="117"/>
      <c r="BA87" s="118"/>
      <c r="BB87" s="119"/>
      <c r="BC87" s="117"/>
      <c r="BD87" s="120"/>
      <c r="BE87" s="119"/>
      <c r="BF87" s="117"/>
      <c r="BG87" s="120"/>
      <c r="BH87" s="119"/>
      <c r="BI87" s="117"/>
      <c r="BJ87" s="120"/>
      <c r="BK87" s="119"/>
      <c r="BL87" s="117"/>
      <c r="BM87" s="120"/>
      <c r="BN87" s="119"/>
      <c r="BO87" s="117"/>
      <c r="BP87" s="120"/>
      <c r="BQ87" s="119"/>
      <c r="BR87" s="117"/>
      <c r="BS87" s="120"/>
      <c r="BT87" s="119"/>
      <c r="BU87" s="117"/>
      <c r="BV87" s="120"/>
      <c r="BW87" s="119"/>
      <c r="BX87" s="117"/>
      <c r="BY87" s="120"/>
      <c r="BZ87" s="119"/>
      <c r="CA87" s="117"/>
      <c r="CB87" s="120"/>
      <c r="CC87" s="119"/>
      <c r="CD87" s="117"/>
      <c r="CE87" s="120"/>
      <c r="CF87" s="119"/>
      <c r="CG87" s="117"/>
      <c r="CH87" s="120"/>
      <c r="CI87" s="119"/>
      <c r="CJ87" s="117"/>
      <c r="CK87" s="120"/>
      <c r="CL87" s="119"/>
      <c r="CM87" s="117"/>
      <c r="CN87" s="120"/>
      <c r="CO87" s="119"/>
      <c r="CP87" s="117"/>
      <c r="CQ87" s="120"/>
      <c r="CR87" s="119"/>
      <c r="CS87" s="117"/>
      <c r="CT87" s="120"/>
      <c r="CU87" s="119"/>
      <c r="CV87" s="117"/>
      <c r="CW87" s="120"/>
      <c r="CX87" s="119"/>
      <c r="CY87" s="117"/>
      <c r="CZ87" s="120"/>
    </row>
    <row r="88" spans="1:104" s="115" customFormat="1" ht="20.100000000000001" customHeight="1" x14ac:dyDescent="0.3">
      <c r="A88" s="231">
        <v>18</v>
      </c>
      <c r="B88" s="128"/>
      <c r="C88" s="150"/>
      <c r="D88" s="195"/>
      <c r="E88" s="197"/>
      <c r="F88" s="199"/>
      <c r="G88" s="160"/>
      <c r="H88" s="160"/>
      <c r="I88" s="162"/>
      <c r="J88" s="164"/>
      <c r="K88" s="205"/>
      <c r="L88" s="166"/>
      <c r="M88" s="166"/>
      <c r="N88" s="166"/>
      <c r="O88" s="166"/>
      <c r="P88" s="168"/>
      <c r="Q88" s="154"/>
      <c r="R88" s="154"/>
      <c r="S88" s="152"/>
      <c r="T88" s="179">
        <v>0</v>
      </c>
      <c r="U88" s="233"/>
      <c r="V88" s="166"/>
      <c r="W88" s="175">
        <f t="shared" ref="W88" si="142">+IF(U88="",T88+V88,U88+V88)</f>
        <v>0</v>
      </c>
      <c r="X88" s="175">
        <f t="shared" ref="X88" si="143">AC88+AF88+AI88+AL88+AO88+AR88+AU88+AX88+BA88+BD88</f>
        <v>0</v>
      </c>
      <c r="Y88" s="175">
        <f t="shared" ref="Y88" si="144">+W88-X88</f>
        <v>0</v>
      </c>
      <c r="Z88" s="109" t="s">
        <v>123</v>
      </c>
      <c r="AA88" s="122"/>
      <c r="AB88" s="122"/>
      <c r="AC88" s="111"/>
      <c r="AD88" s="112"/>
      <c r="AE88" s="110"/>
      <c r="AF88" s="113"/>
      <c r="AG88" s="114"/>
      <c r="AH88" s="110"/>
      <c r="AI88" s="111"/>
      <c r="AJ88" s="112"/>
      <c r="AK88" s="110"/>
      <c r="AL88" s="113"/>
      <c r="AM88" s="123"/>
      <c r="AN88" s="122"/>
      <c r="AO88" s="111"/>
      <c r="AP88" s="124"/>
      <c r="AQ88" s="122"/>
      <c r="AR88" s="113"/>
      <c r="AS88" s="123"/>
      <c r="AT88" s="122"/>
      <c r="AU88" s="111"/>
      <c r="AV88" s="124"/>
      <c r="AW88" s="122"/>
      <c r="AX88" s="113"/>
      <c r="AY88" s="123"/>
      <c r="AZ88" s="122"/>
      <c r="BA88" s="111"/>
      <c r="BB88" s="124"/>
      <c r="BC88" s="122"/>
      <c r="BD88" s="113"/>
      <c r="BE88" s="124"/>
      <c r="BF88" s="122"/>
      <c r="BG88" s="113"/>
      <c r="BH88" s="124"/>
      <c r="BI88" s="122"/>
      <c r="BJ88" s="113"/>
      <c r="BK88" s="124"/>
      <c r="BL88" s="122"/>
      <c r="BM88" s="113"/>
      <c r="BN88" s="124"/>
      <c r="BO88" s="122"/>
      <c r="BP88" s="113"/>
      <c r="BQ88" s="124"/>
      <c r="BR88" s="122"/>
      <c r="BS88" s="113"/>
      <c r="BT88" s="124"/>
      <c r="BU88" s="122"/>
      <c r="BV88" s="113"/>
      <c r="BW88" s="124"/>
      <c r="BX88" s="122"/>
      <c r="BY88" s="113"/>
      <c r="BZ88" s="124"/>
      <c r="CA88" s="122"/>
      <c r="CB88" s="113"/>
      <c r="CC88" s="124"/>
      <c r="CD88" s="122"/>
      <c r="CE88" s="113"/>
      <c r="CF88" s="124"/>
      <c r="CG88" s="122"/>
      <c r="CH88" s="113"/>
      <c r="CI88" s="124"/>
      <c r="CJ88" s="122"/>
      <c r="CK88" s="113"/>
      <c r="CL88" s="124"/>
      <c r="CM88" s="122"/>
      <c r="CN88" s="113"/>
      <c r="CO88" s="124"/>
      <c r="CP88" s="122"/>
      <c r="CQ88" s="113"/>
      <c r="CR88" s="124"/>
      <c r="CS88" s="122"/>
      <c r="CT88" s="113"/>
      <c r="CU88" s="124"/>
      <c r="CV88" s="122"/>
      <c r="CW88" s="113"/>
      <c r="CX88" s="124"/>
      <c r="CY88" s="122"/>
      <c r="CZ88" s="113"/>
    </row>
    <row r="89" spans="1:104" s="115" customFormat="1" ht="20.100000000000001" customHeight="1" x14ac:dyDescent="0.3">
      <c r="A89" s="232"/>
      <c r="B89" s="129"/>
      <c r="C89" s="151"/>
      <c r="D89" s="196"/>
      <c r="E89" s="198"/>
      <c r="F89" s="200"/>
      <c r="G89" s="161"/>
      <c r="H89" s="161"/>
      <c r="I89" s="163"/>
      <c r="J89" s="165"/>
      <c r="K89" s="206"/>
      <c r="L89" s="167"/>
      <c r="M89" s="167"/>
      <c r="N89" s="167"/>
      <c r="O89" s="167"/>
      <c r="P89" s="169"/>
      <c r="Q89" s="155"/>
      <c r="R89" s="155"/>
      <c r="S89" s="153"/>
      <c r="T89" s="180"/>
      <c r="U89" s="234"/>
      <c r="V89" s="167"/>
      <c r="W89" s="176"/>
      <c r="X89" s="176"/>
      <c r="Y89" s="176"/>
      <c r="Z89" s="116" t="s">
        <v>124</v>
      </c>
      <c r="AA89" s="117"/>
      <c r="AB89" s="117"/>
      <c r="AC89" s="118"/>
      <c r="AD89" s="119"/>
      <c r="AE89" s="117"/>
      <c r="AF89" s="120"/>
      <c r="AG89" s="121"/>
      <c r="AH89" s="117"/>
      <c r="AI89" s="118"/>
      <c r="AJ89" s="119"/>
      <c r="AK89" s="117"/>
      <c r="AL89" s="120"/>
      <c r="AM89" s="121"/>
      <c r="AN89" s="117"/>
      <c r="AO89" s="118"/>
      <c r="AP89" s="119"/>
      <c r="AQ89" s="117"/>
      <c r="AR89" s="120"/>
      <c r="AS89" s="121"/>
      <c r="AT89" s="117"/>
      <c r="AU89" s="118"/>
      <c r="AV89" s="119"/>
      <c r="AW89" s="117"/>
      <c r="AX89" s="120"/>
      <c r="AY89" s="121"/>
      <c r="AZ89" s="117"/>
      <c r="BA89" s="118"/>
      <c r="BB89" s="119"/>
      <c r="BC89" s="117"/>
      <c r="BD89" s="120"/>
      <c r="BE89" s="119"/>
      <c r="BF89" s="117"/>
      <c r="BG89" s="120"/>
      <c r="BH89" s="119"/>
      <c r="BI89" s="117"/>
      <c r="BJ89" s="120"/>
      <c r="BK89" s="119"/>
      <c r="BL89" s="117"/>
      <c r="BM89" s="120"/>
      <c r="BN89" s="119"/>
      <c r="BO89" s="117"/>
      <c r="BP89" s="120"/>
      <c r="BQ89" s="119"/>
      <c r="BR89" s="117"/>
      <c r="BS89" s="120"/>
      <c r="BT89" s="119"/>
      <c r="BU89" s="117"/>
      <c r="BV89" s="120"/>
      <c r="BW89" s="119"/>
      <c r="BX89" s="117"/>
      <c r="BY89" s="120"/>
      <c r="BZ89" s="119"/>
      <c r="CA89" s="117"/>
      <c r="CB89" s="120"/>
      <c r="CC89" s="119"/>
      <c r="CD89" s="117"/>
      <c r="CE89" s="120"/>
      <c r="CF89" s="119"/>
      <c r="CG89" s="117"/>
      <c r="CH89" s="120"/>
      <c r="CI89" s="119"/>
      <c r="CJ89" s="117"/>
      <c r="CK89" s="120"/>
      <c r="CL89" s="119"/>
      <c r="CM89" s="117"/>
      <c r="CN89" s="120"/>
      <c r="CO89" s="119"/>
      <c r="CP89" s="117"/>
      <c r="CQ89" s="120"/>
      <c r="CR89" s="119"/>
      <c r="CS89" s="117"/>
      <c r="CT89" s="120"/>
      <c r="CU89" s="119"/>
      <c r="CV89" s="117"/>
      <c r="CW89" s="120"/>
      <c r="CX89" s="119"/>
      <c r="CY89" s="117"/>
      <c r="CZ89" s="120"/>
    </row>
    <row r="90" spans="1:104" s="115" customFormat="1" ht="20.100000000000001" customHeight="1" x14ac:dyDescent="0.3">
      <c r="A90" s="231">
        <v>19</v>
      </c>
      <c r="B90" s="128"/>
      <c r="C90" s="150"/>
      <c r="D90" s="195"/>
      <c r="E90" s="197"/>
      <c r="F90" s="199"/>
      <c r="G90" s="160"/>
      <c r="H90" s="160"/>
      <c r="I90" s="162"/>
      <c r="J90" s="164"/>
      <c r="K90" s="205"/>
      <c r="L90" s="166"/>
      <c r="M90" s="166"/>
      <c r="N90" s="166"/>
      <c r="O90" s="166"/>
      <c r="P90" s="168"/>
      <c r="Q90" s="154">
        <f t="shared" ref="Q90" si="145">+IF(P90="costo",(IF(U90=0,T90,U90)),0)</f>
        <v>0</v>
      </c>
      <c r="R90" s="154">
        <f t="shared" ref="R90" si="146">+IF(P90="alcance",T90,0)</f>
        <v>0</v>
      </c>
      <c r="S90" s="152">
        <f t="shared" ref="S90" si="147">+IF(P90="COSTO",(IF(T90=0,,1)),)</f>
        <v>0</v>
      </c>
      <c r="T90" s="179">
        <v>0</v>
      </c>
      <c r="U90" s="233">
        <v>0</v>
      </c>
      <c r="V90" s="166"/>
      <c r="W90" s="175">
        <f t="shared" ref="W90" si="148">+IF(U90="",T90+V90,U90+V90)</f>
        <v>0</v>
      </c>
      <c r="X90" s="175">
        <f t="shared" ref="X90" si="149">AC90+AF90+AI90+AL90+AO90+AR90+AU90+AX90+BA90+BD90</f>
        <v>0</v>
      </c>
      <c r="Y90" s="175">
        <f t="shared" ref="Y90" si="150">+W90-X90</f>
        <v>0</v>
      </c>
      <c r="Z90" s="109" t="s">
        <v>123</v>
      </c>
      <c r="AA90" s="122"/>
      <c r="AB90" s="122"/>
      <c r="AC90" s="111"/>
      <c r="AD90" s="112"/>
      <c r="AE90" s="110"/>
      <c r="AF90" s="113"/>
      <c r="AG90" s="114"/>
      <c r="AH90" s="110"/>
      <c r="AI90" s="111"/>
      <c r="AJ90" s="112"/>
      <c r="AK90" s="110"/>
      <c r="AL90" s="113"/>
      <c r="AM90" s="123"/>
      <c r="AN90" s="122"/>
      <c r="AO90" s="111"/>
      <c r="AP90" s="124"/>
      <c r="AQ90" s="122"/>
      <c r="AR90" s="113"/>
      <c r="AS90" s="123"/>
      <c r="AT90" s="122"/>
      <c r="AU90" s="111"/>
      <c r="AV90" s="124"/>
      <c r="AW90" s="122"/>
      <c r="AX90" s="113"/>
      <c r="AY90" s="123"/>
      <c r="AZ90" s="122"/>
      <c r="BA90" s="111"/>
      <c r="BB90" s="124"/>
      <c r="BC90" s="122"/>
      <c r="BD90" s="113"/>
      <c r="BE90" s="124"/>
      <c r="BF90" s="122"/>
      <c r="BG90" s="113"/>
      <c r="BH90" s="124"/>
      <c r="BI90" s="122"/>
      <c r="BJ90" s="113"/>
      <c r="BK90" s="124"/>
      <c r="BL90" s="122"/>
      <c r="BM90" s="113"/>
      <c r="BN90" s="124"/>
      <c r="BO90" s="122"/>
      <c r="BP90" s="113"/>
      <c r="BQ90" s="124"/>
      <c r="BR90" s="122"/>
      <c r="BS90" s="113"/>
      <c r="BT90" s="124"/>
      <c r="BU90" s="122"/>
      <c r="BV90" s="113"/>
      <c r="BW90" s="124"/>
      <c r="BX90" s="122"/>
      <c r="BY90" s="113"/>
      <c r="BZ90" s="124"/>
      <c r="CA90" s="122"/>
      <c r="CB90" s="113"/>
      <c r="CC90" s="124"/>
      <c r="CD90" s="122"/>
      <c r="CE90" s="113"/>
      <c r="CF90" s="124"/>
      <c r="CG90" s="122"/>
      <c r="CH90" s="113"/>
      <c r="CI90" s="124"/>
      <c r="CJ90" s="122"/>
      <c r="CK90" s="113"/>
      <c r="CL90" s="124"/>
      <c r="CM90" s="122"/>
      <c r="CN90" s="113"/>
      <c r="CO90" s="124"/>
      <c r="CP90" s="122"/>
      <c r="CQ90" s="113"/>
      <c r="CR90" s="124"/>
      <c r="CS90" s="122"/>
      <c r="CT90" s="113"/>
      <c r="CU90" s="124"/>
      <c r="CV90" s="122"/>
      <c r="CW90" s="113"/>
      <c r="CX90" s="124"/>
      <c r="CY90" s="122"/>
      <c r="CZ90" s="113"/>
    </row>
    <row r="91" spans="1:104" s="115" customFormat="1" ht="20.100000000000001" customHeight="1" x14ac:dyDescent="0.3">
      <c r="A91" s="232"/>
      <c r="B91" s="129"/>
      <c r="C91" s="151"/>
      <c r="D91" s="196"/>
      <c r="E91" s="198"/>
      <c r="F91" s="200"/>
      <c r="G91" s="161"/>
      <c r="H91" s="161"/>
      <c r="I91" s="163"/>
      <c r="J91" s="165"/>
      <c r="K91" s="206"/>
      <c r="L91" s="167"/>
      <c r="M91" s="167"/>
      <c r="N91" s="167"/>
      <c r="O91" s="167"/>
      <c r="P91" s="169"/>
      <c r="Q91" s="155"/>
      <c r="R91" s="155"/>
      <c r="S91" s="153"/>
      <c r="T91" s="180"/>
      <c r="U91" s="234"/>
      <c r="V91" s="167"/>
      <c r="W91" s="176"/>
      <c r="X91" s="176"/>
      <c r="Y91" s="176"/>
      <c r="Z91" s="116" t="s">
        <v>124</v>
      </c>
      <c r="AA91" s="117"/>
      <c r="AB91" s="117"/>
      <c r="AC91" s="118"/>
      <c r="AD91" s="119"/>
      <c r="AE91" s="117"/>
      <c r="AF91" s="120"/>
      <c r="AG91" s="121"/>
      <c r="AH91" s="117"/>
      <c r="AI91" s="118"/>
      <c r="AJ91" s="119"/>
      <c r="AK91" s="117"/>
      <c r="AL91" s="120"/>
      <c r="AM91" s="121"/>
      <c r="AN91" s="117"/>
      <c r="AO91" s="118"/>
      <c r="AP91" s="119"/>
      <c r="AQ91" s="117"/>
      <c r="AR91" s="120"/>
      <c r="AS91" s="121"/>
      <c r="AT91" s="117"/>
      <c r="AU91" s="118"/>
      <c r="AV91" s="119"/>
      <c r="AW91" s="117"/>
      <c r="AX91" s="120"/>
      <c r="AY91" s="121"/>
      <c r="AZ91" s="117"/>
      <c r="BA91" s="118"/>
      <c r="BB91" s="119"/>
      <c r="BC91" s="117"/>
      <c r="BD91" s="120"/>
      <c r="BE91" s="119"/>
      <c r="BF91" s="117"/>
      <c r="BG91" s="120"/>
      <c r="BH91" s="119"/>
      <c r="BI91" s="117"/>
      <c r="BJ91" s="120"/>
      <c r="BK91" s="119"/>
      <c r="BL91" s="117"/>
      <c r="BM91" s="120"/>
      <c r="BN91" s="119"/>
      <c r="BO91" s="117"/>
      <c r="BP91" s="120"/>
      <c r="BQ91" s="119"/>
      <c r="BR91" s="117"/>
      <c r="BS91" s="120"/>
      <c r="BT91" s="119"/>
      <c r="BU91" s="117"/>
      <c r="BV91" s="120"/>
      <c r="BW91" s="119"/>
      <c r="BX91" s="117"/>
      <c r="BY91" s="120"/>
      <c r="BZ91" s="119"/>
      <c r="CA91" s="117"/>
      <c r="CB91" s="120"/>
      <c r="CC91" s="119"/>
      <c r="CD91" s="117"/>
      <c r="CE91" s="120"/>
      <c r="CF91" s="119"/>
      <c r="CG91" s="117"/>
      <c r="CH91" s="120"/>
      <c r="CI91" s="119"/>
      <c r="CJ91" s="117"/>
      <c r="CK91" s="120"/>
      <c r="CL91" s="119"/>
      <c r="CM91" s="117"/>
      <c r="CN91" s="120"/>
      <c r="CO91" s="119"/>
      <c r="CP91" s="117"/>
      <c r="CQ91" s="120"/>
      <c r="CR91" s="119"/>
      <c r="CS91" s="117"/>
      <c r="CT91" s="120"/>
      <c r="CU91" s="119"/>
      <c r="CV91" s="117"/>
      <c r="CW91" s="120"/>
      <c r="CX91" s="119"/>
      <c r="CY91" s="117"/>
      <c r="CZ91" s="120"/>
    </row>
    <row r="92" spans="1:104" s="5" customFormat="1" ht="20.100000000000001" hidden="1" customHeight="1" x14ac:dyDescent="0.3">
      <c r="A92" s="219">
        <v>36</v>
      </c>
      <c r="B92" s="213"/>
      <c r="C92" s="172"/>
      <c r="D92" s="211"/>
      <c r="E92" s="193"/>
      <c r="F92" s="211" t="s">
        <v>64</v>
      </c>
      <c r="G92" s="146"/>
      <c r="H92" s="146"/>
      <c r="I92" s="207"/>
      <c r="J92" s="144"/>
      <c r="K92" s="140"/>
      <c r="L92" s="183"/>
      <c r="M92" s="183"/>
      <c r="N92" s="183"/>
      <c r="O92" s="183"/>
      <c r="P92" s="187"/>
      <c r="Q92" s="177">
        <f t="shared" ref="Q92" si="151">+IF(P92="costo",(IF(U92=0,T92,U92)),0)</f>
        <v>0</v>
      </c>
      <c r="R92" s="177">
        <f t="shared" ref="R92" si="152">+IF(P92="alcance",T92,0)</f>
        <v>0</v>
      </c>
      <c r="S92" s="152">
        <f t="shared" ref="S92" si="153">+IF(P92="COSTO",(IF(T92=0,,1)),)</f>
        <v>0</v>
      </c>
      <c r="T92" s="179">
        <v>0</v>
      </c>
      <c r="U92" s="181"/>
      <c r="V92" s="183"/>
      <c r="W92" s="185">
        <f>+IF(U92="",T92+V92,U92+V92)</f>
        <v>0</v>
      </c>
      <c r="X92" s="185">
        <f t="shared" ref="X92" si="154">AC92+AF92+AI92+AL92+AO92+AR92+AU92+AX92+BA92+BD92</f>
        <v>0</v>
      </c>
      <c r="Y92" s="185">
        <f>+W92-X92</f>
        <v>0</v>
      </c>
      <c r="Z92" s="100" t="s">
        <v>123</v>
      </c>
      <c r="AA92" s="106"/>
      <c r="AB92" s="106"/>
      <c r="AC92" s="97"/>
      <c r="AD92" s="95"/>
      <c r="AE92" s="50"/>
      <c r="AF92" s="98"/>
      <c r="AG92" s="94"/>
      <c r="AH92" s="50"/>
      <c r="AI92" s="97"/>
      <c r="AJ92" s="95"/>
      <c r="AK92" s="50"/>
      <c r="AL92" s="98"/>
      <c r="AM92" s="107"/>
      <c r="AN92" s="106"/>
      <c r="AO92" s="97"/>
      <c r="AP92" s="108"/>
      <c r="AQ92" s="106"/>
      <c r="AR92" s="98"/>
      <c r="AS92" s="107"/>
      <c r="AT92" s="106"/>
      <c r="AU92" s="97"/>
      <c r="AV92" s="108"/>
      <c r="AW92" s="106"/>
      <c r="AX92" s="98"/>
      <c r="AY92" s="107"/>
      <c r="AZ92" s="106"/>
      <c r="BA92" s="97"/>
      <c r="BB92" s="108"/>
      <c r="BC92" s="106"/>
      <c r="BD92" s="98"/>
      <c r="BE92" s="108"/>
      <c r="BF92" s="106"/>
      <c r="BG92" s="98"/>
      <c r="BH92" s="108"/>
      <c r="BI92" s="106"/>
      <c r="BJ92" s="98"/>
      <c r="BK92" s="108"/>
      <c r="BL92" s="106"/>
      <c r="BM92" s="98"/>
      <c r="BN92" s="108"/>
      <c r="BO92" s="106"/>
      <c r="BP92" s="98"/>
      <c r="BQ92" s="108"/>
      <c r="BR92" s="106"/>
      <c r="BS92" s="98"/>
      <c r="BT92" s="108"/>
      <c r="BU92" s="106"/>
      <c r="BV92" s="98"/>
      <c r="BW92" s="108"/>
      <c r="BX92" s="106"/>
      <c r="BY92" s="98"/>
      <c r="BZ92" s="108"/>
      <c r="CA92" s="106"/>
      <c r="CB92" s="98"/>
      <c r="CC92" s="108"/>
      <c r="CD92" s="106"/>
      <c r="CE92" s="98"/>
      <c r="CF92" s="108"/>
      <c r="CG92" s="106"/>
      <c r="CH92" s="98"/>
      <c r="CI92" s="108"/>
      <c r="CJ92" s="106"/>
      <c r="CK92" s="98"/>
      <c r="CL92" s="108"/>
      <c r="CM92" s="106"/>
      <c r="CN92" s="98"/>
      <c r="CO92" s="108"/>
      <c r="CP92" s="106"/>
      <c r="CQ92" s="98"/>
      <c r="CR92" s="108"/>
      <c r="CS92" s="106"/>
      <c r="CT92" s="98"/>
      <c r="CU92" s="108"/>
      <c r="CV92" s="106"/>
      <c r="CW92" s="98"/>
      <c r="CX92" s="108"/>
      <c r="CY92" s="106"/>
      <c r="CZ92" s="98"/>
    </row>
    <row r="93" spans="1:104" s="5" customFormat="1" ht="20.100000000000001" hidden="1" customHeight="1" x14ac:dyDescent="0.3">
      <c r="A93" s="220"/>
      <c r="B93" s="214"/>
      <c r="C93" s="173"/>
      <c r="D93" s="212"/>
      <c r="E93" s="194"/>
      <c r="F93" s="212"/>
      <c r="G93" s="147"/>
      <c r="H93" s="147"/>
      <c r="I93" s="208"/>
      <c r="J93" s="145"/>
      <c r="K93" s="141"/>
      <c r="L93" s="184"/>
      <c r="M93" s="184"/>
      <c r="N93" s="184"/>
      <c r="O93" s="184"/>
      <c r="P93" s="188"/>
      <c r="Q93" s="178"/>
      <c r="R93" s="178"/>
      <c r="S93" s="153"/>
      <c r="T93" s="180"/>
      <c r="U93" s="182"/>
      <c r="V93" s="184"/>
      <c r="W93" s="186"/>
      <c r="X93" s="186"/>
      <c r="Y93" s="186"/>
      <c r="Z93" s="101" t="s">
        <v>124</v>
      </c>
      <c r="AA93" s="102"/>
      <c r="AB93" s="102"/>
      <c r="AC93" s="93"/>
      <c r="AD93" s="103"/>
      <c r="AE93" s="102"/>
      <c r="AF93" s="96"/>
      <c r="AG93" s="104"/>
      <c r="AH93" s="102"/>
      <c r="AI93" s="93"/>
      <c r="AJ93" s="103"/>
      <c r="AK93" s="102"/>
      <c r="AL93" s="96"/>
      <c r="AM93" s="104"/>
      <c r="AN93" s="102"/>
      <c r="AO93" s="93"/>
      <c r="AP93" s="103"/>
      <c r="AQ93" s="102"/>
      <c r="AR93" s="96"/>
      <c r="AS93" s="104"/>
      <c r="AT93" s="102"/>
      <c r="AU93" s="93"/>
      <c r="AV93" s="103"/>
      <c r="AW93" s="102"/>
      <c r="AX93" s="96"/>
      <c r="AY93" s="104"/>
      <c r="AZ93" s="102"/>
      <c r="BA93" s="93"/>
      <c r="BB93" s="103"/>
      <c r="BC93" s="102"/>
      <c r="BD93" s="96"/>
      <c r="BE93" s="103"/>
      <c r="BF93" s="102"/>
      <c r="BG93" s="96"/>
      <c r="BH93" s="103"/>
      <c r="BI93" s="102"/>
      <c r="BJ93" s="96"/>
      <c r="BK93" s="103"/>
      <c r="BL93" s="102"/>
      <c r="BM93" s="96"/>
      <c r="BN93" s="103"/>
      <c r="BO93" s="102"/>
      <c r="BP93" s="96"/>
      <c r="BQ93" s="103"/>
      <c r="BR93" s="102"/>
      <c r="BS93" s="96"/>
      <c r="BT93" s="103"/>
      <c r="BU93" s="102"/>
      <c r="BV93" s="96"/>
      <c r="BW93" s="103"/>
      <c r="BX93" s="102"/>
      <c r="BY93" s="96"/>
      <c r="BZ93" s="103"/>
      <c r="CA93" s="102"/>
      <c r="CB93" s="96"/>
      <c r="CC93" s="103"/>
      <c r="CD93" s="102"/>
      <c r="CE93" s="96"/>
      <c r="CF93" s="103"/>
      <c r="CG93" s="102"/>
      <c r="CH93" s="96"/>
      <c r="CI93" s="103"/>
      <c r="CJ93" s="102"/>
      <c r="CK93" s="96"/>
      <c r="CL93" s="103"/>
      <c r="CM93" s="102"/>
      <c r="CN93" s="96"/>
      <c r="CO93" s="103"/>
      <c r="CP93" s="102"/>
      <c r="CQ93" s="96"/>
      <c r="CR93" s="103"/>
      <c r="CS93" s="102"/>
      <c r="CT93" s="96"/>
      <c r="CU93" s="103"/>
      <c r="CV93" s="102"/>
      <c r="CW93" s="96"/>
      <c r="CX93" s="103"/>
      <c r="CY93" s="102"/>
      <c r="CZ93" s="96"/>
    </row>
    <row r="94" spans="1:104" s="5" customFormat="1" ht="20.100000000000001" hidden="1" customHeight="1" x14ac:dyDescent="0.3">
      <c r="A94" s="219">
        <v>37</v>
      </c>
      <c r="B94" s="213"/>
      <c r="C94" s="209"/>
      <c r="D94" s="211"/>
      <c r="E94" s="217"/>
      <c r="F94" s="211" t="s">
        <v>64</v>
      </c>
      <c r="G94" s="207"/>
      <c r="H94" s="207"/>
      <c r="I94" s="207"/>
      <c r="J94" s="140"/>
      <c r="K94" s="140"/>
      <c r="L94" s="181"/>
      <c r="M94" s="181"/>
      <c r="N94" s="181"/>
      <c r="O94" s="181"/>
      <c r="P94" s="245"/>
      <c r="Q94" s="177">
        <f t="shared" ref="Q94" si="155">+IF(P94="costo",(IF(U94=0,T94,U94)),0)</f>
        <v>0</v>
      </c>
      <c r="R94" s="177">
        <f t="shared" ref="R94" si="156">+IF(P94="alcance",T94,0)</f>
        <v>0</v>
      </c>
      <c r="S94" s="152">
        <f t="shared" ref="S94" si="157">+IF(P94="COSTO",(IF(T94=0,,1)),)</f>
        <v>0</v>
      </c>
      <c r="T94" s="179">
        <v>0</v>
      </c>
      <c r="U94" s="181"/>
      <c r="V94" s="181"/>
      <c r="W94" s="241">
        <f>+IF(U94="",T94+V94,U94+V94)</f>
        <v>0</v>
      </c>
      <c r="X94" s="185">
        <f t="shared" ref="X94" si="158">AC94+AF94+AI94+AL94+AO94+AR94+AU94+AX94+BA94+BD94</f>
        <v>0</v>
      </c>
      <c r="Y94" s="241">
        <f>+W94-X94</f>
        <v>0</v>
      </c>
      <c r="Z94" s="100" t="s">
        <v>123</v>
      </c>
      <c r="AA94" s="106"/>
      <c r="AB94" s="106"/>
      <c r="AC94" s="97"/>
      <c r="AD94" s="95"/>
      <c r="AE94" s="50"/>
      <c r="AF94" s="98"/>
      <c r="AG94" s="94"/>
      <c r="AH94" s="50"/>
      <c r="AI94" s="97"/>
      <c r="AJ94" s="95"/>
      <c r="AK94" s="50"/>
      <c r="AL94" s="98"/>
      <c r="AM94" s="107"/>
      <c r="AN94" s="106"/>
      <c r="AO94" s="97"/>
      <c r="AP94" s="108"/>
      <c r="AQ94" s="106"/>
      <c r="AR94" s="98"/>
      <c r="AS94" s="107"/>
      <c r="AT94" s="106"/>
      <c r="AU94" s="97"/>
      <c r="AV94" s="108"/>
      <c r="AW94" s="106"/>
      <c r="AX94" s="98"/>
      <c r="AY94" s="107"/>
      <c r="AZ94" s="106"/>
      <c r="BA94" s="97"/>
      <c r="BB94" s="108"/>
      <c r="BC94" s="106"/>
      <c r="BD94" s="98"/>
      <c r="BE94" s="108"/>
      <c r="BF94" s="106"/>
      <c r="BG94" s="98"/>
      <c r="BH94" s="108"/>
      <c r="BI94" s="106"/>
      <c r="BJ94" s="98"/>
      <c r="BK94" s="108"/>
      <c r="BL94" s="106"/>
      <c r="BM94" s="98"/>
      <c r="BN94" s="108"/>
      <c r="BO94" s="106"/>
      <c r="BP94" s="98"/>
      <c r="BQ94" s="108"/>
      <c r="BR94" s="106"/>
      <c r="BS94" s="98"/>
      <c r="BT94" s="108"/>
      <c r="BU94" s="106"/>
      <c r="BV94" s="98"/>
      <c r="BW94" s="108"/>
      <c r="BX94" s="106"/>
      <c r="BY94" s="98"/>
      <c r="BZ94" s="108"/>
      <c r="CA94" s="106"/>
      <c r="CB94" s="98"/>
      <c r="CC94" s="108"/>
      <c r="CD94" s="106"/>
      <c r="CE94" s="98"/>
      <c r="CF94" s="108"/>
      <c r="CG94" s="106"/>
      <c r="CH94" s="98"/>
      <c r="CI94" s="108"/>
      <c r="CJ94" s="106"/>
      <c r="CK94" s="98"/>
      <c r="CL94" s="108"/>
      <c r="CM94" s="106"/>
      <c r="CN94" s="98"/>
      <c r="CO94" s="108"/>
      <c r="CP94" s="106"/>
      <c r="CQ94" s="98"/>
      <c r="CR94" s="108"/>
      <c r="CS94" s="106"/>
      <c r="CT94" s="98"/>
      <c r="CU94" s="108"/>
      <c r="CV94" s="106"/>
      <c r="CW94" s="98"/>
      <c r="CX94" s="108"/>
      <c r="CY94" s="106"/>
      <c r="CZ94" s="98"/>
    </row>
    <row r="95" spans="1:104" s="5" customFormat="1" ht="19.5" hidden="1" customHeight="1" x14ac:dyDescent="0.3">
      <c r="A95" s="220"/>
      <c r="B95" s="214"/>
      <c r="C95" s="210"/>
      <c r="D95" s="212"/>
      <c r="E95" s="218"/>
      <c r="F95" s="212"/>
      <c r="G95" s="208"/>
      <c r="H95" s="208"/>
      <c r="I95" s="208"/>
      <c r="J95" s="141"/>
      <c r="K95" s="141"/>
      <c r="L95" s="182"/>
      <c r="M95" s="182"/>
      <c r="N95" s="182"/>
      <c r="O95" s="182"/>
      <c r="P95" s="246"/>
      <c r="Q95" s="178"/>
      <c r="R95" s="178"/>
      <c r="S95" s="153"/>
      <c r="T95" s="180"/>
      <c r="U95" s="182"/>
      <c r="V95" s="182"/>
      <c r="W95" s="242"/>
      <c r="X95" s="186"/>
      <c r="Y95" s="242"/>
      <c r="Z95" s="101" t="s">
        <v>124</v>
      </c>
      <c r="AA95" s="102"/>
      <c r="AB95" s="102"/>
      <c r="AC95" s="93"/>
      <c r="AD95" s="103"/>
      <c r="AE95" s="102"/>
      <c r="AF95" s="96"/>
      <c r="AG95" s="104"/>
      <c r="AH95" s="102"/>
      <c r="AI95" s="93"/>
      <c r="AJ95" s="103"/>
      <c r="AK95" s="102"/>
      <c r="AL95" s="96"/>
      <c r="AM95" s="104"/>
      <c r="AN95" s="102"/>
      <c r="AO95" s="93"/>
      <c r="AP95" s="103"/>
      <c r="AQ95" s="102"/>
      <c r="AR95" s="96"/>
      <c r="AS95" s="104"/>
      <c r="AT95" s="102"/>
      <c r="AU95" s="93"/>
      <c r="AV95" s="103"/>
      <c r="AW95" s="102"/>
      <c r="AX95" s="96"/>
      <c r="AY95" s="104"/>
      <c r="AZ95" s="102"/>
      <c r="BA95" s="93"/>
      <c r="BB95" s="103"/>
      <c r="BC95" s="102"/>
      <c r="BD95" s="96"/>
      <c r="BE95" s="103"/>
      <c r="BF95" s="102"/>
      <c r="BG95" s="96"/>
      <c r="BH95" s="103"/>
      <c r="BI95" s="102"/>
      <c r="BJ95" s="96"/>
      <c r="BK95" s="103"/>
      <c r="BL95" s="102"/>
      <c r="BM95" s="96"/>
      <c r="BN95" s="103"/>
      <c r="BO95" s="102"/>
      <c r="BP95" s="96"/>
      <c r="BQ95" s="103"/>
      <c r="BR95" s="102"/>
      <c r="BS95" s="96"/>
      <c r="BT95" s="103"/>
      <c r="BU95" s="102"/>
      <c r="BV95" s="96"/>
      <c r="BW95" s="103"/>
      <c r="BX95" s="102"/>
      <c r="BY95" s="96"/>
      <c r="BZ95" s="103"/>
      <c r="CA95" s="102"/>
      <c r="CB95" s="96"/>
      <c r="CC95" s="103"/>
      <c r="CD95" s="102"/>
      <c r="CE95" s="96"/>
      <c r="CF95" s="103"/>
      <c r="CG95" s="102"/>
      <c r="CH95" s="96"/>
      <c r="CI95" s="103"/>
      <c r="CJ95" s="102"/>
      <c r="CK95" s="96"/>
      <c r="CL95" s="103"/>
      <c r="CM95" s="102"/>
      <c r="CN95" s="96"/>
      <c r="CO95" s="103"/>
      <c r="CP95" s="102"/>
      <c r="CQ95" s="96"/>
      <c r="CR95" s="103"/>
      <c r="CS95" s="102"/>
      <c r="CT95" s="96"/>
      <c r="CU95" s="103"/>
      <c r="CV95" s="102"/>
      <c r="CW95" s="96"/>
      <c r="CX95" s="103"/>
      <c r="CY95" s="102"/>
      <c r="CZ95" s="96"/>
    </row>
    <row r="96" spans="1:104" s="115" customFormat="1" ht="20.100000000000001" customHeight="1" x14ac:dyDescent="0.3">
      <c r="A96" s="231">
        <v>20</v>
      </c>
      <c r="B96" s="128"/>
      <c r="C96" s="150"/>
      <c r="D96" s="195"/>
      <c r="E96" s="197"/>
      <c r="F96" s="199"/>
      <c r="G96" s="160"/>
      <c r="H96" s="160"/>
      <c r="I96" s="162"/>
      <c r="J96" s="164"/>
      <c r="K96" s="205"/>
      <c r="L96" s="166"/>
      <c r="M96" s="166"/>
      <c r="N96" s="166"/>
      <c r="O96" s="166"/>
      <c r="P96" s="168"/>
      <c r="Q96" s="154">
        <f t="shared" ref="Q96" si="159">+IF(P96="costo",(IF(U96=0,T96,U96)),0)</f>
        <v>0</v>
      </c>
      <c r="R96" s="154">
        <f t="shared" ref="R96" si="160">+IF(P96="alcance",T96,0)</f>
        <v>0</v>
      </c>
      <c r="S96" s="152">
        <f t="shared" ref="S96" si="161">+IF(P96="COSTO",(IF(T96=0,,1)),)</f>
        <v>0</v>
      </c>
      <c r="T96" s="179">
        <v>0</v>
      </c>
      <c r="U96" s="233">
        <v>0</v>
      </c>
      <c r="V96" s="166"/>
      <c r="W96" s="175">
        <f t="shared" ref="W96" si="162">+IF(U96="",T96+V96,U96+V96)</f>
        <v>0</v>
      </c>
      <c r="X96" s="175">
        <f t="shared" ref="X96" si="163">AC96+AF96+AI96+AL96+AO96+AR96+AU96+AX96+BA96+BD96</f>
        <v>0</v>
      </c>
      <c r="Y96" s="175">
        <f t="shared" ref="Y96" si="164">+W96-X96</f>
        <v>0</v>
      </c>
      <c r="Z96" s="109" t="s">
        <v>123</v>
      </c>
      <c r="AA96" s="122"/>
      <c r="AB96" s="122"/>
      <c r="AC96" s="111"/>
      <c r="AD96" s="112"/>
      <c r="AE96" s="110"/>
      <c r="AF96" s="113"/>
      <c r="AG96" s="114"/>
      <c r="AH96" s="110"/>
      <c r="AI96" s="111"/>
      <c r="AJ96" s="112"/>
      <c r="AK96" s="110"/>
      <c r="AL96" s="113"/>
      <c r="AM96" s="123"/>
      <c r="AN96" s="122"/>
      <c r="AO96" s="111"/>
      <c r="AP96" s="124"/>
      <c r="AQ96" s="122"/>
      <c r="AR96" s="113"/>
      <c r="AS96" s="123"/>
      <c r="AT96" s="122"/>
      <c r="AU96" s="111"/>
      <c r="AV96" s="124"/>
      <c r="AW96" s="122"/>
      <c r="AX96" s="113"/>
      <c r="AY96" s="123"/>
      <c r="AZ96" s="122"/>
      <c r="BA96" s="111"/>
      <c r="BB96" s="124"/>
      <c r="BC96" s="122"/>
      <c r="BD96" s="113"/>
      <c r="BE96" s="124"/>
      <c r="BF96" s="122"/>
      <c r="BG96" s="113"/>
      <c r="BH96" s="124"/>
      <c r="BI96" s="122"/>
      <c r="BJ96" s="113"/>
      <c r="BK96" s="124"/>
      <c r="BL96" s="122"/>
      <c r="BM96" s="113"/>
      <c r="BN96" s="124"/>
      <c r="BO96" s="122"/>
      <c r="BP96" s="113"/>
      <c r="BQ96" s="124"/>
      <c r="BR96" s="122"/>
      <c r="BS96" s="113"/>
      <c r="BT96" s="124"/>
      <c r="BU96" s="122"/>
      <c r="BV96" s="113"/>
      <c r="BW96" s="124"/>
      <c r="BX96" s="122"/>
      <c r="BY96" s="113"/>
      <c r="BZ96" s="124"/>
      <c r="CA96" s="122"/>
      <c r="CB96" s="113"/>
      <c r="CC96" s="124"/>
      <c r="CD96" s="122"/>
      <c r="CE96" s="113"/>
      <c r="CF96" s="124"/>
      <c r="CG96" s="122"/>
      <c r="CH96" s="113"/>
      <c r="CI96" s="124"/>
      <c r="CJ96" s="122"/>
      <c r="CK96" s="113"/>
      <c r="CL96" s="124"/>
      <c r="CM96" s="122"/>
      <c r="CN96" s="113"/>
      <c r="CO96" s="124"/>
      <c r="CP96" s="122"/>
      <c r="CQ96" s="113"/>
      <c r="CR96" s="124"/>
      <c r="CS96" s="122"/>
      <c r="CT96" s="113"/>
      <c r="CU96" s="124"/>
      <c r="CV96" s="122"/>
      <c r="CW96" s="113"/>
      <c r="CX96" s="124"/>
      <c r="CY96" s="122"/>
      <c r="CZ96" s="113"/>
    </row>
    <row r="97" spans="1:104" s="115" customFormat="1" ht="20.100000000000001" customHeight="1" x14ac:dyDescent="0.3">
      <c r="A97" s="232"/>
      <c r="B97" s="129"/>
      <c r="C97" s="151"/>
      <c r="D97" s="196"/>
      <c r="E97" s="198"/>
      <c r="F97" s="200"/>
      <c r="G97" s="161"/>
      <c r="H97" s="161"/>
      <c r="I97" s="163"/>
      <c r="J97" s="165"/>
      <c r="K97" s="206"/>
      <c r="L97" s="167"/>
      <c r="M97" s="167"/>
      <c r="N97" s="167"/>
      <c r="O97" s="167"/>
      <c r="P97" s="169"/>
      <c r="Q97" s="155"/>
      <c r="R97" s="155"/>
      <c r="S97" s="153"/>
      <c r="T97" s="180"/>
      <c r="U97" s="234"/>
      <c r="V97" s="167"/>
      <c r="W97" s="176"/>
      <c r="X97" s="176"/>
      <c r="Y97" s="176"/>
      <c r="Z97" s="116" t="s">
        <v>124</v>
      </c>
      <c r="AA97" s="117"/>
      <c r="AB97" s="117"/>
      <c r="AC97" s="118"/>
      <c r="AD97" s="119"/>
      <c r="AE97" s="117"/>
      <c r="AF97" s="120"/>
      <c r="AG97" s="121"/>
      <c r="AH97" s="117"/>
      <c r="AI97" s="118"/>
      <c r="AJ97" s="119"/>
      <c r="AK97" s="117"/>
      <c r="AL97" s="120"/>
      <c r="AM97" s="121"/>
      <c r="AN97" s="117"/>
      <c r="AO97" s="118"/>
      <c r="AP97" s="119"/>
      <c r="AQ97" s="117"/>
      <c r="AR97" s="120"/>
      <c r="AS97" s="121"/>
      <c r="AT97" s="117"/>
      <c r="AU97" s="118"/>
      <c r="AV97" s="119"/>
      <c r="AW97" s="117"/>
      <c r="AX97" s="120"/>
      <c r="AY97" s="121"/>
      <c r="AZ97" s="117"/>
      <c r="BA97" s="118"/>
      <c r="BB97" s="119"/>
      <c r="BC97" s="117"/>
      <c r="BD97" s="120"/>
      <c r="BE97" s="119"/>
      <c r="BF97" s="117"/>
      <c r="BG97" s="120"/>
      <c r="BH97" s="119"/>
      <c r="BI97" s="117"/>
      <c r="BJ97" s="120"/>
      <c r="BK97" s="119"/>
      <c r="BL97" s="117"/>
      <c r="BM97" s="120"/>
      <c r="BN97" s="119"/>
      <c r="BO97" s="117"/>
      <c r="BP97" s="120"/>
      <c r="BQ97" s="119"/>
      <c r="BR97" s="117"/>
      <c r="BS97" s="120"/>
      <c r="BT97" s="119"/>
      <c r="BU97" s="117"/>
      <c r="BV97" s="120"/>
      <c r="BW97" s="119"/>
      <c r="BX97" s="117"/>
      <c r="BY97" s="120"/>
      <c r="BZ97" s="119"/>
      <c r="CA97" s="117"/>
      <c r="CB97" s="120"/>
      <c r="CC97" s="119"/>
      <c r="CD97" s="117"/>
      <c r="CE97" s="120"/>
      <c r="CF97" s="119"/>
      <c r="CG97" s="117"/>
      <c r="CH97" s="120"/>
      <c r="CI97" s="119"/>
      <c r="CJ97" s="117"/>
      <c r="CK97" s="120"/>
      <c r="CL97" s="119"/>
      <c r="CM97" s="117"/>
      <c r="CN97" s="120"/>
      <c r="CO97" s="119"/>
      <c r="CP97" s="117"/>
      <c r="CQ97" s="120"/>
      <c r="CR97" s="119"/>
      <c r="CS97" s="117"/>
      <c r="CT97" s="120"/>
      <c r="CU97" s="119"/>
      <c r="CV97" s="117"/>
      <c r="CW97" s="120"/>
      <c r="CX97" s="119"/>
      <c r="CY97" s="117"/>
      <c r="CZ97" s="120"/>
    </row>
    <row r="98" spans="1:104" s="5" customFormat="1" ht="19.5" hidden="1" customHeight="1" x14ac:dyDescent="0.3">
      <c r="A98" s="219">
        <v>39</v>
      </c>
      <c r="B98" s="213"/>
      <c r="C98" s="172"/>
      <c r="D98" s="211"/>
      <c r="E98" s="193"/>
      <c r="F98" s="211" t="s">
        <v>64</v>
      </c>
      <c r="G98" s="146"/>
      <c r="H98" s="146"/>
      <c r="I98" s="207"/>
      <c r="J98" s="144"/>
      <c r="K98" s="140"/>
      <c r="L98" s="183"/>
      <c r="M98" s="183"/>
      <c r="N98" s="183"/>
      <c r="O98" s="183"/>
      <c r="P98" s="187"/>
      <c r="Q98" s="177">
        <f t="shared" ref="Q98" si="165">+IF(P98="costo",(IF(U98=0,T98,U98)),0)</f>
        <v>0</v>
      </c>
      <c r="R98" s="177">
        <f t="shared" ref="R98" si="166">+IF(P98="alcance",T98,0)</f>
        <v>0</v>
      </c>
      <c r="S98" s="152">
        <f t="shared" ref="S98" si="167">+IF(P98="COSTO",(IF(T98=0,,1)),)</f>
        <v>0</v>
      </c>
      <c r="T98" s="179">
        <v>0</v>
      </c>
      <c r="U98" s="181">
        <v>0</v>
      </c>
      <c r="V98" s="183"/>
      <c r="W98" s="185"/>
      <c r="X98" s="185">
        <f t="shared" ref="X98" si="168">AC98+AF98+AI98+AL98+AO98+AR98+AU98+AX98+BA98+BD98</f>
        <v>0</v>
      </c>
      <c r="Y98" s="185">
        <f>+W98-X98</f>
        <v>0</v>
      </c>
      <c r="Z98" s="100" t="s">
        <v>123</v>
      </c>
      <c r="AA98" s="106"/>
      <c r="AB98" s="106"/>
      <c r="AC98" s="97"/>
      <c r="AD98" s="95"/>
      <c r="AE98" s="50"/>
      <c r="AF98" s="98"/>
      <c r="AG98" s="94"/>
      <c r="AH98" s="50"/>
      <c r="AI98" s="97"/>
      <c r="AJ98" s="95"/>
      <c r="AK98" s="50"/>
      <c r="AL98" s="98"/>
      <c r="AM98" s="107"/>
      <c r="AN98" s="106"/>
      <c r="AO98" s="97"/>
      <c r="AP98" s="108"/>
      <c r="AQ98" s="106"/>
      <c r="AR98" s="98"/>
      <c r="AS98" s="107"/>
      <c r="AT98" s="106"/>
      <c r="AU98" s="97"/>
      <c r="AV98" s="108"/>
      <c r="AW98" s="106"/>
      <c r="AX98" s="98"/>
      <c r="AY98" s="107"/>
      <c r="AZ98" s="106"/>
      <c r="BA98" s="97"/>
      <c r="BB98" s="108"/>
      <c r="BC98" s="106"/>
      <c r="BD98" s="98"/>
      <c r="BE98" s="108"/>
      <c r="BF98" s="106"/>
      <c r="BG98" s="98"/>
      <c r="BH98" s="108"/>
      <c r="BI98" s="106"/>
      <c r="BJ98" s="98"/>
      <c r="BK98" s="108"/>
      <c r="BL98" s="106"/>
      <c r="BM98" s="98"/>
      <c r="BN98" s="108"/>
      <c r="BO98" s="106"/>
      <c r="BP98" s="98"/>
      <c r="BQ98" s="108"/>
      <c r="BR98" s="106"/>
      <c r="BS98" s="98"/>
      <c r="BT98" s="108"/>
      <c r="BU98" s="106"/>
      <c r="BV98" s="98"/>
      <c r="BW98" s="108"/>
      <c r="BX98" s="106"/>
      <c r="BY98" s="98"/>
      <c r="BZ98" s="108"/>
      <c r="CA98" s="106"/>
      <c r="CB98" s="98"/>
      <c r="CC98" s="108"/>
      <c r="CD98" s="106"/>
      <c r="CE98" s="98"/>
      <c r="CF98" s="108"/>
      <c r="CG98" s="106"/>
      <c r="CH98" s="98"/>
      <c r="CI98" s="108"/>
      <c r="CJ98" s="106"/>
      <c r="CK98" s="98"/>
      <c r="CL98" s="108"/>
      <c r="CM98" s="106"/>
      <c r="CN98" s="98"/>
      <c r="CO98" s="108"/>
      <c r="CP98" s="106"/>
      <c r="CQ98" s="98"/>
      <c r="CR98" s="108"/>
      <c r="CS98" s="106"/>
      <c r="CT98" s="98"/>
      <c r="CU98" s="108"/>
      <c r="CV98" s="106"/>
      <c r="CW98" s="98"/>
      <c r="CX98" s="108"/>
      <c r="CY98" s="106"/>
      <c r="CZ98" s="98"/>
    </row>
    <row r="99" spans="1:104" s="5" customFormat="1" ht="20.100000000000001" hidden="1" customHeight="1" x14ac:dyDescent="0.3">
      <c r="A99" s="220"/>
      <c r="B99" s="214"/>
      <c r="C99" s="173"/>
      <c r="D99" s="212"/>
      <c r="E99" s="194"/>
      <c r="F99" s="212"/>
      <c r="G99" s="147"/>
      <c r="H99" s="147"/>
      <c r="I99" s="208"/>
      <c r="J99" s="145"/>
      <c r="K99" s="141"/>
      <c r="L99" s="184"/>
      <c r="M99" s="184"/>
      <c r="N99" s="184"/>
      <c r="O99" s="184"/>
      <c r="P99" s="188"/>
      <c r="Q99" s="178"/>
      <c r="R99" s="178"/>
      <c r="S99" s="153"/>
      <c r="T99" s="180"/>
      <c r="U99" s="182"/>
      <c r="V99" s="184"/>
      <c r="W99" s="186"/>
      <c r="X99" s="186"/>
      <c r="Y99" s="186"/>
      <c r="Z99" s="101" t="s">
        <v>124</v>
      </c>
      <c r="AA99" s="102"/>
      <c r="AB99" s="102"/>
      <c r="AC99" s="93"/>
      <c r="AD99" s="103"/>
      <c r="AE99" s="102"/>
      <c r="AF99" s="96"/>
      <c r="AG99" s="104"/>
      <c r="AH99" s="102"/>
      <c r="AI99" s="93"/>
      <c r="AJ99" s="103"/>
      <c r="AK99" s="102"/>
      <c r="AL99" s="96"/>
      <c r="AM99" s="104"/>
      <c r="AN99" s="102"/>
      <c r="AO99" s="93"/>
      <c r="AP99" s="103"/>
      <c r="AQ99" s="102"/>
      <c r="AR99" s="96"/>
      <c r="AS99" s="104"/>
      <c r="AT99" s="102"/>
      <c r="AU99" s="93"/>
      <c r="AV99" s="103"/>
      <c r="AW99" s="102"/>
      <c r="AX99" s="96"/>
      <c r="AY99" s="104"/>
      <c r="AZ99" s="102"/>
      <c r="BA99" s="93"/>
      <c r="BB99" s="103"/>
      <c r="BC99" s="102"/>
      <c r="BD99" s="96"/>
      <c r="BE99" s="103"/>
      <c r="BF99" s="102"/>
      <c r="BG99" s="96"/>
      <c r="BH99" s="103"/>
      <c r="BI99" s="102"/>
      <c r="BJ99" s="96"/>
      <c r="BK99" s="103"/>
      <c r="BL99" s="102"/>
      <c r="BM99" s="96"/>
      <c r="BN99" s="103"/>
      <c r="BO99" s="102"/>
      <c r="BP99" s="96"/>
      <c r="BQ99" s="103"/>
      <c r="BR99" s="102"/>
      <c r="BS99" s="96"/>
      <c r="BT99" s="103"/>
      <c r="BU99" s="102"/>
      <c r="BV99" s="96"/>
      <c r="BW99" s="103"/>
      <c r="BX99" s="102"/>
      <c r="BY99" s="96"/>
      <c r="BZ99" s="103"/>
      <c r="CA99" s="102"/>
      <c r="CB99" s="96"/>
      <c r="CC99" s="103"/>
      <c r="CD99" s="102"/>
      <c r="CE99" s="96"/>
      <c r="CF99" s="103"/>
      <c r="CG99" s="102"/>
      <c r="CH99" s="96"/>
      <c r="CI99" s="103"/>
      <c r="CJ99" s="102"/>
      <c r="CK99" s="96"/>
      <c r="CL99" s="103"/>
      <c r="CM99" s="102"/>
      <c r="CN99" s="96"/>
      <c r="CO99" s="103"/>
      <c r="CP99" s="102"/>
      <c r="CQ99" s="96"/>
      <c r="CR99" s="103"/>
      <c r="CS99" s="102"/>
      <c r="CT99" s="96"/>
      <c r="CU99" s="103"/>
      <c r="CV99" s="102"/>
      <c r="CW99" s="96"/>
      <c r="CX99" s="103"/>
      <c r="CY99" s="102"/>
      <c r="CZ99" s="96"/>
    </row>
    <row r="100" spans="1:104" s="5" customFormat="1" ht="19.5" hidden="1" customHeight="1" x14ac:dyDescent="0.3">
      <c r="A100" s="219">
        <v>40</v>
      </c>
      <c r="B100" s="213"/>
      <c r="C100" s="189"/>
      <c r="D100" s="191"/>
      <c r="E100" s="193"/>
      <c r="F100" s="211"/>
      <c r="G100" s="146"/>
      <c r="H100" s="146"/>
      <c r="I100" s="207"/>
      <c r="J100" s="144"/>
      <c r="K100" s="140"/>
      <c r="L100" s="183"/>
      <c r="M100" s="183"/>
      <c r="N100" s="183"/>
      <c r="O100" s="183"/>
      <c r="P100" s="187"/>
      <c r="Q100" s="177">
        <f t="shared" ref="Q100" si="169">+IF(P100="costo",(IF(U100=0,T100,U100)),0)</f>
        <v>0</v>
      </c>
      <c r="R100" s="177">
        <f t="shared" ref="R100" si="170">+IF(P100="alcance",T100,0)</f>
        <v>0</v>
      </c>
      <c r="S100" s="152">
        <f t="shared" ref="S100" si="171">+IF(P100="COSTO",(IF(T100=0,,1)),)</f>
        <v>0</v>
      </c>
      <c r="T100" s="179">
        <v>0</v>
      </c>
      <c r="U100" s="181"/>
      <c r="V100" s="183"/>
      <c r="W100" s="185">
        <f t="shared" ref="W100" si="172">+IF(U100="",T100+V100,U100+V100)</f>
        <v>0</v>
      </c>
      <c r="X100" s="185">
        <f t="shared" ref="X100" si="173">AC100+AF100+AI100+AL100+AO100+AR100+AU100+AX100+BA100+BD100</f>
        <v>0</v>
      </c>
      <c r="Y100" s="185">
        <f t="shared" ref="Y100" si="174">+W100-X100</f>
        <v>0</v>
      </c>
      <c r="Z100" s="100" t="s">
        <v>123</v>
      </c>
      <c r="AA100" s="106"/>
      <c r="AB100" s="106"/>
      <c r="AC100" s="97"/>
      <c r="AD100" s="95"/>
      <c r="AE100" s="50"/>
      <c r="AF100" s="98"/>
      <c r="AG100" s="94"/>
      <c r="AH100" s="50"/>
      <c r="AI100" s="97"/>
      <c r="AJ100" s="95"/>
      <c r="AK100" s="50"/>
      <c r="AL100" s="98"/>
      <c r="AM100" s="107"/>
      <c r="AN100" s="106"/>
      <c r="AO100" s="97"/>
      <c r="AP100" s="108"/>
      <c r="AQ100" s="106"/>
      <c r="AR100" s="98"/>
      <c r="AS100" s="107"/>
      <c r="AT100" s="106"/>
      <c r="AU100" s="97"/>
      <c r="AV100" s="108"/>
      <c r="AW100" s="106"/>
      <c r="AX100" s="98"/>
      <c r="AY100" s="107"/>
      <c r="AZ100" s="106"/>
      <c r="BA100" s="97"/>
      <c r="BB100" s="108"/>
      <c r="BC100" s="106"/>
      <c r="BD100" s="98"/>
      <c r="BE100" s="108"/>
      <c r="BF100" s="106"/>
      <c r="BG100" s="98"/>
      <c r="BH100" s="108"/>
      <c r="BI100" s="106"/>
      <c r="BJ100" s="98"/>
      <c r="BK100" s="108"/>
      <c r="BL100" s="106"/>
      <c r="BM100" s="98"/>
      <c r="BN100" s="108"/>
      <c r="BO100" s="106"/>
      <c r="BP100" s="98"/>
      <c r="BQ100" s="108"/>
      <c r="BR100" s="106"/>
      <c r="BS100" s="98"/>
      <c r="BT100" s="108"/>
      <c r="BU100" s="106"/>
      <c r="BV100" s="98"/>
      <c r="BW100" s="108"/>
      <c r="BX100" s="106"/>
      <c r="BY100" s="98"/>
      <c r="BZ100" s="108"/>
      <c r="CA100" s="106"/>
      <c r="CB100" s="98"/>
      <c r="CC100" s="108"/>
      <c r="CD100" s="106"/>
      <c r="CE100" s="98"/>
      <c r="CF100" s="108"/>
      <c r="CG100" s="106"/>
      <c r="CH100" s="98"/>
      <c r="CI100" s="108"/>
      <c r="CJ100" s="106"/>
      <c r="CK100" s="98"/>
      <c r="CL100" s="108"/>
      <c r="CM100" s="106"/>
      <c r="CN100" s="98"/>
      <c r="CO100" s="108"/>
      <c r="CP100" s="106"/>
      <c r="CQ100" s="98"/>
      <c r="CR100" s="108"/>
      <c r="CS100" s="106"/>
      <c r="CT100" s="98"/>
      <c r="CU100" s="108"/>
      <c r="CV100" s="106"/>
      <c r="CW100" s="98"/>
      <c r="CX100" s="108"/>
      <c r="CY100" s="106"/>
      <c r="CZ100" s="98"/>
    </row>
    <row r="101" spans="1:104" s="5" customFormat="1" ht="18" hidden="1" customHeight="1" x14ac:dyDescent="0.3">
      <c r="A101" s="220"/>
      <c r="B101" s="214"/>
      <c r="C101" s="190"/>
      <c r="D101" s="192"/>
      <c r="E101" s="194"/>
      <c r="F101" s="212"/>
      <c r="G101" s="147"/>
      <c r="H101" s="147"/>
      <c r="I101" s="208"/>
      <c r="J101" s="145"/>
      <c r="K101" s="141"/>
      <c r="L101" s="184"/>
      <c r="M101" s="184"/>
      <c r="N101" s="184"/>
      <c r="O101" s="184"/>
      <c r="P101" s="188"/>
      <c r="Q101" s="178"/>
      <c r="R101" s="178"/>
      <c r="S101" s="153"/>
      <c r="T101" s="180"/>
      <c r="U101" s="182"/>
      <c r="V101" s="184"/>
      <c r="W101" s="186"/>
      <c r="X101" s="186"/>
      <c r="Y101" s="186"/>
      <c r="Z101" s="101" t="s">
        <v>124</v>
      </c>
      <c r="AA101" s="102"/>
      <c r="AB101" s="102"/>
      <c r="AC101" s="93"/>
      <c r="AD101" s="103"/>
      <c r="AE101" s="102"/>
      <c r="AF101" s="96"/>
      <c r="AG101" s="104"/>
      <c r="AH101" s="102"/>
      <c r="AI101" s="93"/>
      <c r="AJ101" s="103"/>
      <c r="AK101" s="102"/>
      <c r="AL101" s="96"/>
      <c r="AM101" s="104"/>
      <c r="AN101" s="102"/>
      <c r="AO101" s="93"/>
      <c r="AP101" s="103"/>
      <c r="AQ101" s="102"/>
      <c r="AR101" s="96"/>
      <c r="AS101" s="104"/>
      <c r="AT101" s="102"/>
      <c r="AU101" s="93"/>
      <c r="AV101" s="103"/>
      <c r="AW101" s="102"/>
      <c r="AX101" s="96"/>
      <c r="AY101" s="104"/>
      <c r="AZ101" s="102"/>
      <c r="BA101" s="93"/>
      <c r="BB101" s="103"/>
      <c r="BC101" s="102"/>
      <c r="BD101" s="96"/>
      <c r="BE101" s="103"/>
      <c r="BF101" s="102"/>
      <c r="BG101" s="96"/>
      <c r="BH101" s="103"/>
      <c r="BI101" s="102"/>
      <c r="BJ101" s="96"/>
      <c r="BK101" s="103"/>
      <c r="BL101" s="102"/>
      <c r="BM101" s="96"/>
      <c r="BN101" s="103"/>
      <c r="BO101" s="102"/>
      <c r="BP101" s="96"/>
      <c r="BQ101" s="103"/>
      <c r="BR101" s="102"/>
      <c r="BS101" s="96"/>
      <c r="BT101" s="103"/>
      <c r="BU101" s="102"/>
      <c r="BV101" s="96"/>
      <c r="BW101" s="103"/>
      <c r="BX101" s="102"/>
      <c r="BY101" s="96"/>
      <c r="BZ101" s="103"/>
      <c r="CA101" s="102"/>
      <c r="CB101" s="96"/>
      <c r="CC101" s="103"/>
      <c r="CD101" s="102"/>
      <c r="CE101" s="96"/>
      <c r="CF101" s="103"/>
      <c r="CG101" s="102"/>
      <c r="CH101" s="96"/>
      <c r="CI101" s="103"/>
      <c r="CJ101" s="102"/>
      <c r="CK101" s="96"/>
      <c r="CL101" s="103"/>
      <c r="CM101" s="102"/>
      <c r="CN101" s="96"/>
      <c r="CO101" s="103"/>
      <c r="CP101" s="102"/>
      <c r="CQ101" s="96"/>
      <c r="CR101" s="103"/>
      <c r="CS101" s="102"/>
      <c r="CT101" s="96"/>
      <c r="CU101" s="103"/>
      <c r="CV101" s="102"/>
      <c r="CW101" s="96"/>
      <c r="CX101" s="103"/>
      <c r="CY101" s="102"/>
      <c r="CZ101" s="96"/>
    </row>
    <row r="102" spans="1:104" s="5" customFormat="1" ht="20.100000000000001" hidden="1" customHeight="1" x14ac:dyDescent="0.3">
      <c r="A102" s="219">
        <v>41</v>
      </c>
      <c r="B102" s="213"/>
      <c r="C102" s="172"/>
      <c r="D102" s="211"/>
      <c r="E102" s="193"/>
      <c r="F102" s="211" t="s">
        <v>64</v>
      </c>
      <c r="G102" s="146"/>
      <c r="H102" s="146"/>
      <c r="I102" s="207"/>
      <c r="J102" s="144"/>
      <c r="K102" s="140"/>
      <c r="L102" s="183"/>
      <c r="M102" s="183"/>
      <c r="N102" s="183"/>
      <c r="O102" s="183"/>
      <c r="P102" s="187"/>
      <c r="Q102" s="177">
        <f t="shared" ref="Q102" si="175">+IF(P102="costo",(IF(U102=0,T102,U102)),0)</f>
        <v>0</v>
      </c>
      <c r="R102" s="177">
        <f t="shared" ref="R102" si="176">+IF(P102="alcance",T102,0)</f>
        <v>0</v>
      </c>
      <c r="S102" s="152">
        <f t="shared" ref="S102" si="177">+IF(P102="COSTO",(IF(T102=0,,1)),)</f>
        <v>0</v>
      </c>
      <c r="T102" s="179">
        <v>0</v>
      </c>
      <c r="U102" s="181"/>
      <c r="V102" s="183"/>
      <c r="W102" s="185">
        <f>+IF(U102="",T102+V102,U102+V102)</f>
        <v>0</v>
      </c>
      <c r="X102" s="185">
        <f t="shared" ref="X102" si="178">AC102+AF102+AI102+AL102+AO102+AR102+AU102+AX102+BA102+BD102</f>
        <v>0</v>
      </c>
      <c r="Y102" s="185">
        <f>+W102-X102</f>
        <v>0</v>
      </c>
      <c r="Z102" s="100" t="s">
        <v>123</v>
      </c>
      <c r="AA102" s="106"/>
      <c r="AB102" s="106"/>
      <c r="AC102" s="97"/>
      <c r="AD102" s="95"/>
      <c r="AE102" s="50"/>
      <c r="AF102" s="98"/>
      <c r="AG102" s="94"/>
      <c r="AH102" s="50"/>
      <c r="AI102" s="97"/>
      <c r="AJ102" s="95"/>
      <c r="AK102" s="50"/>
      <c r="AL102" s="98"/>
      <c r="AM102" s="107"/>
      <c r="AN102" s="106"/>
      <c r="AO102" s="97"/>
      <c r="AP102" s="108"/>
      <c r="AQ102" s="106"/>
      <c r="AR102" s="98"/>
      <c r="AS102" s="107"/>
      <c r="AT102" s="106"/>
      <c r="AU102" s="97"/>
      <c r="AV102" s="108"/>
      <c r="AW102" s="106"/>
      <c r="AX102" s="98"/>
      <c r="AY102" s="107"/>
      <c r="AZ102" s="106"/>
      <c r="BA102" s="97"/>
      <c r="BB102" s="108"/>
      <c r="BC102" s="106"/>
      <c r="BD102" s="98"/>
      <c r="BE102" s="108"/>
      <c r="BF102" s="106"/>
      <c r="BG102" s="98"/>
      <c r="BH102" s="108"/>
      <c r="BI102" s="106"/>
      <c r="BJ102" s="98"/>
      <c r="BK102" s="108"/>
      <c r="BL102" s="106"/>
      <c r="BM102" s="98"/>
      <c r="BN102" s="108"/>
      <c r="BO102" s="106"/>
      <c r="BP102" s="98"/>
      <c r="BQ102" s="108"/>
      <c r="BR102" s="106"/>
      <c r="BS102" s="98"/>
      <c r="BT102" s="108"/>
      <c r="BU102" s="106"/>
      <c r="BV102" s="98"/>
      <c r="BW102" s="108"/>
      <c r="BX102" s="106"/>
      <c r="BY102" s="98"/>
      <c r="BZ102" s="108"/>
      <c r="CA102" s="106"/>
      <c r="CB102" s="98"/>
      <c r="CC102" s="108"/>
      <c r="CD102" s="106"/>
      <c r="CE102" s="98"/>
      <c r="CF102" s="108"/>
      <c r="CG102" s="106"/>
      <c r="CH102" s="98"/>
      <c r="CI102" s="108"/>
      <c r="CJ102" s="106"/>
      <c r="CK102" s="98"/>
      <c r="CL102" s="108"/>
      <c r="CM102" s="106"/>
      <c r="CN102" s="98"/>
      <c r="CO102" s="108"/>
      <c r="CP102" s="106"/>
      <c r="CQ102" s="98"/>
      <c r="CR102" s="108"/>
      <c r="CS102" s="106"/>
      <c r="CT102" s="98"/>
      <c r="CU102" s="108"/>
      <c r="CV102" s="106"/>
      <c r="CW102" s="98"/>
      <c r="CX102" s="108"/>
      <c r="CY102" s="106"/>
      <c r="CZ102" s="98"/>
    </row>
    <row r="103" spans="1:104" s="5" customFormat="1" ht="20.100000000000001" hidden="1" customHeight="1" x14ac:dyDescent="0.3">
      <c r="A103" s="220"/>
      <c r="B103" s="214"/>
      <c r="C103" s="173"/>
      <c r="D103" s="212"/>
      <c r="E103" s="194"/>
      <c r="F103" s="212"/>
      <c r="G103" s="147"/>
      <c r="H103" s="147"/>
      <c r="I103" s="208"/>
      <c r="J103" s="145"/>
      <c r="K103" s="141"/>
      <c r="L103" s="184"/>
      <c r="M103" s="184"/>
      <c r="N103" s="184"/>
      <c r="O103" s="184"/>
      <c r="P103" s="188"/>
      <c r="Q103" s="178"/>
      <c r="R103" s="178"/>
      <c r="S103" s="153"/>
      <c r="T103" s="180"/>
      <c r="U103" s="182"/>
      <c r="V103" s="184"/>
      <c r="W103" s="186"/>
      <c r="X103" s="186"/>
      <c r="Y103" s="186"/>
      <c r="Z103" s="101" t="s">
        <v>124</v>
      </c>
      <c r="AA103" s="102"/>
      <c r="AB103" s="102"/>
      <c r="AC103" s="93"/>
      <c r="AD103" s="103"/>
      <c r="AE103" s="102"/>
      <c r="AF103" s="96"/>
      <c r="AG103" s="104"/>
      <c r="AH103" s="102"/>
      <c r="AI103" s="93"/>
      <c r="AJ103" s="103"/>
      <c r="AK103" s="102"/>
      <c r="AL103" s="96"/>
      <c r="AM103" s="104"/>
      <c r="AN103" s="102"/>
      <c r="AO103" s="93"/>
      <c r="AP103" s="103"/>
      <c r="AQ103" s="102"/>
      <c r="AR103" s="96"/>
      <c r="AS103" s="104"/>
      <c r="AT103" s="102"/>
      <c r="AU103" s="93"/>
      <c r="AV103" s="103"/>
      <c r="AW103" s="102"/>
      <c r="AX103" s="96"/>
      <c r="AY103" s="104"/>
      <c r="AZ103" s="102"/>
      <c r="BA103" s="93"/>
      <c r="BB103" s="103"/>
      <c r="BC103" s="102"/>
      <c r="BD103" s="96"/>
      <c r="BE103" s="103"/>
      <c r="BF103" s="102"/>
      <c r="BG103" s="96"/>
      <c r="BH103" s="103"/>
      <c r="BI103" s="102"/>
      <c r="BJ103" s="96"/>
      <c r="BK103" s="103"/>
      <c r="BL103" s="102"/>
      <c r="BM103" s="96"/>
      <c r="BN103" s="103"/>
      <c r="BO103" s="102"/>
      <c r="BP103" s="96"/>
      <c r="BQ103" s="103"/>
      <c r="BR103" s="102"/>
      <c r="BS103" s="96"/>
      <c r="BT103" s="103"/>
      <c r="BU103" s="102"/>
      <c r="BV103" s="96"/>
      <c r="BW103" s="103"/>
      <c r="BX103" s="102"/>
      <c r="BY103" s="96"/>
      <c r="BZ103" s="103"/>
      <c r="CA103" s="102"/>
      <c r="CB103" s="96"/>
      <c r="CC103" s="103"/>
      <c r="CD103" s="102"/>
      <c r="CE103" s="96"/>
      <c r="CF103" s="103"/>
      <c r="CG103" s="102"/>
      <c r="CH103" s="96"/>
      <c r="CI103" s="103"/>
      <c r="CJ103" s="102"/>
      <c r="CK103" s="96"/>
      <c r="CL103" s="103"/>
      <c r="CM103" s="102"/>
      <c r="CN103" s="96"/>
      <c r="CO103" s="103"/>
      <c r="CP103" s="102"/>
      <c r="CQ103" s="96"/>
      <c r="CR103" s="103"/>
      <c r="CS103" s="102"/>
      <c r="CT103" s="96"/>
      <c r="CU103" s="103"/>
      <c r="CV103" s="102"/>
      <c r="CW103" s="96"/>
      <c r="CX103" s="103"/>
      <c r="CY103" s="102"/>
      <c r="CZ103" s="96"/>
    </row>
    <row r="104" spans="1:104" s="5" customFormat="1" ht="20.100000000000001" hidden="1" customHeight="1" x14ac:dyDescent="0.3">
      <c r="A104" s="219">
        <v>42</v>
      </c>
      <c r="B104" s="213"/>
      <c r="C104" s="189"/>
      <c r="D104" s="191"/>
      <c r="E104" s="193"/>
      <c r="F104" s="211" t="s">
        <v>65</v>
      </c>
      <c r="G104" s="146"/>
      <c r="H104" s="146"/>
      <c r="I104" s="207"/>
      <c r="J104" s="144"/>
      <c r="K104" s="140"/>
      <c r="L104" s="183"/>
      <c r="M104" s="183"/>
      <c r="N104" s="183"/>
      <c r="O104" s="183"/>
      <c r="P104" s="187"/>
      <c r="Q104" s="177">
        <f t="shared" ref="Q104" si="179">+IF(P104="costo",(IF(U104=0,T104,U104)),0)</f>
        <v>0</v>
      </c>
      <c r="R104" s="177">
        <f t="shared" ref="R104" si="180">+IF(P104="alcance",T104,0)</f>
        <v>0</v>
      </c>
      <c r="S104" s="152">
        <f t="shared" ref="S104" si="181">+IF(P104="COSTO",(IF(T104=0,,1)),)</f>
        <v>0</v>
      </c>
      <c r="T104" s="179">
        <v>0</v>
      </c>
      <c r="U104" s="181"/>
      <c r="V104" s="183"/>
      <c r="W104" s="185">
        <f>+IF(U104="",T104+V104,U104+V104)</f>
        <v>0</v>
      </c>
      <c r="X104" s="185">
        <f t="shared" ref="X104" si="182">AC104+AF104+AI104+AL104+AO104+AR104+AU104+AX104+BA104+BD104</f>
        <v>0</v>
      </c>
      <c r="Y104" s="185">
        <f>+W104-X104</f>
        <v>0</v>
      </c>
      <c r="Z104" s="100" t="s">
        <v>123</v>
      </c>
      <c r="AA104" s="106"/>
      <c r="AB104" s="106"/>
      <c r="AC104" s="97"/>
      <c r="AD104" s="95"/>
      <c r="AE104" s="50"/>
      <c r="AF104" s="98"/>
      <c r="AG104" s="94"/>
      <c r="AH104" s="50"/>
      <c r="AI104" s="97"/>
      <c r="AJ104" s="95"/>
      <c r="AK104" s="50"/>
      <c r="AL104" s="98"/>
      <c r="AM104" s="107"/>
      <c r="AN104" s="106"/>
      <c r="AO104" s="97"/>
      <c r="AP104" s="108"/>
      <c r="AQ104" s="106"/>
      <c r="AR104" s="98"/>
      <c r="AS104" s="107"/>
      <c r="AT104" s="106"/>
      <c r="AU104" s="97"/>
      <c r="AV104" s="108"/>
      <c r="AW104" s="106"/>
      <c r="AX104" s="98"/>
      <c r="AY104" s="107"/>
      <c r="AZ104" s="106"/>
      <c r="BA104" s="97"/>
      <c r="BB104" s="108"/>
      <c r="BC104" s="106"/>
      <c r="BD104" s="98"/>
      <c r="BE104" s="108"/>
      <c r="BF104" s="106"/>
      <c r="BG104" s="98"/>
      <c r="BH104" s="108"/>
      <c r="BI104" s="106"/>
      <c r="BJ104" s="98"/>
      <c r="BK104" s="108"/>
      <c r="BL104" s="106"/>
      <c r="BM104" s="98"/>
      <c r="BN104" s="108"/>
      <c r="BO104" s="106"/>
      <c r="BP104" s="98"/>
      <c r="BQ104" s="108"/>
      <c r="BR104" s="106"/>
      <c r="BS104" s="98"/>
      <c r="BT104" s="108"/>
      <c r="BU104" s="106"/>
      <c r="BV104" s="98"/>
      <c r="BW104" s="108"/>
      <c r="BX104" s="106"/>
      <c r="BY104" s="98"/>
      <c r="BZ104" s="108"/>
      <c r="CA104" s="106"/>
      <c r="CB104" s="98"/>
      <c r="CC104" s="108"/>
      <c r="CD104" s="106"/>
      <c r="CE104" s="98"/>
      <c r="CF104" s="108"/>
      <c r="CG104" s="106"/>
      <c r="CH104" s="98"/>
      <c r="CI104" s="108"/>
      <c r="CJ104" s="106"/>
      <c r="CK104" s="98"/>
      <c r="CL104" s="108"/>
      <c r="CM104" s="106"/>
      <c r="CN104" s="98"/>
      <c r="CO104" s="108"/>
      <c r="CP104" s="106"/>
      <c r="CQ104" s="98"/>
      <c r="CR104" s="108"/>
      <c r="CS104" s="106"/>
      <c r="CT104" s="98"/>
      <c r="CU104" s="108"/>
      <c r="CV104" s="106"/>
      <c r="CW104" s="98"/>
      <c r="CX104" s="108"/>
      <c r="CY104" s="106"/>
      <c r="CZ104" s="98"/>
    </row>
    <row r="105" spans="1:104" s="5" customFormat="1" ht="20.100000000000001" hidden="1" customHeight="1" x14ac:dyDescent="0.3">
      <c r="A105" s="220"/>
      <c r="B105" s="214"/>
      <c r="C105" s="190"/>
      <c r="D105" s="192"/>
      <c r="E105" s="194"/>
      <c r="F105" s="212"/>
      <c r="G105" s="147"/>
      <c r="H105" s="147"/>
      <c r="I105" s="208"/>
      <c r="J105" s="145"/>
      <c r="K105" s="141"/>
      <c r="L105" s="184"/>
      <c r="M105" s="184"/>
      <c r="N105" s="184"/>
      <c r="O105" s="184"/>
      <c r="P105" s="188"/>
      <c r="Q105" s="178"/>
      <c r="R105" s="178"/>
      <c r="S105" s="153"/>
      <c r="T105" s="180"/>
      <c r="U105" s="182"/>
      <c r="V105" s="184"/>
      <c r="W105" s="186"/>
      <c r="X105" s="186"/>
      <c r="Y105" s="186"/>
      <c r="Z105" s="101" t="s">
        <v>124</v>
      </c>
      <c r="AA105" s="102"/>
      <c r="AB105" s="102"/>
      <c r="AC105" s="93"/>
      <c r="AD105" s="103"/>
      <c r="AE105" s="102"/>
      <c r="AF105" s="96"/>
      <c r="AG105" s="104"/>
      <c r="AH105" s="102"/>
      <c r="AI105" s="93"/>
      <c r="AJ105" s="103"/>
      <c r="AK105" s="102"/>
      <c r="AL105" s="96"/>
      <c r="AM105" s="104"/>
      <c r="AN105" s="102"/>
      <c r="AO105" s="93"/>
      <c r="AP105" s="103"/>
      <c r="AQ105" s="102"/>
      <c r="AR105" s="96"/>
      <c r="AS105" s="104"/>
      <c r="AT105" s="102"/>
      <c r="AU105" s="93"/>
      <c r="AV105" s="103"/>
      <c r="AW105" s="102"/>
      <c r="AX105" s="96"/>
      <c r="AY105" s="104"/>
      <c r="AZ105" s="102"/>
      <c r="BA105" s="93"/>
      <c r="BB105" s="103"/>
      <c r="BC105" s="102"/>
      <c r="BD105" s="96"/>
      <c r="BE105" s="103"/>
      <c r="BF105" s="102"/>
      <c r="BG105" s="96"/>
      <c r="BH105" s="103"/>
      <c r="BI105" s="102"/>
      <c r="BJ105" s="96"/>
      <c r="BK105" s="103"/>
      <c r="BL105" s="102"/>
      <c r="BM105" s="96"/>
      <c r="BN105" s="103"/>
      <c r="BO105" s="102"/>
      <c r="BP105" s="96"/>
      <c r="BQ105" s="103"/>
      <c r="BR105" s="102"/>
      <c r="BS105" s="96"/>
      <c r="BT105" s="103"/>
      <c r="BU105" s="102"/>
      <c r="BV105" s="96"/>
      <c r="BW105" s="103"/>
      <c r="BX105" s="102"/>
      <c r="BY105" s="96"/>
      <c r="BZ105" s="103"/>
      <c r="CA105" s="102"/>
      <c r="CB105" s="96"/>
      <c r="CC105" s="103"/>
      <c r="CD105" s="102"/>
      <c r="CE105" s="96"/>
      <c r="CF105" s="103"/>
      <c r="CG105" s="102"/>
      <c r="CH105" s="96"/>
      <c r="CI105" s="103"/>
      <c r="CJ105" s="102"/>
      <c r="CK105" s="96"/>
      <c r="CL105" s="103"/>
      <c r="CM105" s="102"/>
      <c r="CN105" s="96"/>
      <c r="CO105" s="103"/>
      <c r="CP105" s="102"/>
      <c r="CQ105" s="96"/>
      <c r="CR105" s="103"/>
      <c r="CS105" s="102"/>
      <c r="CT105" s="96"/>
      <c r="CU105" s="103"/>
      <c r="CV105" s="102"/>
      <c r="CW105" s="96"/>
      <c r="CX105" s="103"/>
      <c r="CY105" s="102"/>
      <c r="CZ105" s="96"/>
    </row>
    <row r="106" spans="1:104" s="115" customFormat="1" ht="20.100000000000001" customHeight="1" x14ac:dyDescent="0.3">
      <c r="A106" s="231">
        <v>21</v>
      </c>
      <c r="B106" s="156"/>
      <c r="C106" s="223"/>
      <c r="D106" s="199"/>
      <c r="E106" s="197"/>
      <c r="F106" s="199"/>
      <c r="G106" s="160"/>
      <c r="H106" s="160"/>
      <c r="I106" s="162"/>
      <c r="J106" s="205"/>
      <c r="K106" s="205"/>
      <c r="L106" s="166"/>
      <c r="M106" s="166"/>
      <c r="N106" s="166"/>
      <c r="O106" s="166"/>
      <c r="P106" s="168"/>
      <c r="Q106" s="154">
        <f>+IF(P106="costo",(IF(U106=0,T106,U106)),0)</f>
        <v>0</v>
      </c>
      <c r="R106" s="154">
        <f>+IF(P106="alcance",T106,0)</f>
        <v>0</v>
      </c>
      <c r="S106" s="152">
        <f>+IF(P106="COSTO",(IF(T106=0,,1)),)</f>
        <v>0</v>
      </c>
      <c r="T106" s="179">
        <v>0</v>
      </c>
      <c r="U106" s="233">
        <v>0</v>
      </c>
      <c r="V106" s="166"/>
      <c r="W106" s="175">
        <f>+IF(U106="",T106+V106,U106+V106)</f>
        <v>0</v>
      </c>
      <c r="X106" s="175">
        <f t="shared" ref="X106" si="183">AC106+AF106+AI106+AL106+AO106+AR106+AU106+AX106+BA106+BD106</f>
        <v>0</v>
      </c>
      <c r="Y106" s="175">
        <f>+W106-X106</f>
        <v>0</v>
      </c>
      <c r="Z106" s="109" t="s">
        <v>123</v>
      </c>
      <c r="AA106" s="110"/>
      <c r="AB106" s="110"/>
      <c r="AC106" s="111"/>
      <c r="AD106" s="112"/>
      <c r="AE106" s="110"/>
      <c r="AF106" s="113"/>
      <c r="AG106" s="114"/>
      <c r="AH106" s="110"/>
      <c r="AI106" s="111"/>
      <c r="AJ106" s="112"/>
      <c r="AK106" s="110"/>
      <c r="AL106" s="113"/>
      <c r="AM106" s="112"/>
      <c r="AN106" s="110"/>
      <c r="AO106" s="111"/>
      <c r="AP106" s="112"/>
      <c r="AQ106" s="110"/>
      <c r="AR106" s="113"/>
      <c r="AS106" s="112"/>
      <c r="AT106" s="110"/>
      <c r="AU106" s="111"/>
      <c r="AV106" s="112"/>
      <c r="AW106" s="112"/>
      <c r="AX106" s="113"/>
      <c r="AY106" s="112"/>
      <c r="AZ106" s="112"/>
      <c r="BA106" s="111"/>
      <c r="BB106" s="125"/>
      <c r="BC106" s="109"/>
      <c r="BD106" s="113"/>
      <c r="BE106" s="125"/>
      <c r="BF106" s="109"/>
      <c r="BG106" s="113"/>
      <c r="BH106" s="125"/>
      <c r="BI106" s="109"/>
      <c r="BJ106" s="113"/>
      <c r="BK106" s="125"/>
      <c r="BL106" s="109"/>
      <c r="BM106" s="113"/>
      <c r="BN106" s="125"/>
      <c r="BO106" s="109"/>
      <c r="BP106" s="113"/>
      <c r="BQ106" s="125"/>
      <c r="BR106" s="109"/>
      <c r="BS106" s="113"/>
      <c r="BT106" s="125"/>
      <c r="BU106" s="109"/>
      <c r="BV106" s="113"/>
      <c r="BW106" s="125"/>
      <c r="BX106" s="109"/>
      <c r="BY106" s="113"/>
      <c r="BZ106" s="125"/>
      <c r="CA106" s="109"/>
      <c r="CB106" s="113"/>
      <c r="CC106" s="125"/>
      <c r="CD106" s="109"/>
      <c r="CE106" s="113"/>
      <c r="CF106" s="125"/>
      <c r="CG106" s="109"/>
      <c r="CH106" s="113"/>
      <c r="CI106" s="125"/>
      <c r="CJ106" s="109"/>
      <c r="CK106" s="113"/>
      <c r="CL106" s="125"/>
      <c r="CM106" s="109"/>
      <c r="CN106" s="113"/>
      <c r="CO106" s="125"/>
      <c r="CP106" s="109"/>
      <c r="CQ106" s="113"/>
      <c r="CR106" s="125"/>
      <c r="CS106" s="109"/>
      <c r="CT106" s="113"/>
      <c r="CU106" s="125"/>
      <c r="CV106" s="109"/>
      <c r="CW106" s="113"/>
      <c r="CX106" s="125"/>
      <c r="CY106" s="109"/>
      <c r="CZ106" s="113"/>
    </row>
    <row r="107" spans="1:104" s="115" customFormat="1" ht="20.100000000000001" customHeight="1" x14ac:dyDescent="0.3">
      <c r="A107" s="232"/>
      <c r="B107" s="157"/>
      <c r="C107" s="224"/>
      <c r="D107" s="200"/>
      <c r="E107" s="198"/>
      <c r="F107" s="200"/>
      <c r="G107" s="161"/>
      <c r="H107" s="161"/>
      <c r="I107" s="163"/>
      <c r="J107" s="206"/>
      <c r="K107" s="206"/>
      <c r="L107" s="167"/>
      <c r="M107" s="167"/>
      <c r="N107" s="167"/>
      <c r="O107" s="167"/>
      <c r="P107" s="169"/>
      <c r="Q107" s="155"/>
      <c r="R107" s="155"/>
      <c r="S107" s="153"/>
      <c r="T107" s="180"/>
      <c r="U107" s="234"/>
      <c r="V107" s="167"/>
      <c r="W107" s="176"/>
      <c r="X107" s="176"/>
      <c r="Y107" s="176"/>
      <c r="Z107" s="116" t="s">
        <v>124</v>
      </c>
      <c r="AA107" s="117"/>
      <c r="AB107" s="117"/>
      <c r="AC107" s="118"/>
      <c r="AD107" s="119"/>
      <c r="AE107" s="117"/>
      <c r="AF107" s="120"/>
      <c r="AG107" s="121"/>
      <c r="AH107" s="117"/>
      <c r="AI107" s="118"/>
      <c r="AJ107" s="119"/>
      <c r="AK107" s="117"/>
      <c r="AL107" s="120"/>
      <c r="AM107" s="121"/>
      <c r="AN107" s="117"/>
      <c r="AO107" s="118"/>
      <c r="AP107" s="119"/>
      <c r="AQ107" s="117"/>
      <c r="AR107" s="120"/>
      <c r="AS107" s="121"/>
      <c r="AT107" s="117"/>
      <c r="AU107" s="118"/>
      <c r="AV107" s="119"/>
      <c r="AW107" s="117"/>
      <c r="AX107" s="120"/>
      <c r="AY107" s="121"/>
      <c r="AZ107" s="117"/>
      <c r="BA107" s="118"/>
      <c r="BB107" s="119"/>
      <c r="BC107" s="117"/>
      <c r="BD107" s="120"/>
      <c r="BE107" s="119"/>
      <c r="BF107" s="117"/>
      <c r="BG107" s="120"/>
      <c r="BH107" s="119"/>
      <c r="BI107" s="117"/>
      <c r="BJ107" s="120"/>
      <c r="BK107" s="119"/>
      <c r="BL107" s="117"/>
      <c r="BM107" s="120"/>
      <c r="BN107" s="119"/>
      <c r="BO107" s="117"/>
      <c r="BP107" s="120"/>
      <c r="BQ107" s="119"/>
      <c r="BR107" s="117"/>
      <c r="BS107" s="120"/>
      <c r="BT107" s="119"/>
      <c r="BU107" s="117"/>
      <c r="BV107" s="120"/>
      <c r="BW107" s="119"/>
      <c r="BX107" s="117"/>
      <c r="BY107" s="120"/>
      <c r="BZ107" s="119"/>
      <c r="CA107" s="117"/>
      <c r="CB107" s="120"/>
      <c r="CC107" s="119"/>
      <c r="CD107" s="117"/>
      <c r="CE107" s="120"/>
      <c r="CF107" s="119"/>
      <c r="CG107" s="117"/>
      <c r="CH107" s="120"/>
      <c r="CI107" s="119"/>
      <c r="CJ107" s="117"/>
      <c r="CK107" s="120"/>
      <c r="CL107" s="119"/>
      <c r="CM107" s="117"/>
      <c r="CN107" s="120"/>
      <c r="CO107" s="119"/>
      <c r="CP107" s="117"/>
      <c r="CQ107" s="120"/>
      <c r="CR107" s="119"/>
      <c r="CS107" s="117"/>
      <c r="CT107" s="120"/>
      <c r="CU107" s="119"/>
      <c r="CV107" s="117"/>
      <c r="CW107" s="120"/>
      <c r="CX107" s="119"/>
      <c r="CY107" s="117"/>
      <c r="CZ107" s="120"/>
    </row>
    <row r="108" spans="1:104" s="5" customFormat="1" ht="20.100000000000001" hidden="1" customHeight="1" x14ac:dyDescent="0.3">
      <c r="A108" s="219"/>
      <c r="B108" s="229" t="s">
        <v>68</v>
      </c>
      <c r="C108" s="201"/>
      <c r="D108" s="215"/>
      <c r="E108" s="203"/>
      <c r="F108" s="170"/>
      <c r="G108" s="136"/>
      <c r="H108" s="136"/>
      <c r="I108" s="138"/>
      <c r="J108" s="142"/>
      <c r="K108" s="227"/>
      <c r="L108" s="130"/>
      <c r="M108" s="130"/>
      <c r="N108" s="130"/>
      <c r="O108" s="130"/>
      <c r="P108" s="132"/>
      <c r="Q108" s="134">
        <f t="shared" ref="Q108" si="184">+IF(P108="costo",(IF(U108=0,T108,U108)),0)</f>
        <v>0</v>
      </c>
      <c r="R108" s="134">
        <f t="shared" ref="R108" si="185">+IF(P108="alcance",T108,0)</f>
        <v>0</v>
      </c>
      <c r="S108" s="148">
        <f t="shared" ref="S108" si="186">+IF(P108="COSTO",(IF(T108=0,,1)),)</f>
        <v>0</v>
      </c>
      <c r="T108" s="221"/>
      <c r="U108" s="181"/>
      <c r="V108" s="130"/>
      <c r="W108" s="185">
        <f>+IF(U108="",T108+V108,U108+V108)</f>
        <v>0</v>
      </c>
      <c r="X108" s="185">
        <f t="shared" ref="X108" ca="1" si="187">AC108+AF108+AI108+AL108+AO108+AR108+AU108+AX108+BA108+BD108</f>
        <v>0</v>
      </c>
      <c r="Y108" s="185">
        <f ca="1">+W108-X108</f>
        <v>0</v>
      </c>
      <c r="Z108" s="100" t="s">
        <v>123</v>
      </c>
      <c r="AA108" s="106"/>
      <c r="AB108" s="106"/>
      <c r="AC108" s="97">
        <f ca="1">IF(AC109&gt;=TODAY(),0,AB108)</f>
        <v>0</v>
      </c>
      <c r="AD108" s="95"/>
      <c r="AE108" s="50"/>
      <c r="AF108" s="98">
        <f ca="1">IF(AF109&gt;=TODAY(),0,AE108)</f>
        <v>0</v>
      </c>
      <c r="AG108" s="94"/>
      <c r="AH108" s="50"/>
      <c r="AI108" s="97">
        <f ca="1">IF(AI109&gt;=TODAY(),0,AH108)</f>
        <v>0</v>
      </c>
      <c r="AJ108" s="95"/>
      <c r="AK108" s="50"/>
      <c r="AL108" s="98">
        <f ca="1">IF(AL109&gt;=TODAY(),0,AK108)</f>
        <v>0</v>
      </c>
      <c r="AM108" s="107"/>
      <c r="AN108" s="106"/>
      <c r="AO108" s="97">
        <f ca="1">IF(AO109&gt;=TODAY(),0,AN108)</f>
        <v>0</v>
      </c>
      <c r="AP108" s="108"/>
      <c r="AQ108" s="106"/>
      <c r="AR108" s="98">
        <f ca="1">IF(AR109&gt;=TODAY(),0,AQ108)</f>
        <v>0</v>
      </c>
      <c r="AS108" s="107"/>
      <c r="AT108" s="106"/>
      <c r="AU108" s="97">
        <f ca="1">IF(AU109&gt;=TODAY(),0,AT108)</f>
        <v>0</v>
      </c>
      <c r="AV108" s="108"/>
      <c r="AW108" s="106"/>
      <c r="AX108" s="98">
        <f ca="1">IF(AX109&gt;=TODAY(),0,AW108)</f>
        <v>0</v>
      </c>
      <c r="AY108" s="107"/>
      <c r="AZ108" s="106"/>
      <c r="BA108" s="97">
        <f ca="1">IF(BA109&gt;=TODAY(),0,AZ108)</f>
        <v>0</v>
      </c>
      <c r="BB108" s="108"/>
      <c r="BC108" s="106"/>
      <c r="BD108" s="98">
        <f ca="1">IF(BD109&gt;=TODAY(),0,BC108)</f>
        <v>0</v>
      </c>
      <c r="BE108" s="108"/>
      <c r="BF108" s="106"/>
      <c r="BG108" s="98">
        <f t="shared" ref="BG108" ca="1" si="188">IF(BG109&gt;=TODAY(),0,BF108)</f>
        <v>0</v>
      </c>
      <c r="BH108" s="108"/>
      <c r="BI108" s="106"/>
      <c r="BJ108" s="98">
        <f t="shared" ref="BJ108" ca="1" si="189">IF(BJ109&gt;=TODAY(),0,BI108)</f>
        <v>0</v>
      </c>
      <c r="BK108" s="108"/>
      <c r="BL108" s="106"/>
      <c r="BM108" s="98">
        <f t="shared" ref="BM108" ca="1" si="190">IF(BM109&gt;=TODAY(),0,BL108)</f>
        <v>0</v>
      </c>
      <c r="BN108" s="108"/>
      <c r="BO108" s="106"/>
      <c r="BP108" s="98">
        <f t="shared" ref="BP108" ca="1" si="191">IF(BP109&gt;=TODAY(),0,BO108)</f>
        <v>0</v>
      </c>
      <c r="BQ108" s="108"/>
      <c r="BR108" s="106"/>
      <c r="BS108" s="98">
        <f t="shared" ref="BS108" ca="1" si="192">IF(BS109&gt;=TODAY(),0,BR108)</f>
        <v>0</v>
      </c>
      <c r="BT108" s="108"/>
      <c r="BU108" s="106"/>
      <c r="BV108" s="98">
        <f t="shared" ref="BV108" ca="1" si="193">IF(BV109&gt;=TODAY(),0,BU108)</f>
        <v>0</v>
      </c>
      <c r="BW108" s="108"/>
      <c r="BX108" s="106"/>
      <c r="BY108" s="98">
        <f t="shared" ref="BY108" ca="1" si="194">IF(BY109&gt;=TODAY(),0,BX108)</f>
        <v>0</v>
      </c>
      <c r="BZ108" s="108"/>
      <c r="CA108" s="106"/>
      <c r="CB108" s="98">
        <f t="shared" ref="CB108" ca="1" si="195">IF(CB109&gt;=TODAY(),0,CA108)</f>
        <v>0</v>
      </c>
      <c r="CC108" s="108"/>
      <c r="CD108" s="106"/>
      <c r="CE108" s="98">
        <f t="shared" ref="CE108" ca="1" si="196">IF(CE109&gt;=TODAY(),0,CD108)</f>
        <v>0</v>
      </c>
      <c r="CF108" s="108"/>
      <c r="CG108" s="106"/>
      <c r="CH108" s="98">
        <f t="shared" ref="CH108" ca="1" si="197">IF(CH109&gt;=TODAY(),0,CG108)</f>
        <v>0</v>
      </c>
      <c r="CI108" s="108"/>
      <c r="CJ108" s="106"/>
      <c r="CK108" s="98">
        <f t="shared" ref="CK108" ca="1" si="198">IF(CK109&gt;=TODAY(),0,CJ108)</f>
        <v>0</v>
      </c>
      <c r="CL108" s="108"/>
      <c r="CM108" s="106"/>
      <c r="CN108" s="98">
        <f t="shared" ref="CN108" ca="1" si="199">IF(CN109&gt;=TODAY(),0,CM108)</f>
        <v>0</v>
      </c>
      <c r="CO108" s="108"/>
      <c r="CP108" s="106"/>
      <c r="CQ108" s="98">
        <f t="shared" ref="CQ108" ca="1" si="200">IF(CQ109&gt;=TODAY(),0,CP108)</f>
        <v>0</v>
      </c>
      <c r="CR108" s="108"/>
      <c r="CS108" s="106"/>
      <c r="CT108" s="98">
        <f t="shared" ref="CT108" ca="1" si="201">IF(CT109&gt;=TODAY(),0,CS108)</f>
        <v>0</v>
      </c>
      <c r="CU108" s="108"/>
      <c r="CV108" s="106"/>
      <c r="CW108" s="98">
        <f t="shared" ref="CW108" ca="1" si="202">IF(CW109&gt;=TODAY(),0,CV108)</f>
        <v>0</v>
      </c>
      <c r="CX108" s="108"/>
      <c r="CY108" s="106"/>
      <c r="CZ108" s="98">
        <f t="shared" ref="CZ108" ca="1" si="203">IF(CZ109&gt;=TODAY(),0,CY108)</f>
        <v>0</v>
      </c>
    </row>
    <row r="109" spans="1:104" s="5" customFormat="1" ht="20.100000000000001" hidden="1" customHeight="1" x14ac:dyDescent="0.3">
      <c r="A109" s="220"/>
      <c r="B109" s="230"/>
      <c r="C109" s="202"/>
      <c r="D109" s="216"/>
      <c r="E109" s="204"/>
      <c r="F109" s="171"/>
      <c r="G109" s="137"/>
      <c r="H109" s="137"/>
      <c r="I109" s="139"/>
      <c r="J109" s="143"/>
      <c r="K109" s="228"/>
      <c r="L109" s="131"/>
      <c r="M109" s="131"/>
      <c r="N109" s="131"/>
      <c r="O109" s="131"/>
      <c r="P109" s="133"/>
      <c r="Q109" s="135"/>
      <c r="R109" s="135"/>
      <c r="S109" s="149"/>
      <c r="T109" s="222"/>
      <c r="U109" s="182"/>
      <c r="V109" s="131"/>
      <c r="W109" s="186"/>
      <c r="X109" s="186"/>
      <c r="Y109" s="186"/>
      <c r="Z109" s="101" t="s">
        <v>124</v>
      </c>
      <c r="AA109" s="102"/>
      <c r="AB109" s="102"/>
      <c r="AC109" s="93">
        <f t="shared" ref="AC99:AC123" si="204">AB109+38</f>
        <v>38</v>
      </c>
      <c r="AD109" s="103"/>
      <c r="AE109" s="102"/>
      <c r="AF109" s="96">
        <f t="shared" ref="AF109:AF123" si="205">AE109+38</f>
        <v>38</v>
      </c>
      <c r="AG109" s="104"/>
      <c r="AH109" s="102"/>
      <c r="AI109" s="93">
        <f t="shared" ref="AI109:AI123" si="206">AH109+38</f>
        <v>38</v>
      </c>
      <c r="AJ109" s="103"/>
      <c r="AK109" s="102"/>
      <c r="AL109" s="96">
        <f t="shared" ref="AL109:AL123" si="207">AK109+38</f>
        <v>38</v>
      </c>
      <c r="AM109" s="104"/>
      <c r="AN109" s="102"/>
      <c r="AO109" s="93">
        <f t="shared" ref="AO99:AO123" si="208">AN109+38</f>
        <v>38</v>
      </c>
      <c r="AP109" s="103"/>
      <c r="AQ109" s="102"/>
      <c r="AR109" s="96">
        <f t="shared" ref="AR99:AR123" si="209">AQ109+38</f>
        <v>38</v>
      </c>
      <c r="AS109" s="104"/>
      <c r="AT109" s="102"/>
      <c r="AU109" s="93">
        <f t="shared" ref="AU99:AU123" si="210">AT109+38</f>
        <v>38</v>
      </c>
      <c r="AV109" s="103"/>
      <c r="AW109" s="102"/>
      <c r="AX109" s="96">
        <f t="shared" ref="AX99:AX123" si="211">AW109+38</f>
        <v>38</v>
      </c>
      <c r="AY109" s="104"/>
      <c r="AZ109" s="102"/>
      <c r="BA109" s="93">
        <f t="shared" ref="BA99:BA123" si="212">AZ109+38</f>
        <v>38</v>
      </c>
      <c r="BB109" s="103"/>
      <c r="BC109" s="102"/>
      <c r="BD109" s="96">
        <f t="shared" ref="BD99:BD123" si="213">BC109+38</f>
        <v>38</v>
      </c>
      <c r="BE109" s="103"/>
      <c r="BF109" s="102"/>
      <c r="BG109" s="96">
        <f t="shared" ref="BG109" si="214">BF109+38</f>
        <v>38</v>
      </c>
      <c r="BH109" s="103"/>
      <c r="BI109" s="102"/>
      <c r="BJ109" s="96">
        <f t="shared" ref="BJ109" si="215">BI109+38</f>
        <v>38</v>
      </c>
      <c r="BK109" s="103"/>
      <c r="BL109" s="102"/>
      <c r="BM109" s="96">
        <f t="shared" ref="BM109" si="216">BL109+38</f>
        <v>38</v>
      </c>
      <c r="BN109" s="103"/>
      <c r="BO109" s="102"/>
      <c r="BP109" s="96">
        <f t="shared" ref="BP109" si="217">BO109+38</f>
        <v>38</v>
      </c>
      <c r="BQ109" s="103"/>
      <c r="BR109" s="102"/>
      <c r="BS109" s="96">
        <f t="shared" ref="BS109" si="218">BR109+38</f>
        <v>38</v>
      </c>
      <c r="BT109" s="103"/>
      <c r="BU109" s="102"/>
      <c r="BV109" s="96">
        <f t="shared" ref="BV109" si="219">BU109+38</f>
        <v>38</v>
      </c>
      <c r="BW109" s="103"/>
      <c r="BX109" s="102"/>
      <c r="BY109" s="96">
        <f t="shared" ref="BY109" si="220">BX109+38</f>
        <v>38</v>
      </c>
      <c r="BZ109" s="103"/>
      <c r="CA109" s="102"/>
      <c r="CB109" s="96">
        <f t="shared" ref="CB109" si="221">CA109+38</f>
        <v>38</v>
      </c>
      <c r="CC109" s="103"/>
      <c r="CD109" s="102"/>
      <c r="CE109" s="96">
        <f t="shared" ref="CE109" si="222">CD109+38</f>
        <v>38</v>
      </c>
      <c r="CF109" s="103"/>
      <c r="CG109" s="102"/>
      <c r="CH109" s="96">
        <f t="shared" ref="CH109" si="223">CG109+38</f>
        <v>38</v>
      </c>
      <c r="CI109" s="103"/>
      <c r="CJ109" s="102"/>
      <c r="CK109" s="96">
        <f t="shared" ref="CK109" si="224">CJ109+38</f>
        <v>38</v>
      </c>
      <c r="CL109" s="103"/>
      <c r="CM109" s="102"/>
      <c r="CN109" s="96">
        <f t="shared" ref="CN109" si="225">CM109+38</f>
        <v>38</v>
      </c>
      <c r="CO109" s="103"/>
      <c r="CP109" s="102"/>
      <c r="CQ109" s="96">
        <f t="shared" ref="CQ109" si="226">CP109+38</f>
        <v>38</v>
      </c>
      <c r="CR109" s="103"/>
      <c r="CS109" s="102"/>
      <c r="CT109" s="96">
        <f t="shared" ref="CT109" si="227">CS109+38</f>
        <v>38</v>
      </c>
      <c r="CU109" s="103"/>
      <c r="CV109" s="102"/>
      <c r="CW109" s="96">
        <f t="shared" ref="CW109" si="228">CV109+38</f>
        <v>38</v>
      </c>
      <c r="CX109" s="103"/>
      <c r="CY109" s="102"/>
      <c r="CZ109" s="96">
        <f t="shared" ref="CZ109" si="229">CY109+38</f>
        <v>38</v>
      </c>
    </row>
    <row r="110" spans="1:104" s="5" customFormat="1" ht="20.100000000000001" hidden="1" customHeight="1" x14ac:dyDescent="0.3">
      <c r="A110" s="219"/>
      <c r="B110" s="225" t="s">
        <v>57</v>
      </c>
      <c r="C110" s="201" t="s">
        <v>56</v>
      </c>
      <c r="D110" s="215" t="s">
        <v>51</v>
      </c>
      <c r="E110" s="203"/>
      <c r="F110" s="170"/>
      <c r="G110" s="136"/>
      <c r="H110" s="136" t="s">
        <v>69</v>
      </c>
      <c r="I110" s="138" t="s">
        <v>71</v>
      </c>
      <c r="J110" s="142">
        <v>1</v>
      </c>
      <c r="K110" s="138" t="s">
        <v>72</v>
      </c>
      <c r="L110" s="130"/>
      <c r="M110" s="130"/>
      <c r="N110" s="130"/>
      <c r="O110" s="130"/>
      <c r="P110" s="132"/>
      <c r="Q110" s="134">
        <f t="shared" ref="Q110" si="230">+IF(P110="costo",(IF(U110=0,T110,U110)),0)</f>
        <v>0</v>
      </c>
      <c r="R110" s="134"/>
      <c r="S110" s="148">
        <f t="shared" ref="S110" si="231">+IF(P110="COSTO",(IF(T110=0,,1)),)</f>
        <v>0</v>
      </c>
      <c r="T110" s="221"/>
      <c r="U110" s="181"/>
      <c r="V110" s="130"/>
      <c r="W110" s="185">
        <f>+IF(U110="",T110+V110,U110+V110)</f>
        <v>0</v>
      </c>
      <c r="X110" s="185">
        <f t="shared" ref="X110" ca="1" si="232">AC110+AF110+AI110+AL110+AO110+AR110+AU110+AX110+BA110+BD110</f>
        <v>0</v>
      </c>
      <c r="Y110" s="185">
        <f ca="1">+W110-X110</f>
        <v>0</v>
      </c>
      <c r="Z110" s="100" t="s">
        <v>123</v>
      </c>
      <c r="AA110" s="106"/>
      <c r="AB110" s="106"/>
      <c r="AC110" s="97">
        <f ca="1">IF(AC111&gt;=TODAY(),0,AB110)</f>
        <v>0</v>
      </c>
      <c r="AD110" s="95"/>
      <c r="AE110" s="50"/>
      <c r="AF110" s="98">
        <f ca="1">IF(AF111&gt;=TODAY(),0,AE110)</f>
        <v>0</v>
      </c>
      <c r="AG110" s="94"/>
      <c r="AH110" s="50"/>
      <c r="AI110" s="97">
        <f ca="1">IF(AI111&gt;=TODAY(),0,AH110)</f>
        <v>0</v>
      </c>
      <c r="AJ110" s="95"/>
      <c r="AK110" s="50"/>
      <c r="AL110" s="98">
        <f ca="1">IF(AL111&gt;=TODAY(),0,AK110)</f>
        <v>0</v>
      </c>
      <c r="AM110" s="107"/>
      <c r="AN110" s="106"/>
      <c r="AO110" s="97">
        <f ca="1">IF(AO111&gt;=TODAY(),0,AN110)</f>
        <v>0</v>
      </c>
      <c r="AP110" s="108"/>
      <c r="AQ110" s="106"/>
      <c r="AR110" s="98">
        <f ca="1">IF(AR111&gt;=TODAY(),0,AQ110)</f>
        <v>0</v>
      </c>
      <c r="AS110" s="107"/>
      <c r="AT110" s="106"/>
      <c r="AU110" s="97">
        <f ca="1">IF(AU111&gt;=TODAY(),0,AT110)</f>
        <v>0</v>
      </c>
      <c r="AV110" s="108"/>
      <c r="AW110" s="106"/>
      <c r="AX110" s="98">
        <f ca="1">IF(AX111&gt;=TODAY(),0,AW110)</f>
        <v>0</v>
      </c>
      <c r="AY110" s="107"/>
      <c r="AZ110" s="106"/>
      <c r="BA110" s="97">
        <f ca="1">IF(BA111&gt;=TODAY(),0,AZ110)</f>
        <v>0</v>
      </c>
      <c r="BB110" s="108"/>
      <c r="BC110" s="106"/>
      <c r="BD110" s="98">
        <f ca="1">IF(BD111&gt;=TODAY(),0,BC110)</f>
        <v>0</v>
      </c>
      <c r="BE110" s="108"/>
      <c r="BF110" s="106"/>
      <c r="BG110" s="98">
        <f t="shared" ref="BG110" ca="1" si="233">IF(BG111&gt;=TODAY(),0,BF110)</f>
        <v>0</v>
      </c>
      <c r="BH110" s="108"/>
      <c r="BI110" s="106"/>
      <c r="BJ110" s="98">
        <f t="shared" ref="BJ110" ca="1" si="234">IF(BJ111&gt;=TODAY(),0,BI110)</f>
        <v>0</v>
      </c>
      <c r="BK110" s="108"/>
      <c r="BL110" s="106"/>
      <c r="BM110" s="98">
        <f t="shared" ref="BM110" ca="1" si="235">IF(BM111&gt;=TODAY(),0,BL110)</f>
        <v>0</v>
      </c>
      <c r="BN110" s="108"/>
      <c r="BO110" s="106"/>
      <c r="BP110" s="98">
        <f t="shared" ref="BP110" ca="1" si="236">IF(BP111&gt;=TODAY(),0,BO110)</f>
        <v>0</v>
      </c>
      <c r="BQ110" s="108"/>
      <c r="BR110" s="106"/>
      <c r="BS110" s="98">
        <f t="shared" ref="BS110" ca="1" si="237">IF(BS111&gt;=TODAY(),0,BR110)</f>
        <v>0</v>
      </c>
      <c r="BT110" s="108"/>
      <c r="BU110" s="106"/>
      <c r="BV110" s="98">
        <f t="shared" ref="BV110" ca="1" si="238">IF(BV111&gt;=TODAY(),0,BU110)</f>
        <v>0</v>
      </c>
      <c r="BW110" s="108"/>
      <c r="BX110" s="106"/>
      <c r="BY110" s="98">
        <f t="shared" ref="BY110" ca="1" si="239">IF(BY111&gt;=TODAY(),0,BX110)</f>
        <v>0</v>
      </c>
      <c r="BZ110" s="108"/>
      <c r="CA110" s="106"/>
      <c r="CB110" s="98">
        <f t="shared" ref="CB110" ca="1" si="240">IF(CB111&gt;=TODAY(),0,CA110)</f>
        <v>0</v>
      </c>
      <c r="CC110" s="108"/>
      <c r="CD110" s="106"/>
      <c r="CE110" s="98">
        <f t="shared" ref="CE110" ca="1" si="241">IF(CE111&gt;=TODAY(),0,CD110)</f>
        <v>0</v>
      </c>
      <c r="CF110" s="108"/>
      <c r="CG110" s="106"/>
      <c r="CH110" s="98">
        <f t="shared" ref="CH110" ca="1" si="242">IF(CH111&gt;=TODAY(),0,CG110)</f>
        <v>0</v>
      </c>
      <c r="CI110" s="108"/>
      <c r="CJ110" s="106"/>
      <c r="CK110" s="98">
        <f t="shared" ref="CK110" ca="1" si="243">IF(CK111&gt;=TODAY(),0,CJ110)</f>
        <v>0</v>
      </c>
      <c r="CL110" s="108"/>
      <c r="CM110" s="106"/>
      <c r="CN110" s="98">
        <f t="shared" ref="CN110" ca="1" si="244">IF(CN111&gt;=TODAY(),0,CM110)</f>
        <v>0</v>
      </c>
      <c r="CO110" s="108"/>
      <c r="CP110" s="106"/>
      <c r="CQ110" s="98">
        <f t="shared" ref="CQ110" ca="1" si="245">IF(CQ111&gt;=TODAY(),0,CP110)</f>
        <v>0</v>
      </c>
      <c r="CR110" s="108"/>
      <c r="CS110" s="106"/>
      <c r="CT110" s="98">
        <f t="shared" ref="CT110" ca="1" si="246">IF(CT111&gt;=TODAY(),0,CS110)</f>
        <v>0</v>
      </c>
      <c r="CU110" s="108"/>
      <c r="CV110" s="106"/>
      <c r="CW110" s="98">
        <f t="shared" ref="CW110" ca="1" si="247">IF(CW111&gt;=TODAY(),0,CV110)</f>
        <v>0</v>
      </c>
      <c r="CX110" s="108"/>
      <c r="CY110" s="106"/>
      <c r="CZ110" s="98">
        <f t="shared" ref="CZ110" ca="1" si="248">IF(CZ111&gt;=TODAY(),0,CY110)</f>
        <v>0</v>
      </c>
    </row>
    <row r="111" spans="1:104" s="5" customFormat="1" ht="20.100000000000001" hidden="1" customHeight="1" x14ac:dyDescent="0.3">
      <c r="A111" s="220"/>
      <c r="B111" s="226"/>
      <c r="C111" s="202"/>
      <c r="D111" s="216"/>
      <c r="E111" s="204"/>
      <c r="F111" s="171"/>
      <c r="G111" s="137"/>
      <c r="H111" s="137"/>
      <c r="I111" s="139"/>
      <c r="J111" s="143"/>
      <c r="K111" s="139"/>
      <c r="L111" s="131"/>
      <c r="M111" s="131"/>
      <c r="N111" s="131"/>
      <c r="O111" s="131"/>
      <c r="P111" s="133"/>
      <c r="Q111" s="135"/>
      <c r="R111" s="135"/>
      <c r="S111" s="149"/>
      <c r="T111" s="222"/>
      <c r="U111" s="182"/>
      <c r="V111" s="131"/>
      <c r="W111" s="186"/>
      <c r="X111" s="186"/>
      <c r="Y111" s="186"/>
      <c r="Z111" s="101" t="s">
        <v>124</v>
      </c>
      <c r="AA111" s="102"/>
      <c r="AB111" s="102"/>
      <c r="AC111" s="93">
        <f t="shared" si="204"/>
        <v>38</v>
      </c>
      <c r="AD111" s="103"/>
      <c r="AE111" s="102"/>
      <c r="AF111" s="96">
        <f t="shared" si="205"/>
        <v>38</v>
      </c>
      <c r="AG111" s="104"/>
      <c r="AH111" s="102"/>
      <c r="AI111" s="93">
        <f t="shared" si="206"/>
        <v>38</v>
      </c>
      <c r="AJ111" s="103"/>
      <c r="AK111" s="102"/>
      <c r="AL111" s="96">
        <f t="shared" si="207"/>
        <v>38</v>
      </c>
      <c r="AM111" s="104"/>
      <c r="AN111" s="102"/>
      <c r="AO111" s="93">
        <f t="shared" si="208"/>
        <v>38</v>
      </c>
      <c r="AP111" s="103"/>
      <c r="AQ111" s="102"/>
      <c r="AR111" s="96">
        <f t="shared" si="209"/>
        <v>38</v>
      </c>
      <c r="AS111" s="104"/>
      <c r="AT111" s="102"/>
      <c r="AU111" s="93">
        <f t="shared" si="210"/>
        <v>38</v>
      </c>
      <c r="AV111" s="103"/>
      <c r="AW111" s="102"/>
      <c r="AX111" s="96">
        <f t="shared" si="211"/>
        <v>38</v>
      </c>
      <c r="AY111" s="104"/>
      <c r="AZ111" s="102"/>
      <c r="BA111" s="93">
        <f t="shared" si="212"/>
        <v>38</v>
      </c>
      <c r="BB111" s="103"/>
      <c r="BC111" s="102"/>
      <c r="BD111" s="96">
        <f t="shared" si="213"/>
        <v>38</v>
      </c>
      <c r="BE111" s="103"/>
      <c r="BF111" s="102"/>
      <c r="BG111" s="96">
        <f t="shared" ref="BG111" si="249">BF111+38</f>
        <v>38</v>
      </c>
      <c r="BH111" s="103"/>
      <c r="BI111" s="102"/>
      <c r="BJ111" s="96">
        <f t="shared" ref="BJ111" si="250">BI111+38</f>
        <v>38</v>
      </c>
      <c r="BK111" s="103"/>
      <c r="BL111" s="102"/>
      <c r="BM111" s="96">
        <f t="shared" ref="BM111" si="251">BL111+38</f>
        <v>38</v>
      </c>
      <c r="BN111" s="103"/>
      <c r="BO111" s="102"/>
      <c r="BP111" s="96">
        <f t="shared" ref="BP111" si="252">BO111+38</f>
        <v>38</v>
      </c>
      <c r="BQ111" s="103"/>
      <c r="BR111" s="102"/>
      <c r="BS111" s="96">
        <f t="shared" ref="BS111" si="253">BR111+38</f>
        <v>38</v>
      </c>
      <c r="BT111" s="103"/>
      <c r="BU111" s="102"/>
      <c r="BV111" s="96">
        <f t="shared" ref="BV111" si="254">BU111+38</f>
        <v>38</v>
      </c>
      <c r="BW111" s="103"/>
      <c r="BX111" s="102"/>
      <c r="BY111" s="96">
        <f t="shared" ref="BY111" si="255">BX111+38</f>
        <v>38</v>
      </c>
      <c r="BZ111" s="103"/>
      <c r="CA111" s="102"/>
      <c r="CB111" s="96">
        <f t="shared" ref="CB111" si="256">CA111+38</f>
        <v>38</v>
      </c>
      <c r="CC111" s="103"/>
      <c r="CD111" s="102"/>
      <c r="CE111" s="96">
        <f t="shared" ref="CE111" si="257">CD111+38</f>
        <v>38</v>
      </c>
      <c r="CF111" s="103"/>
      <c r="CG111" s="102"/>
      <c r="CH111" s="96">
        <f t="shared" ref="CH111" si="258">CG111+38</f>
        <v>38</v>
      </c>
      <c r="CI111" s="103"/>
      <c r="CJ111" s="102"/>
      <c r="CK111" s="96">
        <f t="shared" ref="CK111" si="259">CJ111+38</f>
        <v>38</v>
      </c>
      <c r="CL111" s="103"/>
      <c r="CM111" s="102"/>
      <c r="CN111" s="96">
        <f t="shared" ref="CN111" si="260">CM111+38</f>
        <v>38</v>
      </c>
      <c r="CO111" s="103"/>
      <c r="CP111" s="102"/>
      <c r="CQ111" s="96">
        <f t="shared" ref="CQ111" si="261">CP111+38</f>
        <v>38</v>
      </c>
      <c r="CR111" s="103"/>
      <c r="CS111" s="102"/>
      <c r="CT111" s="96">
        <f t="shared" ref="CT111" si="262">CS111+38</f>
        <v>38</v>
      </c>
      <c r="CU111" s="103"/>
      <c r="CV111" s="102"/>
      <c r="CW111" s="96">
        <f t="shared" ref="CW111" si="263">CV111+38</f>
        <v>38</v>
      </c>
      <c r="CX111" s="103"/>
      <c r="CY111" s="102"/>
      <c r="CZ111" s="96">
        <f t="shared" ref="CZ111" si="264">CY111+38</f>
        <v>38</v>
      </c>
    </row>
    <row r="112" spans="1:104" s="5" customFormat="1" ht="20.100000000000001" hidden="1" customHeight="1" x14ac:dyDescent="0.3">
      <c r="A112" s="219"/>
      <c r="B112" s="225" t="s">
        <v>53</v>
      </c>
      <c r="C112" s="201"/>
      <c r="D112" s="215" t="s">
        <v>54</v>
      </c>
      <c r="E112" s="203"/>
      <c r="F112" s="170"/>
      <c r="G112" s="136"/>
      <c r="H112" s="136" t="s">
        <v>69</v>
      </c>
      <c r="I112" s="138" t="s">
        <v>73</v>
      </c>
      <c r="J112" s="142">
        <v>2</v>
      </c>
      <c r="K112" s="138" t="s">
        <v>72</v>
      </c>
      <c r="L112" s="130"/>
      <c r="M112" s="130"/>
      <c r="N112" s="130"/>
      <c r="O112" s="130"/>
      <c r="P112" s="132"/>
      <c r="Q112" s="134">
        <f t="shared" ref="Q112" si="265">+IF(P112="costo",(IF(U112=0,T112,U112)),0)</f>
        <v>0</v>
      </c>
      <c r="R112" s="134"/>
      <c r="S112" s="148">
        <f t="shared" ref="S112" si="266">+IF(P112="COSTO",(IF(T112=0,,1)),)</f>
        <v>0</v>
      </c>
      <c r="T112" s="221"/>
      <c r="U112" s="181"/>
      <c r="V112" s="130"/>
      <c r="W112" s="185">
        <f>+IF(U112="",T112+V112,U112+V112)</f>
        <v>0</v>
      </c>
      <c r="X112" s="185">
        <f t="shared" ref="X112" ca="1" si="267">AC112+AF112+AI112+AL112+AO112+AR112+AU112+AX112+BA112+BD112</f>
        <v>0</v>
      </c>
      <c r="Y112" s="185">
        <f ca="1">+W112-X112</f>
        <v>0</v>
      </c>
      <c r="Z112" s="100" t="s">
        <v>123</v>
      </c>
      <c r="AA112" s="106"/>
      <c r="AB112" s="106"/>
      <c r="AC112" s="97">
        <f ca="1">IF(AC113&gt;=TODAY(),0,AB112)</f>
        <v>0</v>
      </c>
      <c r="AD112" s="95"/>
      <c r="AE112" s="50"/>
      <c r="AF112" s="98">
        <f ca="1">IF(AF113&gt;=TODAY(),0,AE112)</f>
        <v>0</v>
      </c>
      <c r="AG112" s="94"/>
      <c r="AH112" s="50"/>
      <c r="AI112" s="97">
        <f ca="1">IF(AI113&gt;=TODAY(),0,AH112)</f>
        <v>0</v>
      </c>
      <c r="AJ112" s="95"/>
      <c r="AK112" s="50"/>
      <c r="AL112" s="98">
        <f ca="1">IF(AL113&gt;=TODAY(),0,AK112)</f>
        <v>0</v>
      </c>
      <c r="AM112" s="107"/>
      <c r="AN112" s="106"/>
      <c r="AO112" s="97">
        <f ca="1">IF(AO113&gt;=TODAY(),0,AN112)</f>
        <v>0</v>
      </c>
      <c r="AP112" s="108"/>
      <c r="AQ112" s="106"/>
      <c r="AR112" s="98">
        <f ca="1">IF(AR113&gt;=TODAY(),0,AQ112)</f>
        <v>0</v>
      </c>
      <c r="AS112" s="107"/>
      <c r="AT112" s="106"/>
      <c r="AU112" s="97">
        <f ca="1">IF(AU113&gt;=TODAY(),0,AT112)</f>
        <v>0</v>
      </c>
      <c r="AV112" s="108"/>
      <c r="AW112" s="106"/>
      <c r="AX112" s="98">
        <f ca="1">IF(AX113&gt;=TODAY(),0,AW112)</f>
        <v>0</v>
      </c>
      <c r="AY112" s="107"/>
      <c r="AZ112" s="106"/>
      <c r="BA112" s="97">
        <f ca="1">IF(BA113&gt;=TODAY(),0,AZ112)</f>
        <v>0</v>
      </c>
      <c r="BB112" s="108"/>
      <c r="BC112" s="106"/>
      <c r="BD112" s="98">
        <f ca="1">IF(BD113&gt;=TODAY(),0,BC112)</f>
        <v>0</v>
      </c>
      <c r="BE112" s="108"/>
      <c r="BF112" s="106"/>
      <c r="BG112" s="98">
        <f t="shared" ref="BG112" ca="1" si="268">IF(BG113&gt;=TODAY(),0,BF112)</f>
        <v>0</v>
      </c>
      <c r="BH112" s="108"/>
      <c r="BI112" s="106"/>
      <c r="BJ112" s="98">
        <f t="shared" ref="BJ112" ca="1" si="269">IF(BJ113&gt;=TODAY(),0,BI112)</f>
        <v>0</v>
      </c>
      <c r="BK112" s="108"/>
      <c r="BL112" s="106"/>
      <c r="BM112" s="98">
        <f t="shared" ref="BM112" ca="1" si="270">IF(BM113&gt;=TODAY(),0,BL112)</f>
        <v>0</v>
      </c>
      <c r="BN112" s="108"/>
      <c r="BO112" s="106"/>
      <c r="BP112" s="98">
        <f t="shared" ref="BP112" ca="1" si="271">IF(BP113&gt;=TODAY(),0,BO112)</f>
        <v>0</v>
      </c>
      <c r="BQ112" s="108"/>
      <c r="BR112" s="106"/>
      <c r="BS112" s="98">
        <f t="shared" ref="BS112" ca="1" si="272">IF(BS113&gt;=TODAY(),0,BR112)</f>
        <v>0</v>
      </c>
      <c r="BT112" s="108"/>
      <c r="BU112" s="106"/>
      <c r="BV112" s="98">
        <f t="shared" ref="BV112" ca="1" si="273">IF(BV113&gt;=TODAY(),0,BU112)</f>
        <v>0</v>
      </c>
      <c r="BW112" s="108"/>
      <c r="BX112" s="106"/>
      <c r="BY112" s="98">
        <f t="shared" ref="BY112" ca="1" si="274">IF(BY113&gt;=TODAY(),0,BX112)</f>
        <v>0</v>
      </c>
      <c r="BZ112" s="108"/>
      <c r="CA112" s="106"/>
      <c r="CB112" s="98">
        <f t="shared" ref="CB112" ca="1" si="275">IF(CB113&gt;=TODAY(),0,CA112)</f>
        <v>0</v>
      </c>
      <c r="CC112" s="108"/>
      <c r="CD112" s="106"/>
      <c r="CE112" s="98">
        <f t="shared" ref="CE112" ca="1" si="276">IF(CE113&gt;=TODAY(),0,CD112)</f>
        <v>0</v>
      </c>
      <c r="CF112" s="108"/>
      <c r="CG112" s="106"/>
      <c r="CH112" s="98">
        <f t="shared" ref="CH112" ca="1" si="277">IF(CH113&gt;=TODAY(),0,CG112)</f>
        <v>0</v>
      </c>
      <c r="CI112" s="108"/>
      <c r="CJ112" s="106"/>
      <c r="CK112" s="98">
        <f t="shared" ref="CK112" ca="1" si="278">IF(CK113&gt;=TODAY(),0,CJ112)</f>
        <v>0</v>
      </c>
      <c r="CL112" s="108"/>
      <c r="CM112" s="106"/>
      <c r="CN112" s="98">
        <f t="shared" ref="CN112" ca="1" si="279">IF(CN113&gt;=TODAY(),0,CM112)</f>
        <v>0</v>
      </c>
      <c r="CO112" s="108"/>
      <c r="CP112" s="106"/>
      <c r="CQ112" s="98">
        <f t="shared" ref="CQ112" ca="1" si="280">IF(CQ113&gt;=TODAY(),0,CP112)</f>
        <v>0</v>
      </c>
      <c r="CR112" s="108"/>
      <c r="CS112" s="106"/>
      <c r="CT112" s="98">
        <f t="shared" ref="CT112" ca="1" si="281">IF(CT113&gt;=TODAY(),0,CS112)</f>
        <v>0</v>
      </c>
      <c r="CU112" s="108"/>
      <c r="CV112" s="106"/>
      <c r="CW112" s="98">
        <f t="shared" ref="CW112" ca="1" si="282">IF(CW113&gt;=TODAY(),0,CV112)</f>
        <v>0</v>
      </c>
      <c r="CX112" s="108"/>
      <c r="CY112" s="106"/>
      <c r="CZ112" s="98">
        <f t="shared" ref="CZ112" ca="1" si="283">IF(CZ113&gt;=TODAY(),0,CY112)</f>
        <v>0</v>
      </c>
    </row>
    <row r="113" spans="1:104" s="5" customFormat="1" ht="20.100000000000001" hidden="1" customHeight="1" x14ac:dyDescent="0.3">
      <c r="A113" s="220"/>
      <c r="B113" s="226"/>
      <c r="C113" s="202"/>
      <c r="D113" s="216"/>
      <c r="E113" s="204"/>
      <c r="F113" s="171"/>
      <c r="G113" s="137"/>
      <c r="H113" s="137"/>
      <c r="I113" s="139"/>
      <c r="J113" s="143"/>
      <c r="K113" s="139"/>
      <c r="L113" s="131"/>
      <c r="M113" s="131"/>
      <c r="N113" s="131"/>
      <c r="O113" s="131"/>
      <c r="P113" s="133"/>
      <c r="Q113" s="135"/>
      <c r="R113" s="135"/>
      <c r="S113" s="149"/>
      <c r="T113" s="222"/>
      <c r="U113" s="182"/>
      <c r="V113" s="131"/>
      <c r="W113" s="186"/>
      <c r="X113" s="186"/>
      <c r="Y113" s="186"/>
      <c r="Z113" s="101" t="s">
        <v>124</v>
      </c>
      <c r="AA113" s="102"/>
      <c r="AB113" s="102"/>
      <c r="AC113" s="93">
        <f t="shared" si="204"/>
        <v>38</v>
      </c>
      <c r="AD113" s="103"/>
      <c r="AE113" s="102"/>
      <c r="AF113" s="96">
        <f t="shared" si="205"/>
        <v>38</v>
      </c>
      <c r="AG113" s="104"/>
      <c r="AH113" s="102"/>
      <c r="AI113" s="93">
        <f t="shared" si="206"/>
        <v>38</v>
      </c>
      <c r="AJ113" s="103"/>
      <c r="AK113" s="102"/>
      <c r="AL113" s="96">
        <f t="shared" si="207"/>
        <v>38</v>
      </c>
      <c r="AM113" s="104"/>
      <c r="AN113" s="102"/>
      <c r="AO113" s="93">
        <f t="shared" si="208"/>
        <v>38</v>
      </c>
      <c r="AP113" s="103"/>
      <c r="AQ113" s="102"/>
      <c r="AR113" s="96">
        <f t="shared" si="209"/>
        <v>38</v>
      </c>
      <c r="AS113" s="104"/>
      <c r="AT113" s="102"/>
      <c r="AU113" s="93">
        <f t="shared" si="210"/>
        <v>38</v>
      </c>
      <c r="AV113" s="103"/>
      <c r="AW113" s="102"/>
      <c r="AX113" s="96">
        <f t="shared" si="211"/>
        <v>38</v>
      </c>
      <c r="AY113" s="104"/>
      <c r="AZ113" s="102"/>
      <c r="BA113" s="93">
        <f t="shared" si="212"/>
        <v>38</v>
      </c>
      <c r="BB113" s="103"/>
      <c r="BC113" s="102"/>
      <c r="BD113" s="96">
        <f t="shared" si="213"/>
        <v>38</v>
      </c>
      <c r="BE113" s="103"/>
      <c r="BF113" s="102"/>
      <c r="BG113" s="96">
        <f t="shared" ref="BG113" si="284">BF113+38</f>
        <v>38</v>
      </c>
      <c r="BH113" s="103"/>
      <c r="BI113" s="102"/>
      <c r="BJ113" s="96">
        <f t="shared" ref="BJ113" si="285">BI113+38</f>
        <v>38</v>
      </c>
      <c r="BK113" s="103"/>
      <c r="BL113" s="102"/>
      <c r="BM113" s="96">
        <f t="shared" ref="BM113" si="286">BL113+38</f>
        <v>38</v>
      </c>
      <c r="BN113" s="103"/>
      <c r="BO113" s="102"/>
      <c r="BP113" s="96">
        <f t="shared" ref="BP113" si="287">BO113+38</f>
        <v>38</v>
      </c>
      <c r="BQ113" s="103"/>
      <c r="BR113" s="102"/>
      <c r="BS113" s="96">
        <f t="shared" ref="BS113" si="288">BR113+38</f>
        <v>38</v>
      </c>
      <c r="BT113" s="103"/>
      <c r="BU113" s="102"/>
      <c r="BV113" s="96">
        <f t="shared" ref="BV113" si="289">BU113+38</f>
        <v>38</v>
      </c>
      <c r="BW113" s="103"/>
      <c r="BX113" s="102"/>
      <c r="BY113" s="96">
        <f t="shared" ref="BY113" si="290">BX113+38</f>
        <v>38</v>
      </c>
      <c r="BZ113" s="103"/>
      <c r="CA113" s="102"/>
      <c r="CB113" s="96">
        <f t="shared" ref="CB113" si="291">CA113+38</f>
        <v>38</v>
      </c>
      <c r="CC113" s="103"/>
      <c r="CD113" s="102"/>
      <c r="CE113" s="96">
        <f t="shared" ref="CE113" si="292">CD113+38</f>
        <v>38</v>
      </c>
      <c r="CF113" s="103"/>
      <c r="CG113" s="102"/>
      <c r="CH113" s="96">
        <f t="shared" ref="CH113" si="293">CG113+38</f>
        <v>38</v>
      </c>
      <c r="CI113" s="103"/>
      <c r="CJ113" s="102"/>
      <c r="CK113" s="96">
        <f t="shared" ref="CK113" si="294">CJ113+38</f>
        <v>38</v>
      </c>
      <c r="CL113" s="103"/>
      <c r="CM113" s="102"/>
      <c r="CN113" s="96">
        <f t="shared" ref="CN113" si="295">CM113+38</f>
        <v>38</v>
      </c>
      <c r="CO113" s="103"/>
      <c r="CP113" s="102"/>
      <c r="CQ113" s="96">
        <f t="shared" ref="CQ113" si="296">CP113+38</f>
        <v>38</v>
      </c>
      <c r="CR113" s="103"/>
      <c r="CS113" s="102"/>
      <c r="CT113" s="96">
        <f t="shared" ref="CT113" si="297">CS113+38</f>
        <v>38</v>
      </c>
      <c r="CU113" s="103"/>
      <c r="CV113" s="102"/>
      <c r="CW113" s="96">
        <f t="shared" ref="CW113" si="298">CV113+38</f>
        <v>38</v>
      </c>
      <c r="CX113" s="103"/>
      <c r="CY113" s="102"/>
      <c r="CZ113" s="96">
        <f t="shared" ref="CZ113" si="299">CY113+38</f>
        <v>38</v>
      </c>
    </row>
    <row r="114" spans="1:104" s="5" customFormat="1" ht="20.100000000000001" hidden="1" customHeight="1" x14ac:dyDescent="0.3">
      <c r="A114" s="219"/>
      <c r="B114" s="225" t="s">
        <v>58</v>
      </c>
      <c r="C114" s="201"/>
      <c r="D114" s="215" t="s">
        <v>51</v>
      </c>
      <c r="E114" s="203"/>
      <c r="F114" s="170"/>
      <c r="G114" s="136"/>
      <c r="H114" s="136" t="s">
        <v>69</v>
      </c>
      <c r="I114" s="138" t="s">
        <v>73</v>
      </c>
      <c r="J114" s="142">
        <v>3</v>
      </c>
      <c r="K114" s="138" t="s">
        <v>74</v>
      </c>
      <c r="L114" s="130"/>
      <c r="M114" s="130"/>
      <c r="N114" s="130"/>
      <c r="O114" s="130"/>
      <c r="P114" s="132"/>
      <c r="Q114" s="134">
        <f t="shared" ref="Q114" si="300">+IF(P114="costo",(IF(U114=0,T114,U114)),0)</f>
        <v>0</v>
      </c>
      <c r="R114" s="134">
        <f t="shared" ref="R114" si="301">+IF(P114="alcance",T114,0)</f>
        <v>0</v>
      </c>
      <c r="S114" s="148">
        <f t="shared" ref="S114" si="302">+IF(P114="COSTO",(IF(T114=0,,1)),)</f>
        <v>0</v>
      </c>
      <c r="T114" s="221"/>
      <c r="U114" s="181"/>
      <c r="V114" s="130"/>
      <c r="W114" s="185">
        <f>+IF(U114="",T114+V114,U114+V114)</f>
        <v>0</v>
      </c>
      <c r="X114" s="185">
        <f t="shared" ref="X114" ca="1" si="303">AC114+AF114+AI114+AL114+AO114+AR114+AU114+AX114+BA114+BD114</f>
        <v>0</v>
      </c>
      <c r="Y114" s="185">
        <f ca="1">+W114-X114</f>
        <v>0</v>
      </c>
      <c r="Z114" s="100" t="s">
        <v>123</v>
      </c>
      <c r="AA114" s="106"/>
      <c r="AB114" s="106"/>
      <c r="AC114" s="97">
        <f ca="1">IF(AC115&gt;=TODAY(),0,AB114)</f>
        <v>0</v>
      </c>
      <c r="AD114" s="95"/>
      <c r="AE114" s="50"/>
      <c r="AF114" s="98">
        <f ca="1">IF(AF115&gt;=TODAY(),0,AE114)</f>
        <v>0</v>
      </c>
      <c r="AG114" s="94"/>
      <c r="AH114" s="50"/>
      <c r="AI114" s="97">
        <f ca="1">IF(AI115&gt;=TODAY(),0,AH114)</f>
        <v>0</v>
      </c>
      <c r="AJ114" s="95"/>
      <c r="AK114" s="50"/>
      <c r="AL114" s="98">
        <f ca="1">IF(AL115&gt;=TODAY(),0,AK114)</f>
        <v>0</v>
      </c>
      <c r="AM114" s="107"/>
      <c r="AN114" s="106"/>
      <c r="AO114" s="97">
        <f ca="1">IF(AO115&gt;=TODAY(),0,AN114)</f>
        <v>0</v>
      </c>
      <c r="AP114" s="108"/>
      <c r="AQ114" s="106"/>
      <c r="AR114" s="98">
        <f ca="1">IF(AR115&gt;=TODAY(),0,AQ114)</f>
        <v>0</v>
      </c>
      <c r="AS114" s="107"/>
      <c r="AT114" s="106"/>
      <c r="AU114" s="97">
        <f ca="1">IF(AU115&gt;=TODAY(),0,AT114)</f>
        <v>0</v>
      </c>
      <c r="AV114" s="108"/>
      <c r="AW114" s="106"/>
      <c r="AX114" s="98">
        <f ca="1">IF(AX115&gt;=TODAY(),0,AW114)</f>
        <v>0</v>
      </c>
      <c r="AY114" s="107"/>
      <c r="AZ114" s="106"/>
      <c r="BA114" s="97">
        <f ca="1">IF(BA115&gt;=TODAY(),0,AZ114)</f>
        <v>0</v>
      </c>
      <c r="BB114" s="108"/>
      <c r="BC114" s="106"/>
      <c r="BD114" s="98">
        <f ca="1">IF(BD115&gt;=TODAY(),0,BC114)</f>
        <v>0</v>
      </c>
      <c r="BE114" s="108"/>
      <c r="BF114" s="106"/>
      <c r="BG114" s="98">
        <f t="shared" ref="BG114" ca="1" si="304">IF(BG115&gt;=TODAY(),0,BF114)</f>
        <v>0</v>
      </c>
      <c r="BH114" s="108"/>
      <c r="BI114" s="106"/>
      <c r="BJ114" s="98">
        <f t="shared" ref="BJ114" ca="1" si="305">IF(BJ115&gt;=TODAY(),0,BI114)</f>
        <v>0</v>
      </c>
      <c r="BK114" s="108"/>
      <c r="BL114" s="106"/>
      <c r="BM114" s="98">
        <f t="shared" ref="BM114" ca="1" si="306">IF(BM115&gt;=TODAY(),0,BL114)</f>
        <v>0</v>
      </c>
      <c r="BN114" s="108"/>
      <c r="BO114" s="106"/>
      <c r="BP114" s="98">
        <f t="shared" ref="BP114" ca="1" si="307">IF(BP115&gt;=TODAY(),0,BO114)</f>
        <v>0</v>
      </c>
      <c r="BQ114" s="108"/>
      <c r="BR114" s="106"/>
      <c r="BS114" s="98">
        <f t="shared" ref="BS114" ca="1" si="308">IF(BS115&gt;=TODAY(),0,BR114)</f>
        <v>0</v>
      </c>
      <c r="BT114" s="108"/>
      <c r="BU114" s="106"/>
      <c r="BV114" s="98">
        <f t="shared" ref="BV114" ca="1" si="309">IF(BV115&gt;=TODAY(),0,BU114)</f>
        <v>0</v>
      </c>
      <c r="BW114" s="108"/>
      <c r="BX114" s="106"/>
      <c r="BY114" s="98">
        <f t="shared" ref="BY114" ca="1" si="310">IF(BY115&gt;=TODAY(),0,BX114)</f>
        <v>0</v>
      </c>
      <c r="BZ114" s="108"/>
      <c r="CA114" s="106"/>
      <c r="CB114" s="98">
        <f t="shared" ref="CB114" ca="1" si="311">IF(CB115&gt;=TODAY(),0,CA114)</f>
        <v>0</v>
      </c>
      <c r="CC114" s="108"/>
      <c r="CD114" s="106"/>
      <c r="CE114" s="98">
        <f t="shared" ref="CE114" ca="1" si="312">IF(CE115&gt;=TODAY(),0,CD114)</f>
        <v>0</v>
      </c>
      <c r="CF114" s="108"/>
      <c r="CG114" s="106"/>
      <c r="CH114" s="98">
        <f t="shared" ref="CH114" ca="1" si="313">IF(CH115&gt;=TODAY(),0,CG114)</f>
        <v>0</v>
      </c>
      <c r="CI114" s="108"/>
      <c r="CJ114" s="106"/>
      <c r="CK114" s="98">
        <f t="shared" ref="CK114" ca="1" si="314">IF(CK115&gt;=TODAY(),0,CJ114)</f>
        <v>0</v>
      </c>
      <c r="CL114" s="108"/>
      <c r="CM114" s="106"/>
      <c r="CN114" s="98">
        <f t="shared" ref="CN114" ca="1" si="315">IF(CN115&gt;=TODAY(),0,CM114)</f>
        <v>0</v>
      </c>
      <c r="CO114" s="108"/>
      <c r="CP114" s="106"/>
      <c r="CQ114" s="98">
        <f t="shared" ref="CQ114" ca="1" si="316">IF(CQ115&gt;=TODAY(),0,CP114)</f>
        <v>0</v>
      </c>
      <c r="CR114" s="108"/>
      <c r="CS114" s="106"/>
      <c r="CT114" s="98">
        <f t="shared" ref="CT114" ca="1" si="317">IF(CT115&gt;=TODAY(),0,CS114)</f>
        <v>0</v>
      </c>
      <c r="CU114" s="108"/>
      <c r="CV114" s="106"/>
      <c r="CW114" s="98">
        <f t="shared" ref="CW114" ca="1" si="318">IF(CW115&gt;=TODAY(),0,CV114)</f>
        <v>0</v>
      </c>
      <c r="CX114" s="108"/>
      <c r="CY114" s="106"/>
      <c r="CZ114" s="98">
        <f t="shared" ref="CZ114" ca="1" si="319">IF(CZ115&gt;=TODAY(),0,CY114)</f>
        <v>0</v>
      </c>
    </row>
    <row r="115" spans="1:104" s="5" customFormat="1" ht="20.100000000000001" hidden="1" customHeight="1" x14ac:dyDescent="0.3">
      <c r="A115" s="220"/>
      <c r="B115" s="226"/>
      <c r="C115" s="202"/>
      <c r="D115" s="216"/>
      <c r="E115" s="204"/>
      <c r="F115" s="171"/>
      <c r="G115" s="137"/>
      <c r="H115" s="137"/>
      <c r="I115" s="139"/>
      <c r="J115" s="143"/>
      <c r="K115" s="139"/>
      <c r="L115" s="131"/>
      <c r="M115" s="131"/>
      <c r="N115" s="131"/>
      <c r="O115" s="131"/>
      <c r="P115" s="133"/>
      <c r="Q115" s="135"/>
      <c r="R115" s="135"/>
      <c r="S115" s="149"/>
      <c r="T115" s="222"/>
      <c r="U115" s="182"/>
      <c r="V115" s="131"/>
      <c r="W115" s="186"/>
      <c r="X115" s="186"/>
      <c r="Y115" s="186"/>
      <c r="Z115" s="101" t="s">
        <v>124</v>
      </c>
      <c r="AA115" s="102"/>
      <c r="AB115" s="102"/>
      <c r="AC115" s="93">
        <f t="shared" si="204"/>
        <v>38</v>
      </c>
      <c r="AD115" s="103"/>
      <c r="AE115" s="102"/>
      <c r="AF115" s="96">
        <f t="shared" si="205"/>
        <v>38</v>
      </c>
      <c r="AG115" s="104"/>
      <c r="AH115" s="102"/>
      <c r="AI115" s="93">
        <f t="shared" si="206"/>
        <v>38</v>
      </c>
      <c r="AJ115" s="103"/>
      <c r="AK115" s="102"/>
      <c r="AL115" s="96">
        <f t="shared" si="207"/>
        <v>38</v>
      </c>
      <c r="AM115" s="104"/>
      <c r="AN115" s="102"/>
      <c r="AO115" s="93">
        <f t="shared" si="208"/>
        <v>38</v>
      </c>
      <c r="AP115" s="103"/>
      <c r="AQ115" s="102"/>
      <c r="AR115" s="96">
        <f t="shared" si="209"/>
        <v>38</v>
      </c>
      <c r="AS115" s="104"/>
      <c r="AT115" s="102"/>
      <c r="AU115" s="93">
        <f t="shared" si="210"/>
        <v>38</v>
      </c>
      <c r="AV115" s="103"/>
      <c r="AW115" s="102"/>
      <c r="AX115" s="96">
        <f t="shared" si="211"/>
        <v>38</v>
      </c>
      <c r="AY115" s="104"/>
      <c r="AZ115" s="102"/>
      <c r="BA115" s="93">
        <f t="shared" si="212"/>
        <v>38</v>
      </c>
      <c r="BB115" s="103"/>
      <c r="BC115" s="102"/>
      <c r="BD115" s="96">
        <f t="shared" si="213"/>
        <v>38</v>
      </c>
      <c r="BE115" s="103"/>
      <c r="BF115" s="102"/>
      <c r="BG115" s="96">
        <f t="shared" ref="BG115" si="320">BF115+38</f>
        <v>38</v>
      </c>
      <c r="BH115" s="103"/>
      <c r="BI115" s="102"/>
      <c r="BJ115" s="96">
        <f t="shared" ref="BJ115" si="321">BI115+38</f>
        <v>38</v>
      </c>
      <c r="BK115" s="103"/>
      <c r="BL115" s="102"/>
      <c r="BM115" s="96">
        <f t="shared" ref="BM115" si="322">BL115+38</f>
        <v>38</v>
      </c>
      <c r="BN115" s="103"/>
      <c r="BO115" s="102"/>
      <c r="BP115" s="96">
        <f t="shared" ref="BP115" si="323">BO115+38</f>
        <v>38</v>
      </c>
      <c r="BQ115" s="103"/>
      <c r="BR115" s="102"/>
      <c r="BS115" s="96">
        <f t="shared" ref="BS115" si="324">BR115+38</f>
        <v>38</v>
      </c>
      <c r="BT115" s="103"/>
      <c r="BU115" s="102"/>
      <c r="BV115" s="96">
        <f t="shared" ref="BV115" si="325">BU115+38</f>
        <v>38</v>
      </c>
      <c r="BW115" s="103"/>
      <c r="BX115" s="102"/>
      <c r="BY115" s="96">
        <f t="shared" ref="BY115" si="326">BX115+38</f>
        <v>38</v>
      </c>
      <c r="BZ115" s="103"/>
      <c r="CA115" s="102"/>
      <c r="CB115" s="96">
        <f t="shared" ref="CB115" si="327">CA115+38</f>
        <v>38</v>
      </c>
      <c r="CC115" s="103"/>
      <c r="CD115" s="102"/>
      <c r="CE115" s="96">
        <f t="shared" ref="CE115" si="328">CD115+38</f>
        <v>38</v>
      </c>
      <c r="CF115" s="103"/>
      <c r="CG115" s="102"/>
      <c r="CH115" s="96">
        <f t="shared" ref="CH115" si="329">CG115+38</f>
        <v>38</v>
      </c>
      <c r="CI115" s="103"/>
      <c r="CJ115" s="102"/>
      <c r="CK115" s="96">
        <f t="shared" ref="CK115" si="330">CJ115+38</f>
        <v>38</v>
      </c>
      <c r="CL115" s="103"/>
      <c r="CM115" s="102"/>
      <c r="CN115" s="96">
        <f t="shared" ref="CN115" si="331">CM115+38</f>
        <v>38</v>
      </c>
      <c r="CO115" s="103"/>
      <c r="CP115" s="102"/>
      <c r="CQ115" s="96">
        <f t="shared" ref="CQ115" si="332">CP115+38</f>
        <v>38</v>
      </c>
      <c r="CR115" s="103"/>
      <c r="CS115" s="102"/>
      <c r="CT115" s="96">
        <f t="shared" ref="CT115" si="333">CS115+38</f>
        <v>38</v>
      </c>
      <c r="CU115" s="103"/>
      <c r="CV115" s="102"/>
      <c r="CW115" s="96">
        <f t="shared" ref="CW115" si="334">CV115+38</f>
        <v>38</v>
      </c>
      <c r="CX115" s="103"/>
      <c r="CY115" s="102"/>
      <c r="CZ115" s="96">
        <f t="shared" ref="CZ115" si="335">CY115+38</f>
        <v>38</v>
      </c>
    </row>
    <row r="116" spans="1:104" s="5" customFormat="1" ht="20.100000000000001" hidden="1" customHeight="1" x14ac:dyDescent="0.3">
      <c r="A116" s="219"/>
      <c r="B116" s="225" t="s">
        <v>59</v>
      </c>
      <c r="C116" s="201"/>
      <c r="D116" s="215" t="s">
        <v>51</v>
      </c>
      <c r="E116" s="203"/>
      <c r="F116" s="170"/>
      <c r="G116" s="136"/>
      <c r="H116" s="136" t="s">
        <v>70</v>
      </c>
      <c r="I116" s="138" t="s">
        <v>71</v>
      </c>
      <c r="J116" s="142">
        <v>4</v>
      </c>
      <c r="K116" s="138" t="s">
        <v>74</v>
      </c>
      <c r="L116" s="130"/>
      <c r="M116" s="130"/>
      <c r="N116" s="130"/>
      <c r="O116" s="130"/>
      <c r="P116" s="132"/>
      <c r="Q116" s="134">
        <f t="shared" ref="Q116" si="336">+IF(P116="costo",(IF(U116=0,T116,U116)),0)</f>
        <v>0</v>
      </c>
      <c r="R116" s="134">
        <f t="shared" ref="R116" si="337">+IF(P116="alcance",T116,0)</f>
        <v>0</v>
      </c>
      <c r="S116" s="148">
        <f t="shared" ref="S116" si="338">+IF(P116="COSTO",(IF(T116=0,,1)),)</f>
        <v>0</v>
      </c>
      <c r="T116" s="221"/>
      <c r="U116" s="181"/>
      <c r="V116" s="130"/>
      <c r="W116" s="185">
        <f>+IF(U116="",T116+V116,U116+V116)</f>
        <v>0</v>
      </c>
      <c r="X116" s="185">
        <f t="shared" ref="X116" ca="1" si="339">AC116+AF116+AI116+AL116+AO116+AR116+AU116+AX116+BA116+BD116</f>
        <v>0</v>
      </c>
      <c r="Y116" s="185">
        <f ca="1">+W116-X116</f>
        <v>0</v>
      </c>
      <c r="Z116" s="100" t="s">
        <v>123</v>
      </c>
      <c r="AA116" s="106"/>
      <c r="AB116" s="106"/>
      <c r="AC116" s="97">
        <f ca="1">IF(AC117&gt;=TODAY(),0,AB116)</f>
        <v>0</v>
      </c>
      <c r="AD116" s="95"/>
      <c r="AE116" s="50"/>
      <c r="AF116" s="98">
        <f ca="1">IF(AF117&gt;=TODAY(),0,AE116)</f>
        <v>0</v>
      </c>
      <c r="AG116" s="94"/>
      <c r="AH116" s="50"/>
      <c r="AI116" s="97">
        <f ca="1">IF(AI117&gt;=TODAY(),0,AH116)</f>
        <v>0</v>
      </c>
      <c r="AJ116" s="95"/>
      <c r="AK116" s="50"/>
      <c r="AL116" s="98">
        <f ca="1">IF(AL117&gt;=TODAY(),0,AK116)</f>
        <v>0</v>
      </c>
      <c r="AM116" s="107"/>
      <c r="AN116" s="106"/>
      <c r="AO116" s="97">
        <f ca="1">IF(AO117&gt;=TODAY(),0,AN116)</f>
        <v>0</v>
      </c>
      <c r="AP116" s="108"/>
      <c r="AQ116" s="106"/>
      <c r="AR116" s="98">
        <f ca="1">IF(AR117&gt;=TODAY(),0,AQ116)</f>
        <v>0</v>
      </c>
      <c r="AS116" s="107"/>
      <c r="AT116" s="106"/>
      <c r="AU116" s="97">
        <f ca="1">IF(AU117&gt;=TODAY(),0,AT116)</f>
        <v>0</v>
      </c>
      <c r="AV116" s="108"/>
      <c r="AW116" s="106"/>
      <c r="AX116" s="98">
        <f ca="1">IF(AX117&gt;=TODAY(),0,AW116)</f>
        <v>0</v>
      </c>
      <c r="AY116" s="107"/>
      <c r="AZ116" s="106"/>
      <c r="BA116" s="97">
        <f ca="1">IF(BA117&gt;=TODAY(),0,AZ116)</f>
        <v>0</v>
      </c>
      <c r="BB116" s="108"/>
      <c r="BC116" s="106"/>
      <c r="BD116" s="98">
        <f ca="1">IF(BD117&gt;=TODAY(),0,BC116)</f>
        <v>0</v>
      </c>
      <c r="BE116" s="108"/>
      <c r="BF116" s="106"/>
      <c r="BG116" s="98">
        <f t="shared" ref="BG116" ca="1" si="340">IF(BG117&gt;=TODAY(),0,BF116)</f>
        <v>0</v>
      </c>
      <c r="BH116" s="108"/>
      <c r="BI116" s="106"/>
      <c r="BJ116" s="98">
        <f t="shared" ref="BJ116" ca="1" si="341">IF(BJ117&gt;=TODAY(),0,BI116)</f>
        <v>0</v>
      </c>
      <c r="BK116" s="108"/>
      <c r="BL116" s="106"/>
      <c r="BM116" s="98">
        <f t="shared" ref="BM116" ca="1" si="342">IF(BM117&gt;=TODAY(),0,BL116)</f>
        <v>0</v>
      </c>
      <c r="BN116" s="108"/>
      <c r="BO116" s="106"/>
      <c r="BP116" s="98">
        <f t="shared" ref="BP116" ca="1" si="343">IF(BP117&gt;=TODAY(),0,BO116)</f>
        <v>0</v>
      </c>
      <c r="BQ116" s="108"/>
      <c r="BR116" s="106"/>
      <c r="BS116" s="98">
        <f t="shared" ref="BS116" ca="1" si="344">IF(BS117&gt;=TODAY(),0,BR116)</f>
        <v>0</v>
      </c>
      <c r="BT116" s="108"/>
      <c r="BU116" s="106"/>
      <c r="BV116" s="98">
        <f t="shared" ref="BV116" ca="1" si="345">IF(BV117&gt;=TODAY(),0,BU116)</f>
        <v>0</v>
      </c>
      <c r="BW116" s="108"/>
      <c r="BX116" s="106"/>
      <c r="BY116" s="98">
        <f t="shared" ref="BY116" ca="1" si="346">IF(BY117&gt;=TODAY(),0,BX116)</f>
        <v>0</v>
      </c>
      <c r="BZ116" s="108"/>
      <c r="CA116" s="106"/>
      <c r="CB116" s="98">
        <f t="shared" ref="CB116" ca="1" si="347">IF(CB117&gt;=TODAY(),0,CA116)</f>
        <v>0</v>
      </c>
      <c r="CC116" s="108"/>
      <c r="CD116" s="106"/>
      <c r="CE116" s="98">
        <f t="shared" ref="CE116" ca="1" si="348">IF(CE117&gt;=TODAY(),0,CD116)</f>
        <v>0</v>
      </c>
      <c r="CF116" s="108"/>
      <c r="CG116" s="106"/>
      <c r="CH116" s="98">
        <f t="shared" ref="CH116" ca="1" si="349">IF(CH117&gt;=TODAY(),0,CG116)</f>
        <v>0</v>
      </c>
      <c r="CI116" s="108"/>
      <c r="CJ116" s="106"/>
      <c r="CK116" s="98">
        <f t="shared" ref="CK116" ca="1" si="350">IF(CK117&gt;=TODAY(),0,CJ116)</f>
        <v>0</v>
      </c>
      <c r="CL116" s="108"/>
      <c r="CM116" s="106"/>
      <c r="CN116" s="98">
        <f t="shared" ref="CN116" ca="1" si="351">IF(CN117&gt;=TODAY(),0,CM116)</f>
        <v>0</v>
      </c>
      <c r="CO116" s="108"/>
      <c r="CP116" s="106"/>
      <c r="CQ116" s="98">
        <f t="shared" ref="CQ116" ca="1" si="352">IF(CQ117&gt;=TODAY(),0,CP116)</f>
        <v>0</v>
      </c>
      <c r="CR116" s="108"/>
      <c r="CS116" s="106"/>
      <c r="CT116" s="98">
        <f t="shared" ref="CT116" ca="1" si="353">IF(CT117&gt;=TODAY(),0,CS116)</f>
        <v>0</v>
      </c>
      <c r="CU116" s="108"/>
      <c r="CV116" s="106"/>
      <c r="CW116" s="98">
        <f t="shared" ref="CW116" ca="1" si="354">IF(CW117&gt;=TODAY(),0,CV116)</f>
        <v>0</v>
      </c>
      <c r="CX116" s="108"/>
      <c r="CY116" s="106"/>
      <c r="CZ116" s="98">
        <f t="shared" ref="CZ116" ca="1" si="355">IF(CZ117&gt;=TODAY(),0,CY116)</f>
        <v>0</v>
      </c>
    </row>
    <row r="117" spans="1:104" s="5" customFormat="1" ht="20.100000000000001" hidden="1" customHeight="1" x14ac:dyDescent="0.3">
      <c r="A117" s="220"/>
      <c r="B117" s="226"/>
      <c r="C117" s="202"/>
      <c r="D117" s="216"/>
      <c r="E117" s="204"/>
      <c r="F117" s="171"/>
      <c r="G117" s="137"/>
      <c r="H117" s="137"/>
      <c r="I117" s="139"/>
      <c r="J117" s="143"/>
      <c r="K117" s="139"/>
      <c r="L117" s="131"/>
      <c r="M117" s="131"/>
      <c r="N117" s="131"/>
      <c r="O117" s="131"/>
      <c r="P117" s="133"/>
      <c r="Q117" s="135"/>
      <c r="R117" s="135"/>
      <c r="S117" s="149"/>
      <c r="T117" s="222"/>
      <c r="U117" s="182"/>
      <c r="V117" s="131"/>
      <c r="W117" s="186"/>
      <c r="X117" s="186"/>
      <c r="Y117" s="186"/>
      <c r="Z117" s="101" t="s">
        <v>124</v>
      </c>
      <c r="AA117" s="102"/>
      <c r="AB117" s="102"/>
      <c r="AC117" s="93">
        <f t="shared" si="204"/>
        <v>38</v>
      </c>
      <c r="AD117" s="103"/>
      <c r="AE117" s="102"/>
      <c r="AF117" s="96">
        <f t="shared" si="205"/>
        <v>38</v>
      </c>
      <c r="AG117" s="104"/>
      <c r="AH117" s="102"/>
      <c r="AI117" s="93">
        <f t="shared" si="206"/>
        <v>38</v>
      </c>
      <c r="AJ117" s="103"/>
      <c r="AK117" s="102"/>
      <c r="AL117" s="96">
        <f t="shared" si="207"/>
        <v>38</v>
      </c>
      <c r="AM117" s="104"/>
      <c r="AN117" s="102"/>
      <c r="AO117" s="93">
        <f t="shared" si="208"/>
        <v>38</v>
      </c>
      <c r="AP117" s="103"/>
      <c r="AQ117" s="102"/>
      <c r="AR117" s="96">
        <f t="shared" si="209"/>
        <v>38</v>
      </c>
      <c r="AS117" s="104"/>
      <c r="AT117" s="102"/>
      <c r="AU117" s="93">
        <f t="shared" si="210"/>
        <v>38</v>
      </c>
      <c r="AV117" s="103"/>
      <c r="AW117" s="102"/>
      <c r="AX117" s="96">
        <f t="shared" si="211"/>
        <v>38</v>
      </c>
      <c r="AY117" s="104"/>
      <c r="AZ117" s="102"/>
      <c r="BA117" s="93">
        <f t="shared" si="212"/>
        <v>38</v>
      </c>
      <c r="BB117" s="103"/>
      <c r="BC117" s="102"/>
      <c r="BD117" s="96">
        <f t="shared" si="213"/>
        <v>38</v>
      </c>
      <c r="BE117" s="103"/>
      <c r="BF117" s="102"/>
      <c r="BG117" s="96">
        <f t="shared" ref="BG117" si="356">BF117+38</f>
        <v>38</v>
      </c>
      <c r="BH117" s="103"/>
      <c r="BI117" s="102"/>
      <c r="BJ117" s="96">
        <f t="shared" ref="BJ117" si="357">BI117+38</f>
        <v>38</v>
      </c>
      <c r="BK117" s="103"/>
      <c r="BL117" s="102"/>
      <c r="BM117" s="96">
        <f t="shared" ref="BM117" si="358">BL117+38</f>
        <v>38</v>
      </c>
      <c r="BN117" s="103"/>
      <c r="BO117" s="102"/>
      <c r="BP117" s="96">
        <f t="shared" ref="BP117" si="359">BO117+38</f>
        <v>38</v>
      </c>
      <c r="BQ117" s="103"/>
      <c r="BR117" s="102"/>
      <c r="BS117" s="96">
        <f t="shared" ref="BS117" si="360">BR117+38</f>
        <v>38</v>
      </c>
      <c r="BT117" s="103"/>
      <c r="BU117" s="102"/>
      <c r="BV117" s="96">
        <f t="shared" ref="BV117" si="361">BU117+38</f>
        <v>38</v>
      </c>
      <c r="BW117" s="103"/>
      <c r="BX117" s="102"/>
      <c r="BY117" s="96">
        <f t="shared" ref="BY117" si="362">BX117+38</f>
        <v>38</v>
      </c>
      <c r="BZ117" s="103"/>
      <c r="CA117" s="102"/>
      <c r="CB117" s="96">
        <f t="shared" ref="CB117" si="363">CA117+38</f>
        <v>38</v>
      </c>
      <c r="CC117" s="103"/>
      <c r="CD117" s="102"/>
      <c r="CE117" s="96">
        <f t="shared" ref="CE117" si="364">CD117+38</f>
        <v>38</v>
      </c>
      <c r="CF117" s="103"/>
      <c r="CG117" s="102"/>
      <c r="CH117" s="96">
        <f t="shared" ref="CH117" si="365">CG117+38</f>
        <v>38</v>
      </c>
      <c r="CI117" s="103"/>
      <c r="CJ117" s="102"/>
      <c r="CK117" s="96">
        <f t="shared" ref="CK117" si="366">CJ117+38</f>
        <v>38</v>
      </c>
      <c r="CL117" s="103"/>
      <c r="CM117" s="102"/>
      <c r="CN117" s="96">
        <f t="shared" ref="CN117" si="367">CM117+38</f>
        <v>38</v>
      </c>
      <c r="CO117" s="103"/>
      <c r="CP117" s="102"/>
      <c r="CQ117" s="96">
        <f t="shared" ref="CQ117" si="368">CP117+38</f>
        <v>38</v>
      </c>
      <c r="CR117" s="103"/>
      <c r="CS117" s="102"/>
      <c r="CT117" s="96">
        <f t="shared" ref="CT117" si="369">CS117+38</f>
        <v>38</v>
      </c>
      <c r="CU117" s="103"/>
      <c r="CV117" s="102"/>
      <c r="CW117" s="96">
        <f t="shared" ref="CW117" si="370">CV117+38</f>
        <v>38</v>
      </c>
      <c r="CX117" s="103"/>
      <c r="CY117" s="102"/>
      <c r="CZ117" s="96">
        <f t="shared" ref="CZ117" si="371">CY117+38</f>
        <v>38</v>
      </c>
    </row>
    <row r="118" spans="1:104" s="5" customFormat="1" ht="20.100000000000001" hidden="1" customHeight="1" x14ac:dyDescent="0.3">
      <c r="A118" s="219"/>
      <c r="B118" s="225" t="s">
        <v>60</v>
      </c>
      <c r="C118" s="201"/>
      <c r="D118" s="215" t="s">
        <v>51</v>
      </c>
      <c r="E118" s="203"/>
      <c r="F118" s="170"/>
      <c r="G118" s="136"/>
      <c r="H118" s="136" t="s">
        <v>70</v>
      </c>
      <c r="I118" s="138" t="s">
        <v>71</v>
      </c>
      <c r="J118" s="142">
        <v>5</v>
      </c>
      <c r="K118" s="138" t="s">
        <v>74</v>
      </c>
      <c r="L118" s="130"/>
      <c r="M118" s="130"/>
      <c r="N118" s="130"/>
      <c r="O118" s="130"/>
      <c r="P118" s="132"/>
      <c r="Q118" s="134">
        <f t="shared" ref="Q118" si="372">+IF(P118="costo",(IF(U118=0,T118,U118)),0)</f>
        <v>0</v>
      </c>
      <c r="R118" s="134">
        <f t="shared" ref="R118" si="373">+IF(P118="alcance",T118,0)</f>
        <v>0</v>
      </c>
      <c r="S118" s="148">
        <f t="shared" ref="S118" si="374">+IF(P118="COSTO",(IF(T118=0,,1)),)</f>
        <v>0</v>
      </c>
      <c r="T118" s="221"/>
      <c r="U118" s="181"/>
      <c r="V118" s="130"/>
      <c r="W118" s="185">
        <f>+IF(U118="",T118+V118,U118+V118)</f>
        <v>0</v>
      </c>
      <c r="X118" s="185">
        <f t="shared" ref="X118" ca="1" si="375">AC118+AF118+AI118+AL118+AO118+AR118+AU118+AX118+BA118+BD118</f>
        <v>0</v>
      </c>
      <c r="Y118" s="185">
        <f ca="1">+W118-X118</f>
        <v>0</v>
      </c>
      <c r="Z118" s="100" t="s">
        <v>123</v>
      </c>
      <c r="AA118" s="106"/>
      <c r="AB118" s="106"/>
      <c r="AC118" s="97">
        <f ca="1">IF(AC119&gt;=TODAY(),0,AB118)</f>
        <v>0</v>
      </c>
      <c r="AD118" s="95"/>
      <c r="AE118" s="50"/>
      <c r="AF118" s="98">
        <f ca="1">IF(AF119&gt;=TODAY(),0,AE118)</f>
        <v>0</v>
      </c>
      <c r="AG118" s="94"/>
      <c r="AH118" s="50"/>
      <c r="AI118" s="97">
        <f ca="1">IF(AI119&gt;=TODAY(),0,AH118)</f>
        <v>0</v>
      </c>
      <c r="AJ118" s="95"/>
      <c r="AK118" s="50"/>
      <c r="AL118" s="98">
        <f ca="1">IF(AL119&gt;=TODAY(),0,AK118)</f>
        <v>0</v>
      </c>
      <c r="AM118" s="107"/>
      <c r="AN118" s="106"/>
      <c r="AO118" s="97">
        <f ca="1">IF(AO119&gt;=TODAY(),0,AN118)</f>
        <v>0</v>
      </c>
      <c r="AP118" s="108"/>
      <c r="AQ118" s="106"/>
      <c r="AR118" s="98">
        <f ca="1">IF(AR119&gt;=TODAY(),0,AQ118)</f>
        <v>0</v>
      </c>
      <c r="AS118" s="107"/>
      <c r="AT118" s="106"/>
      <c r="AU118" s="97">
        <f ca="1">IF(AU119&gt;=TODAY(),0,AT118)</f>
        <v>0</v>
      </c>
      <c r="AV118" s="108"/>
      <c r="AW118" s="106"/>
      <c r="AX118" s="98">
        <f ca="1">IF(AX119&gt;=TODAY(),0,AW118)</f>
        <v>0</v>
      </c>
      <c r="AY118" s="107"/>
      <c r="AZ118" s="106"/>
      <c r="BA118" s="97">
        <f ca="1">IF(BA119&gt;=TODAY(),0,AZ118)</f>
        <v>0</v>
      </c>
      <c r="BB118" s="108"/>
      <c r="BC118" s="106"/>
      <c r="BD118" s="98">
        <f ca="1">IF(BD119&gt;=TODAY(),0,BC118)</f>
        <v>0</v>
      </c>
      <c r="BE118" s="108"/>
      <c r="BF118" s="106"/>
      <c r="BG118" s="98">
        <f t="shared" ref="BG118" ca="1" si="376">IF(BG119&gt;=TODAY(),0,BF118)</f>
        <v>0</v>
      </c>
      <c r="BH118" s="108"/>
      <c r="BI118" s="106"/>
      <c r="BJ118" s="98">
        <f t="shared" ref="BJ118" ca="1" si="377">IF(BJ119&gt;=TODAY(),0,BI118)</f>
        <v>0</v>
      </c>
      <c r="BK118" s="108"/>
      <c r="BL118" s="106"/>
      <c r="BM118" s="98">
        <f t="shared" ref="BM118" ca="1" si="378">IF(BM119&gt;=TODAY(),0,BL118)</f>
        <v>0</v>
      </c>
      <c r="BN118" s="108"/>
      <c r="BO118" s="106"/>
      <c r="BP118" s="98">
        <f t="shared" ref="BP118" ca="1" si="379">IF(BP119&gt;=TODAY(),0,BO118)</f>
        <v>0</v>
      </c>
      <c r="BQ118" s="108"/>
      <c r="BR118" s="106"/>
      <c r="BS118" s="98">
        <f t="shared" ref="BS118" ca="1" si="380">IF(BS119&gt;=TODAY(),0,BR118)</f>
        <v>0</v>
      </c>
      <c r="BT118" s="108"/>
      <c r="BU118" s="106"/>
      <c r="BV118" s="98">
        <f t="shared" ref="BV118" ca="1" si="381">IF(BV119&gt;=TODAY(),0,BU118)</f>
        <v>0</v>
      </c>
      <c r="BW118" s="108"/>
      <c r="BX118" s="106"/>
      <c r="BY118" s="98">
        <f t="shared" ref="BY118" ca="1" si="382">IF(BY119&gt;=TODAY(),0,BX118)</f>
        <v>0</v>
      </c>
      <c r="BZ118" s="108"/>
      <c r="CA118" s="106"/>
      <c r="CB118" s="98">
        <f t="shared" ref="CB118" ca="1" si="383">IF(CB119&gt;=TODAY(),0,CA118)</f>
        <v>0</v>
      </c>
      <c r="CC118" s="108"/>
      <c r="CD118" s="106"/>
      <c r="CE118" s="98">
        <f t="shared" ref="CE118" ca="1" si="384">IF(CE119&gt;=TODAY(),0,CD118)</f>
        <v>0</v>
      </c>
      <c r="CF118" s="108"/>
      <c r="CG118" s="106"/>
      <c r="CH118" s="98">
        <f t="shared" ref="CH118" ca="1" si="385">IF(CH119&gt;=TODAY(),0,CG118)</f>
        <v>0</v>
      </c>
      <c r="CI118" s="108"/>
      <c r="CJ118" s="106"/>
      <c r="CK118" s="98">
        <f t="shared" ref="CK118" ca="1" si="386">IF(CK119&gt;=TODAY(),0,CJ118)</f>
        <v>0</v>
      </c>
      <c r="CL118" s="108"/>
      <c r="CM118" s="106"/>
      <c r="CN118" s="98">
        <f t="shared" ref="CN118" ca="1" si="387">IF(CN119&gt;=TODAY(),0,CM118)</f>
        <v>0</v>
      </c>
      <c r="CO118" s="108"/>
      <c r="CP118" s="106"/>
      <c r="CQ118" s="98">
        <f t="shared" ref="CQ118" ca="1" si="388">IF(CQ119&gt;=TODAY(),0,CP118)</f>
        <v>0</v>
      </c>
      <c r="CR118" s="108"/>
      <c r="CS118" s="106"/>
      <c r="CT118" s="98">
        <f t="shared" ref="CT118" ca="1" si="389">IF(CT119&gt;=TODAY(),0,CS118)</f>
        <v>0</v>
      </c>
      <c r="CU118" s="108"/>
      <c r="CV118" s="106"/>
      <c r="CW118" s="98">
        <f t="shared" ref="CW118" ca="1" si="390">IF(CW119&gt;=TODAY(),0,CV118)</f>
        <v>0</v>
      </c>
      <c r="CX118" s="108"/>
      <c r="CY118" s="106"/>
      <c r="CZ118" s="98">
        <f t="shared" ref="CZ118" ca="1" si="391">IF(CZ119&gt;=TODAY(),0,CY118)</f>
        <v>0</v>
      </c>
    </row>
    <row r="119" spans="1:104" s="5" customFormat="1" ht="20.100000000000001" hidden="1" customHeight="1" x14ac:dyDescent="0.3">
      <c r="A119" s="220"/>
      <c r="B119" s="226"/>
      <c r="C119" s="202"/>
      <c r="D119" s="216"/>
      <c r="E119" s="204"/>
      <c r="F119" s="171"/>
      <c r="G119" s="137"/>
      <c r="H119" s="137"/>
      <c r="I119" s="139"/>
      <c r="J119" s="143"/>
      <c r="K119" s="139"/>
      <c r="L119" s="131"/>
      <c r="M119" s="131"/>
      <c r="N119" s="131"/>
      <c r="O119" s="131"/>
      <c r="P119" s="133"/>
      <c r="Q119" s="135"/>
      <c r="R119" s="135"/>
      <c r="S119" s="149"/>
      <c r="T119" s="222"/>
      <c r="U119" s="182"/>
      <c r="V119" s="131"/>
      <c r="W119" s="186"/>
      <c r="X119" s="186"/>
      <c r="Y119" s="186"/>
      <c r="Z119" s="101" t="s">
        <v>124</v>
      </c>
      <c r="AA119" s="102"/>
      <c r="AB119" s="102"/>
      <c r="AC119" s="93">
        <f t="shared" si="204"/>
        <v>38</v>
      </c>
      <c r="AD119" s="103"/>
      <c r="AE119" s="102"/>
      <c r="AF119" s="96">
        <f t="shared" si="205"/>
        <v>38</v>
      </c>
      <c r="AG119" s="104"/>
      <c r="AH119" s="102"/>
      <c r="AI119" s="93">
        <f t="shared" si="206"/>
        <v>38</v>
      </c>
      <c r="AJ119" s="103"/>
      <c r="AK119" s="102"/>
      <c r="AL119" s="96">
        <f t="shared" si="207"/>
        <v>38</v>
      </c>
      <c r="AM119" s="104"/>
      <c r="AN119" s="102"/>
      <c r="AO119" s="93">
        <f t="shared" si="208"/>
        <v>38</v>
      </c>
      <c r="AP119" s="103"/>
      <c r="AQ119" s="102"/>
      <c r="AR119" s="96">
        <f t="shared" si="209"/>
        <v>38</v>
      </c>
      <c r="AS119" s="104"/>
      <c r="AT119" s="102"/>
      <c r="AU119" s="93">
        <f t="shared" si="210"/>
        <v>38</v>
      </c>
      <c r="AV119" s="103"/>
      <c r="AW119" s="102"/>
      <c r="AX119" s="96">
        <f t="shared" si="211"/>
        <v>38</v>
      </c>
      <c r="AY119" s="104"/>
      <c r="AZ119" s="102"/>
      <c r="BA119" s="93">
        <f t="shared" si="212"/>
        <v>38</v>
      </c>
      <c r="BB119" s="103"/>
      <c r="BC119" s="102"/>
      <c r="BD119" s="96">
        <f t="shared" si="213"/>
        <v>38</v>
      </c>
      <c r="BE119" s="103"/>
      <c r="BF119" s="102"/>
      <c r="BG119" s="96">
        <f t="shared" ref="BG119" si="392">BF119+38</f>
        <v>38</v>
      </c>
      <c r="BH119" s="103"/>
      <c r="BI119" s="102"/>
      <c r="BJ119" s="96">
        <f t="shared" ref="BJ119" si="393">BI119+38</f>
        <v>38</v>
      </c>
      <c r="BK119" s="103"/>
      <c r="BL119" s="102"/>
      <c r="BM119" s="96">
        <f t="shared" ref="BM119" si="394">BL119+38</f>
        <v>38</v>
      </c>
      <c r="BN119" s="103"/>
      <c r="BO119" s="102"/>
      <c r="BP119" s="96">
        <f t="shared" ref="BP119" si="395">BO119+38</f>
        <v>38</v>
      </c>
      <c r="BQ119" s="103"/>
      <c r="BR119" s="102"/>
      <c r="BS119" s="96">
        <f t="shared" ref="BS119" si="396">BR119+38</f>
        <v>38</v>
      </c>
      <c r="BT119" s="103"/>
      <c r="BU119" s="102"/>
      <c r="BV119" s="96">
        <f t="shared" ref="BV119" si="397">BU119+38</f>
        <v>38</v>
      </c>
      <c r="BW119" s="103"/>
      <c r="BX119" s="102"/>
      <c r="BY119" s="96">
        <f t="shared" ref="BY119" si="398">BX119+38</f>
        <v>38</v>
      </c>
      <c r="BZ119" s="103"/>
      <c r="CA119" s="102"/>
      <c r="CB119" s="96">
        <f t="shared" ref="CB119" si="399">CA119+38</f>
        <v>38</v>
      </c>
      <c r="CC119" s="103"/>
      <c r="CD119" s="102"/>
      <c r="CE119" s="96">
        <f t="shared" ref="CE119" si="400">CD119+38</f>
        <v>38</v>
      </c>
      <c r="CF119" s="103"/>
      <c r="CG119" s="102"/>
      <c r="CH119" s="96">
        <f t="shared" ref="CH119" si="401">CG119+38</f>
        <v>38</v>
      </c>
      <c r="CI119" s="103"/>
      <c r="CJ119" s="102"/>
      <c r="CK119" s="96">
        <f t="shared" ref="CK119" si="402">CJ119+38</f>
        <v>38</v>
      </c>
      <c r="CL119" s="103"/>
      <c r="CM119" s="102"/>
      <c r="CN119" s="96">
        <f t="shared" ref="CN119" si="403">CM119+38</f>
        <v>38</v>
      </c>
      <c r="CO119" s="103"/>
      <c r="CP119" s="102"/>
      <c r="CQ119" s="96">
        <f t="shared" ref="CQ119" si="404">CP119+38</f>
        <v>38</v>
      </c>
      <c r="CR119" s="103"/>
      <c r="CS119" s="102"/>
      <c r="CT119" s="96">
        <f t="shared" ref="CT119" si="405">CS119+38</f>
        <v>38</v>
      </c>
      <c r="CU119" s="103"/>
      <c r="CV119" s="102"/>
      <c r="CW119" s="96">
        <f t="shared" ref="CW119" si="406">CV119+38</f>
        <v>38</v>
      </c>
      <c r="CX119" s="103"/>
      <c r="CY119" s="102"/>
      <c r="CZ119" s="96">
        <f t="shared" ref="CZ119" si="407">CY119+38</f>
        <v>38</v>
      </c>
    </row>
    <row r="120" spans="1:104" s="5" customFormat="1" ht="20.100000000000001" hidden="1" customHeight="1" x14ac:dyDescent="0.3">
      <c r="A120" s="219"/>
      <c r="B120" s="225" t="s">
        <v>61</v>
      </c>
      <c r="C120" s="201"/>
      <c r="D120" s="215" t="s">
        <v>51</v>
      </c>
      <c r="E120" s="203"/>
      <c r="F120" s="170"/>
      <c r="G120" s="136"/>
      <c r="H120" s="136" t="s">
        <v>70</v>
      </c>
      <c r="I120" s="138" t="s">
        <v>71</v>
      </c>
      <c r="J120" s="142">
        <v>6</v>
      </c>
      <c r="K120" s="138" t="s">
        <v>74</v>
      </c>
      <c r="L120" s="130"/>
      <c r="M120" s="130"/>
      <c r="N120" s="130"/>
      <c r="O120" s="130"/>
      <c r="P120" s="132"/>
      <c r="Q120" s="134">
        <f t="shared" ref="Q120" si="408">+IF(P120="costo",(IF(U120=0,T120,U120)),0)</f>
        <v>0</v>
      </c>
      <c r="R120" s="134">
        <f t="shared" ref="R120" si="409">+IF(P120="alcance",T120,0)</f>
        <v>0</v>
      </c>
      <c r="S120" s="148">
        <f t="shared" ref="S120" si="410">+IF(P120="COSTO",(IF(T120=0,,1)),)</f>
        <v>0</v>
      </c>
      <c r="T120" s="221"/>
      <c r="U120" s="181"/>
      <c r="V120" s="130"/>
      <c r="W120" s="185">
        <f>+IF(U120="",T120+V120,U120+V120)</f>
        <v>0</v>
      </c>
      <c r="X120" s="185">
        <f t="shared" ref="X120" ca="1" si="411">AC120+AF120+AI120+AL120+AO120+AR120+AU120+AX120+BA120+BD120</f>
        <v>0</v>
      </c>
      <c r="Y120" s="185">
        <f ca="1">+W120-X120</f>
        <v>0</v>
      </c>
      <c r="Z120" s="100" t="s">
        <v>123</v>
      </c>
      <c r="AA120" s="106"/>
      <c r="AB120" s="106"/>
      <c r="AC120" s="97">
        <f ca="1">IF(AC121&gt;=TODAY(),0,AB120)</f>
        <v>0</v>
      </c>
      <c r="AD120" s="95"/>
      <c r="AE120" s="50"/>
      <c r="AF120" s="98">
        <f ca="1">IF(AF121&gt;=TODAY(),0,AE120)</f>
        <v>0</v>
      </c>
      <c r="AG120" s="94"/>
      <c r="AH120" s="50"/>
      <c r="AI120" s="97">
        <f ca="1">IF(AI121&gt;=TODAY(),0,AH120)</f>
        <v>0</v>
      </c>
      <c r="AJ120" s="95"/>
      <c r="AK120" s="50"/>
      <c r="AL120" s="98">
        <f ca="1">IF(AL121&gt;=TODAY(),0,AK120)</f>
        <v>0</v>
      </c>
      <c r="AM120" s="107"/>
      <c r="AN120" s="106"/>
      <c r="AO120" s="97">
        <f ca="1">IF(AO121&gt;=TODAY(),0,AN120)</f>
        <v>0</v>
      </c>
      <c r="AP120" s="108"/>
      <c r="AQ120" s="106"/>
      <c r="AR120" s="98">
        <f ca="1">IF(AR121&gt;=TODAY(),0,AQ120)</f>
        <v>0</v>
      </c>
      <c r="AS120" s="107"/>
      <c r="AT120" s="106"/>
      <c r="AU120" s="97">
        <f ca="1">IF(AU121&gt;=TODAY(),0,AT120)</f>
        <v>0</v>
      </c>
      <c r="AV120" s="108"/>
      <c r="AW120" s="106"/>
      <c r="AX120" s="98">
        <f ca="1">IF(AX121&gt;=TODAY(),0,AW120)</f>
        <v>0</v>
      </c>
      <c r="AY120" s="107"/>
      <c r="AZ120" s="106"/>
      <c r="BA120" s="97">
        <f ca="1">IF(BA121&gt;=TODAY(),0,AZ120)</f>
        <v>0</v>
      </c>
      <c r="BB120" s="108"/>
      <c r="BC120" s="106"/>
      <c r="BD120" s="98">
        <f ca="1">IF(BD121&gt;=TODAY(),0,BC120)</f>
        <v>0</v>
      </c>
      <c r="BE120" s="108"/>
      <c r="BF120" s="106"/>
      <c r="BG120" s="98">
        <f t="shared" ref="BG120" ca="1" si="412">IF(BG121&gt;=TODAY(),0,BF120)</f>
        <v>0</v>
      </c>
      <c r="BH120" s="108"/>
      <c r="BI120" s="106"/>
      <c r="BJ120" s="98">
        <f t="shared" ref="BJ120" ca="1" si="413">IF(BJ121&gt;=TODAY(),0,BI120)</f>
        <v>0</v>
      </c>
      <c r="BK120" s="108"/>
      <c r="BL120" s="106"/>
      <c r="BM120" s="98">
        <f t="shared" ref="BM120" ca="1" si="414">IF(BM121&gt;=TODAY(),0,BL120)</f>
        <v>0</v>
      </c>
      <c r="BN120" s="108"/>
      <c r="BO120" s="106"/>
      <c r="BP120" s="98">
        <f t="shared" ref="BP120" ca="1" si="415">IF(BP121&gt;=TODAY(),0,BO120)</f>
        <v>0</v>
      </c>
      <c r="BQ120" s="108"/>
      <c r="BR120" s="106"/>
      <c r="BS120" s="98">
        <f t="shared" ref="BS120" ca="1" si="416">IF(BS121&gt;=TODAY(),0,BR120)</f>
        <v>0</v>
      </c>
      <c r="BT120" s="108"/>
      <c r="BU120" s="106"/>
      <c r="BV120" s="98">
        <f t="shared" ref="BV120" ca="1" si="417">IF(BV121&gt;=TODAY(),0,BU120)</f>
        <v>0</v>
      </c>
      <c r="BW120" s="108"/>
      <c r="BX120" s="106"/>
      <c r="BY120" s="98">
        <f t="shared" ref="BY120" ca="1" si="418">IF(BY121&gt;=TODAY(),0,BX120)</f>
        <v>0</v>
      </c>
      <c r="BZ120" s="108"/>
      <c r="CA120" s="106"/>
      <c r="CB120" s="98">
        <f t="shared" ref="CB120" ca="1" si="419">IF(CB121&gt;=TODAY(),0,CA120)</f>
        <v>0</v>
      </c>
      <c r="CC120" s="108"/>
      <c r="CD120" s="106"/>
      <c r="CE120" s="98">
        <f t="shared" ref="CE120" ca="1" si="420">IF(CE121&gt;=TODAY(),0,CD120)</f>
        <v>0</v>
      </c>
      <c r="CF120" s="108"/>
      <c r="CG120" s="106"/>
      <c r="CH120" s="98">
        <f t="shared" ref="CH120" ca="1" si="421">IF(CH121&gt;=TODAY(),0,CG120)</f>
        <v>0</v>
      </c>
      <c r="CI120" s="108"/>
      <c r="CJ120" s="106"/>
      <c r="CK120" s="98">
        <f t="shared" ref="CK120" ca="1" si="422">IF(CK121&gt;=TODAY(),0,CJ120)</f>
        <v>0</v>
      </c>
      <c r="CL120" s="108"/>
      <c r="CM120" s="106"/>
      <c r="CN120" s="98">
        <f t="shared" ref="CN120" ca="1" si="423">IF(CN121&gt;=TODAY(),0,CM120)</f>
        <v>0</v>
      </c>
      <c r="CO120" s="108"/>
      <c r="CP120" s="106"/>
      <c r="CQ120" s="98">
        <f t="shared" ref="CQ120" ca="1" si="424">IF(CQ121&gt;=TODAY(),0,CP120)</f>
        <v>0</v>
      </c>
      <c r="CR120" s="108"/>
      <c r="CS120" s="106"/>
      <c r="CT120" s="98">
        <f t="shared" ref="CT120" ca="1" si="425">IF(CT121&gt;=TODAY(),0,CS120)</f>
        <v>0</v>
      </c>
      <c r="CU120" s="108"/>
      <c r="CV120" s="106"/>
      <c r="CW120" s="98">
        <f t="shared" ref="CW120" ca="1" si="426">IF(CW121&gt;=TODAY(),0,CV120)</f>
        <v>0</v>
      </c>
      <c r="CX120" s="108"/>
      <c r="CY120" s="106"/>
      <c r="CZ120" s="98">
        <f t="shared" ref="CZ120" ca="1" si="427">IF(CZ121&gt;=TODAY(),0,CY120)</f>
        <v>0</v>
      </c>
    </row>
    <row r="121" spans="1:104" s="5" customFormat="1" ht="20.100000000000001" hidden="1" customHeight="1" x14ac:dyDescent="0.3">
      <c r="A121" s="220"/>
      <c r="B121" s="226"/>
      <c r="C121" s="202"/>
      <c r="D121" s="216"/>
      <c r="E121" s="204"/>
      <c r="F121" s="171"/>
      <c r="G121" s="137"/>
      <c r="H121" s="137"/>
      <c r="I121" s="139"/>
      <c r="J121" s="143"/>
      <c r="K121" s="139"/>
      <c r="L121" s="131"/>
      <c r="M121" s="131"/>
      <c r="N121" s="131"/>
      <c r="O121" s="131"/>
      <c r="P121" s="133"/>
      <c r="Q121" s="135"/>
      <c r="R121" s="135"/>
      <c r="S121" s="149"/>
      <c r="T121" s="222"/>
      <c r="U121" s="182"/>
      <c r="V121" s="131"/>
      <c r="W121" s="186"/>
      <c r="X121" s="186"/>
      <c r="Y121" s="186"/>
      <c r="Z121" s="101" t="s">
        <v>124</v>
      </c>
      <c r="AA121" s="102"/>
      <c r="AB121" s="102"/>
      <c r="AC121" s="93">
        <f t="shared" si="204"/>
        <v>38</v>
      </c>
      <c r="AD121" s="103"/>
      <c r="AE121" s="102"/>
      <c r="AF121" s="96">
        <f t="shared" si="205"/>
        <v>38</v>
      </c>
      <c r="AG121" s="104"/>
      <c r="AH121" s="102"/>
      <c r="AI121" s="93">
        <f t="shared" si="206"/>
        <v>38</v>
      </c>
      <c r="AJ121" s="103"/>
      <c r="AK121" s="102"/>
      <c r="AL121" s="96">
        <f t="shared" si="207"/>
        <v>38</v>
      </c>
      <c r="AM121" s="104"/>
      <c r="AN121" s="102"/>
      <c r="AO121" s="93">
        <f t="shared" si="208"/>
        <v>38</v>
      </c>
      <c r="AP121" s="103"/>
      <c r="AQ121" s="102"/>
      <c r="AR121" s="96">
        <f t="shared" si="209"/>
        <v>38</v>
      </c>
      <c r="AS121" s="104"/>
      <c r="AT121" s="102"/>
      <c r="AU121" s="93">
        <f t="shared" si="210"/>
        <v>38</v>
      </c>
      <c r="AV121" s="103"/>
      <c r="AW121" s="102"/>
      <c r="AX121" s="96">
        <f t="shared" si="211"/>
        <v>38</v>
      </c>
      <c r="AY121" s="104"/>
      <c r="AZ121" s="102"/>
      <c r="BA121" s="93">
        <f t="shared" si="212"/>
        <v>38</v>
      </c>
      <c r="BB121" s="103"/>
      <c r="BC121" s="102"/>
      <c r="BD121" s="96">
        <f t="shared" si="213"/>
        <v>38</v>
      </c>
      <c r="BE121" s="103"/>
      <c r="BF121" s="102"/>
      <c r="BG121" s="96">
        <f t="shared" ref="BG121" si="428">BF121+38</f>
        <v>38</v>
      </c>
      <c r="BH121" s="103"/>
      <c r="BI121" s="102"/>
      <c r="BJ121" s="96">
        <f t="shared" ref="BJ121" si="429">BI121+38</f>
        <v>38</v>
      </c>
      <c r="BK121" s="103"/>
      <c r="BL121" s="102"/>
      <c r="BM121" s="96">
        <f t="shared" ref="BM121" si="430">BL121+38</f>
        <v>38</v>
      </c>
      <c r="BN121" s="103"/>
      <c r="BO121" s="102"/>
      <c r="BP121" s="96">
        <f t="shared" ref="BP121" si="431">BO121+38</f>
        <v>38</v>
      </c>
      <c r="BQ121" s="103"/>
      <c r="BR121" s="102"/>
      <c r="BS121" s="96">
        <f t="shared" ref="BS121" si="432">BR121+38</f>
        <v>38</v>
      </c>
      <c r="BT121" s="103"/>
      <c r="BU121" s="102"/>
      <c r="BV121" s="96">
        <f t="shared" ref="BV121" si="433">BU121+38</f>
        <v>38</v>
      </c>
      <c r="BW121" s="103"/>
      <c r="BX121" s="102"/>
      <c r="BY121" s="96">
        <f t="shared" ref="BY121" si="434">BX121+38</f>
        <v>38</v>
      </c>
      <c r="BZ121" s="103"/>
      <c r="CA121" s="102"/>
      <c r="CB121" s="96">
        <f t="shared" ref="CB121" si="435">CA121+38</f>
        <v>38</v>
      </c>
      <c r="CC121" s="103"/>
      <c r="CD121" s="102"/>
      <c r="CE121" s="96">
        <f t="shared" ref="CE121" si="436">CD121+38</f>
        <v>38</v>
      </c>
      <c r="CF121" s="103"/>
      <c r="CG121" s="102"/>
      <c r="CH121" s="96">
        <f t="shared" ref="CH121" si="437">CG121+38</f>
        <v>38</v>
      </c>
      <c r="CI121" s="103"/>
      <c r="CJ121" s="102"/>
      <c r="CK121" s="96">
        <f t="shared" ref="CK121" si="438">CJ121+38</f>
        <v>38</v>
      </c>
      <c r="CL121" s="103"/>
      <c r="CM121" s="102"/>
      <c r="CN121" s="96">
        <f t="shared" ref="CN121" si="439">CM121+38</f>
        <v>38</v>
      </c>
      <c r="CO121" s="103"/>
      <c r="CP121" s="102"/>
      <c r="CQ121" s="96">
        <f t="shared" ref="CQ121" si="440">CP121+38</f>
        <v>38</v>
      </c>
      <c r="CR121" s="103"/>
      <c r="CS121" s="102"/>
      <c r="CT121" s="96">
        <f t="shared" ref="CT121" si="441">CS121+38</f>
        <v>38</v>
      </c>
      <c r="CU121" s="103"/>
      <c r="CV121" s="102"/>
      <c r="CW121" s="96">
        <f t="shared" ref="CW121" si="442">CV121+38</f>
        <v>38</v>
      </c>
      <c r="CX121" s="103"/>
      <c r="CY121" s="102"/>
      <c r="CZ121" s="96">
        <f t="shared" ref="CZ121" si="443">CY121+38</f>
        <v>38</v>
      </c>
    </row>
    <row r="122" spans="1:104" s="5" customFormat="1" ht="20.100000000000001" hidden="1" customHeight="1" x14ac:dyDescent="0.3">
      <c r="A122" s="219"/>
      <c r="B122" s="225" t="s">
        <v>62</v>
      </c>
      <c r="C122" s="201"/>
      <c r="D122" s="215" t="s">
        <v>52</v>
      </c>
      <c r="E122" s="203"/>
      <c r="F122" s="170"/>
      <c r="G122" s="136"/>
      <c r="H122" s="136" t="s">
        <v>70</v>
      </c>
      <c r="I122" s="138" t="s">
        <v>73</v>
      </c>
      <c r="J122" s="142">
        <v>7</v>
      </c>
      <c r="K122" s="138" t="s">
        <v>74</v>
      </c>
      <c r="L122" s="130"/>
      <c r="M122" s="130"/>
      <c r="N122" s="130"/>
      <c r="O122" s="130"/>
      <c r="P122" s="132"/>
      <c r="Q122" s="134">
        <f t="shared" ref="Q122" si="444">+IF(P122="costo",(IF(U122=0,T122,U122)),0)</f>
        <v>0</v>
      </c>
      <c r="R122" s="134">
        <f t="shared" ref="R122" si="445">+IF(P122="alcance",T122,0)</f>
        <v>0</v>
      </c>
      <c r="S122" s="148">
        <f t="shared" ref="S122" si="446">+IF(P122="COSTO",(IF(T122=0,,1)),)</f>
        <v>0</v>
      </c>
      <c r="T122" s="221"/>
      <c r="U122" s="181"/>
      <c r="V122" s="130"/>
      <c r="W122" s="185">
        <f>+IF(U122="",T122+V122,U122+V122)</f>
        <v>0</v>
      </c>
      <c r="X122" s="185">
        <f t="shared" ref="X122" ca="1" si="447">AC122+AF122+AI122+AL122+AO122+AR122+AU122+AX122+BA122+BD122</f>
        <v>0</v>
      </c>
      <c r="Y122" s="185">
        <f ca="1">+W122-X122</f>
        <v>0</v>
      </c>
      <c r="Z122" s="100" t="s">
        <v>123</v>
      </c>
      <c r="AA122" s="106"/>
      <c r="AB122" s="106"/>
      <c r="AC122" s="97">
        <f ca="1">IF(AC123&gt;=TODAY(),0,AB122)</f>
        <v>0</v>
      </c>
      <c r="AD122" s="95"/>
      <c r="AE122" s="50"/>
      <c r="AF122" s="98">
        <f ca="1">IF(AF123&gt;=TODAY(),0,AE122)</f>
        <v>0</v>
      </c>
      <c r="AG122" s="94"/>
      <c r="AH122" s="50"/>
      <c r="AI122" s="97">
        <f ca="1">IF(AI123&gt;=TODAY(),0,AH122)</f>
        <v>0</v>
      </c>
      <c r="AJ122" s="95"/>
      <c r="AK122" s="50"/>
      <c r="AL122" s="98">
        <f ca="1">IF(AL123&gt;=TODAY(),0,AK122)</f>
        <v>0</v>
      </c>
      <c r="AM122" s="107"/>
      <c r="AN122" s="106"/>
      <c r="AO122" s="97">
        <f ca="1">IF(AO123&gt;=TODAY(),0,AN122)</f>
        <v>0</v>
      </c>
      <c r="AP122" s="108"/>
      <c r="AQ122" s="106"/>
      <c r="AR122" s="98">
        <f ca="1">IF(AR123&gt;=TODAY(),0,AQ122)</f>
        <v>0</v>
      </c>
      <c r="AS122" s="107"/>
      <c r="AT122" s="106"/>
      <c r="AU122" s="97">
        <f ca="1">IF(AU123&gt;=TODAY(),0,AT122)</f>
        <v>0</v>
      </c>
      <c r="AV122" s="108"/>
      <c r="AW122" s="106"/>
      <c r="AX122" s="98">
        <f ca="1">IF(AX123&gt;=TODAY(),0,AW122)</f>
        <v>0</v>
      </c>
      <c r="AY122" s="107"/>
      <c r="AZ122" s="106"/>
      <c r="BA122" s="97">
        <f ca="1">IF(BA123&gt;=TODAY(),0,AZ122)</f>
        <v>0</v>
      </c>
      <c r="BB122" s="108"/>
      <c r="BC122" s="106"/>
      <c r="BD122" s="98">
        <f ca="1">IF(BD123&gt;=TODAY(),0,BC122)</f>
        <v>0</v>
      </c>
      <c r="BE122" s="108"/>
      <c r="BF122" s="106"/>
      <c r="BG122" s="98">
        <f t="shared" ref="BG122" ca="1" si="448">IF(BG123&gt;=TODAY(),0,BF122)</f>
        <v>0</v>
      </c>
      <c r="BH122" s="108"/>
      <c r="BI122" s="106"/>
      <c r="BJ122" s="98">
        <f t="shared" ref="BJ122" ca="1" si="449">IF(BJ123&gt;=TODAY(),0,BI122)</f>
        <v>0</v>
      </c>
      <c r="BK122" s="108"/>
      <c r="BL122" s="106"/>
      <c r="BM122" s="98">
        <f t="shared" ref="BM122" ca="1" si="450">IF(BM123&gt;=TODAY(),0,BL122)</f>
        <v>0</v>
      </c>
      <c r="BN122" s="108"/>
      <c r="BO122" s="106"/>
      <c r="BP122" s="98">
        <f t="shared" ref="BP122" ca="1" si="451">IF(BP123&gt;=TODAY(),0,BO122)</f>
        <v>0</v>
      </c>
      <c r="BQ122" s="108"/>
      <c r="BR122" s="106"/>
      <c r="BS122" s="98">
        <f t="shared" ref="BS122" ca="1" si="452">IF(BS123&gt;=TODAY(),0,BR122)</f>
        <v>0</v>
      </c>
      <c r="BT122" s="108"/>
      <c r="BU122" s="106"/>
      <c r="BV122" s="98">
        <f t="shared" ref="BV122" ca="1" si="453">IF(BV123&gt;=TODAY(),0,BU122)</f>
        <v>0</v>
      </c>
      <c r="BW122" s="108"/>
      <c r="BX122" s="106"/>
      <c r="BY122" s="98">
        <f t="shared" ref="BY122" ca="1" si="454">IF(BY123&gt;=TODAY(),0,BX122)</f>
        <v>0</v>
      </c>
      <c r="BZ122" s="108"/>
      <c r="CA122" s="106"/>
      <c r="CB122" s="98">
        <f t="shared" ref="CB122" ca="1" si="455">IF(CB123&gt;=TODAY(),0,CA122)</f>
        <v>0</v>
      </c>
      <c r="CC122" s="108"/>
      <c r="CD122" s="106"/>
      <c r="CE122" s="98">
        <f t="shared" ref="CE122" ca="1" si="456">IF(CE123&gt;=TODAY(),0,CD122)</f>
        <v>0</v>
      </c>
      <c r="CF122" s="108"/>
      <c r="CG122" s="106"/>
      <c r="CH122" s="98">
        <f t="shared" ref="CH122" ca="1" si="457">IF(CH123&gt;=TODAY(),0,CG122)</f>
        <v>0</v>
      </c>
      <c r="CI122" s="108"/>
      <c r="CJ122" s="106"/>
      <c r="CK122" s="98">
        <f t="shared" ref="CK122" ca="1" si="458">IF(CK123&gt;=TODAY(),0,CJ122)</f>
        <v>0</v>
      </c>
      <c r="CL122" s="108"/>
      <c r="CM122" s="106"/>
      <c r="CN122" s="98">
        <f t="shared" ref="CN122" ca="1" si="459">IF(CN123&gt;=TODAY(),0,CM122)</f>
        <v>0</v>
      </c>
      <c r="CO122" s="108"/>
      <c r="CP122" s="106"/>
      <c r="CQ122" s="98">
        <f t="shared" ref="CQ122" ca="1" si="460">IF(CQ123&gt;=TODAY(),0,CP122)</f>
        <v>0</v>
      </c>
      <c r="CR122" s="108"/>
      <c r="CS122" s="106"/>
      <c r="CT122" s="98">
        <f t="shared" ref="CT122" ca="1" si="461">IF(CT123&gt;=TODAY(),0,CS122)</f>
        <v>0</v>
      </c>
      <c r="CU122" s="108"/>
      <c r="CV122" s="106"/>
      <c r="CW122" s="98">
        <f t="shared" ref="CW122" ca="1" si="462">IF(CW123&gt;=TODAY(),0,CV122)</f>
        <v>0</v>
      </c>
      <c r="CX122" s="108"/>
      <c r="CY122" s="106"/>
      <c r="CZ122" s="98">
        <f t="shared" ref="CZ122" ca="1" si="463">IF(CZ123&gt;=TODAY(),0,CY122)</f>
        <v>0</v>
      </c>
    </row>
    <row r="123" spans="1:104" s="5" customFormat="1" ht="20.100000000000001" hidden="1" customHeight="1" x14ac:dyDescent="0.3">
      <c r="A123" s="220"/>
      <c r="B123" s="226"/>
      <c r="C123" s="202"/>
      <c r="D123" s="216"/>
      <c r="E123" s="204"/>
      <c r="F123" s="171"/>
      <c r="G123" s="137"/>
      <c r="H123" s="137"/>
      <c r="I123" s="139"/>
      <c r="J123" s="143"/>
      <c r="K123" s="139"/>
      <c r="L123" s="131"/>
      <c r="M123" s="131"/>
      <c r="N123" s="131"/>
      <c r="O123" s="131"/>
      <c r="P123" s="133"/>
      <c r="Q123" s="135"/>
      <c r="R123" s="135"/>
      <c r="S123" s="149"/>
      <c r="T123" s="222"/>
      <c r="U123" s="182"/>
      <c r="V123" s="131"/>
      <c r="W123" s="186"/>
      <c r="X123" s="186"/>
      <c r="Y123" s="186"/>
      <c r="Z123" s="101" t="s">
        <v>124</v>
      </c>
      <c r="AA123" s="102"/>
      <c r="AB123" s="102"/>
      <c r="AC123" s="93">
        <f t="shared" si="204"/>
        <v>38</v>
      </c>
      <c r="AD123" s="103"/>
      <c r="AE123" s="102"/>
      <c r="AF123" s="96">
        <f t="shared" si="205"/>
        <v>38</v>
      </c>
      <c r="AG123" s="104"/>
      <c r="AH123" s="102"/>
      <c r="AI123" s="93">
        <f t="shared" si="206"/>
        <v>38</v>
      </c>
      <c r="AJ123" s="103"/>
      <c r="AK123" s="102"/>
      <c r="AL123" s="96">
        <f t="shared" si="207"/>
        <v>38</v>
      </c>
      <c r="AM123" s="104"/>
      <c r="AN123" s="102"/>
      <c r="AO123" s="93">
        <f t="shared" si="208"/>
        <v>38</v>
      </c>
      <c r="AP123" s="103"/>
      <c r="AQ123" s="102"/>
      <c r="AR123" s="96">
        <f t="shared" si="209"/>
        <v>38</v>
      </c>
      <c r="AS123" s="104"/>
      <c r="AT123" s="102"/>
      <c r="AU123" s="93">
        <f t="shared" si="210"/>
        <v>38</v>
      </c>
      <c r="AV123" s="103"/>
      <c r="AW123" s="102"/>
      <c r="AX123" s="96">
        <f t="shared" si="211"/>
        <v>38</v>
      </c>
      <c r="AY123" s="104"/>
      <c r="AZ123" s="102"/>
      <c r="BA123" s="93">
        <f t="shared" si="212"/>
        <v>38</v>
      </c>
      <c r="BB123" s="103"/>
      <c r="BC123" s="102"/>
      <c r="BD123" s="96">
        <f t="shared" si="213"/>
        <v>38</v>
      </c>
      <c r="BE123" s="103"/>
      <c r="BF123" s="102"/>
      <c r="BG123" s="96">
        <f t="shared" ref="BG123" si="464">BF123+38</f>
        <v>38</v>
      </c>
      <c r="BH123" s="103"/>
      <c r="BI123" s="102"/>
      <c r="BJ123" s="96">
        <f t="shared" ref="BJ123" si="465">BI123+38</f>
        <v>38</v>
      </c>
      <c r="BK123" s="103"/>
      <c r="BL123" s="102"/>
      <c r="BM123" s="96">
        <f t="shared" ref="BM123" si="466">BL123+38</f>
        <v>38</v>
      </c>
      <c r="BN123" s="103"/>
      <c r="BO123" s="102"/>
      <c r="BP123" s="96">
        <f t="shared" ref="BP123" si="467">BO123+38</f>
        <v>38</v>
      </c>
      <c r="BQ123" s="103"/>
      <c r="BR123" s="102"/>
      <c r="BS123" s="96">
        <f t="shared" ref="BS123" si="468">BR123+38</f>
        <v>38</v>
      </c>
      <c r="BT123" s="103"/>
      <c r="BU123" s="102"/>
      <c r="BV123" s="96">
        <f t="shared" ref="BV123" si="469">BU123+38</f>
        <v>38</v>
      </c>
      <c r="BW123" s="103"/>
      <c r="BX123" s="102"/>
      <c r="BY123" s="96">
        <f t="shared" ref="BY123" si="470">BX123+38</f>
        <v>38</v>
      </c>
      <c r="BZ123" s="103"/>
      <c r="CA123" s="102"/>
      <c r="CB123" s="96">
        <f t="shared" ref="CB123" si="471">CA123+38</f>
        <v>38</v>
      </c>
      <c r="CC123" s="103"/>
      <c r="CD123" s="102"/>
      <c r="CE123" s="96">
        <f t="shared" ref="CE123" si="472">CD123+38</f>
        <v>38</v>
      </c>
      <c r="CF123" s="103"/>
      <c r="CG123" s="102"/>
      <c r="CH123" s="96">
        <f t="shared" ref="CH123" si="473">CG123+38</f>
        <v>38</v>
      </c>
      <c r="CI123" s="103"/>
      <c r="CJ123" s="102"/>
      <c r="CK123" s="96">
        <f t="shared" ref="CK123" si="474">CJ123+38</f>
        <v>38</v>
      </c>
      <c r="CL123" s="103"/>
      <c r="CM123" s="102"/>
      <c r="CN123" s="96">
        <f t="shared" ref="CN123" si="475">CM123+38</f>
        <v>38</v>
      </c>
      <c r="CO123" s="103"/>
      <c r="CP123" s="102"/>
      <c r="CQ123" s="96">
        <f t="shared" ref="CQ123" si="476">CP123+38</f>
        <v>38</v>
      </c>
      <c r="CR123" s="103"/>
      <c r="CS123" s="102"/>
      <c r="CT123" s="96">
        <f t="shared" ref="CT123" si="477">CS123+38</f>
        <v>38</v>
      </c>
      <c r="CU123" s="103"/>
      <c r="CV123" s="102"/>
      <c r="CW123" s="96">
        <f t="shared" ref="CW123" si="478">CV123+38</f>
        <v>38</v>
      </c>
      <c r="CX123" s="103"/>
      <c r="CY123" s="102"/>
      <c r="CZ123" s="96">
        <f t="shared" ref="CZ123" si="479">CY123+38</f>
        <v>38</v>
      </c>
    </row>
    <row r="125" spans="1:104" x14ac:dyDescent="0.25">
      <c r="B125" s="126" t="s">
        <v>43</v>
      </c>
    </row>
    <row r="126" spans="1:104" x14ac:dyDescent="0.25">
      <c r="B126" s="127"/>
    </row>
    <row r="127" spans="1:104" x14ac:dyDescent="0.25">
      <c r="B127" s="126" t="s">
        <v>40</v>
      </c>
    </row>
    <row r="128" spans="1:104" x14ac:dyDescent="0.25">
      <c r="B128" s="127"/>
    </row>
    <row r="129" spans="2:2" x14ac:dyDescent="0.25">
      <c r="B129" s="126" t="s">
        <v>44</v>
      </c>
    </row>
    <row r="130" spans="2:2" x14ac:dyDescent="0.25">
      <c r="B130" s="127"/>
    </row>
    <row r="131" spans="2:2" x14ac:dyDescent="0.25">
      <c r="B131" s="126" t="s">
        <v>37</v>
      </c>
    </row>
    <row r="132" spans="2:2" x14ac:dyDescent="0.25">
      <c r="B132" s="127"/>
    </row>
    <row r="133" spans="2:2" x14ac:dyDescent="0.25">
      <c r="B133" s="126" t="s">
        <v>42</v>
      </c>
    </row>
    <row r="134" spans="2:2" x14ac:dyDescent="0.25">
      <c r="B134" s="127"/>
    </row>
    <row r="135" spans="2:2" x14ac:dyDescent="0.25">
      <c r="B135" s="126" t="s">
        <v>45</v>
      </c>
    </row>
    <row r="136" spans="2:2" x14ac:dyDescent="0.25">
      <c r="B136" s="127"/>
    </row>
    <row r="137" spans="2:2" x14ac:dyDescent="0.25">
      <c r="B137" s="126" t="s">
        <v>46</v>
      </c>
    </row>
    <row r="138" spans="2:2" x14ac:dyDescent="0.25">
      <c r="B138" s="127"/>
    </row>
    <row r="139" spans="2:2" x14ac:dyDescent="0.25">
      <c r="B139" s="126" t="s">
        <v>47</v>
      </c>
    </row>
    <row r="140" spans="2:2" x14ac:dyDescent="0.25">
      <c r="B140" s="127"/>
    </row>
    <row r="141" spans="2:2" x14ac:dyDescent="0.25">
      <c r="B141" s="126" t="s">
        <v>48</v>
      </c>
    </row>
    <row r="142" spans="2:2" x14ac:dyDescent="0.25">
      <c r="B142" s="127"/>
    </row>
    <row r="143" spans="2:2" x14ac:dyDescent="0.25">
      <c r="B143" s="126" t="s">
        <v>67</v>
      </c>
    </row>
    <row r="144" spans="2:2" x14ac:dyDescent="0.25">
      <c r="B144" s="127"/>
    </row>
    <row r="145" spans="2:2" x14ac:dyDescent="0.25">
      <c r="B145" s="126" t="s">
        <v>55</v>
      </c>
    </row>
    <row r="146" spans="2:2" x14ac:dyDescent="0.25">
      <c r="B146" s="127"/>
    </row>
    <row r="147" spans="2:2" x14ac:dyDescent="0.25">
      <c r="B147" s="126" t="s">
        <v>39</v>
      </c>
    </row>
    <row r="148" spans="2:2" x14ac:dyDescent="0.25">
      <c r="B148" s="127"/>
    </row>
  </sheetData>
  <sheetProtection formatCells="0" formatColumns="0" formatRows="0" insertColumns="0" insertRows="0" autoFilter="0"/>
  <autoFilter ref="A17:BD123" xr:uid="{00000000-0009-0000-0000-000000000000}">
    <filterColumn colId="3" showButton="0"/>
    <filterColumn colId="20" showButton="0"/>
    <filterColumn colId="21"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autoFilter>
  <dataConsolidate/>
  <mergeCells count="1340">
    <mergeCell ref="A60:A61"/>
    <mergeCell ref="J58:J59"/>
    <mergeCell ref="H58:H59"/>
    <mergeCell ref="F24:F25"/>
    <mergeCell ref="G24:G25"/>
    <mergeCell ref="H24:H25"/>
    <mergeCell ref="I24:I25"/>
    <mergeCell ref="J24:J25"/>
    <mergeCell ref="K24:K25"/>
    <mergeCell ref="L24:L25"/>
    <mergeCell ref="E96:E97"/>
    <mergeCell ref="D108:D109"/>
    <mergeCell ref="E68:E69"/>
    <mergeCell ref="H68:H69"/>
    <mergeCell ref="F98:F99"/>
    <mergeCell ref="J102:J103"/>
    <mergeCell ref="J82:J83"/>
    <mergeCell ref="F76:F77"/>
    <mergeCell ref="K36:K37"/>
    <mergeCell ref="F102:F103"/>
    <mergeCell ref="F60:F61"/>
    <mergeCell ref="F82:F83"/>
    <mergeCell ref="F68:F69"/>
    <mergeCell ref="G68:G69"/>
    <mergeCell ref="F104:F105"/>
    <mergeCell ref="I94:I95"/>
    <mergeCell ref="J38:J39"/>
    <mergeCell ref="F86:F87"/>
    <mergeCell ref="F94:F95"/>
    <mergeCell ref="K28:K29"/>
    <mergeCell ref="I76:I77"/>
    <mergeCell ref="I78:I79"/>
    <mergeCell ref="A122:A123"/>
    <mergeCell ref="B122:B123"/>
    <mergeCell ref="C122:C123"/>
    <mergeCell ref="D122:D123"/>
    <mergeCell ref="E122:E123"/>
    <mergeCell ref="F112:F113"/>
    <mergeCell ref="F114:F115"/>
    <mergeCell ref="F116:F117"/>
    <mergeCell ref="F122:F123"/>
    <mergeCell ref="G106:G107"/>
    <mergeCell ref="K64:K65"/>
    <mergeCell ref="L64:L65"/>
    <mergeCell ref="K38:K39"/>
    <mergeCell ref="G112:G113"/>
    <mergeCell ref="B50:B51"/>
    <mergeCell ref="A98:A99"/>
    <mergeCell ref="L108:L109"/>
    <mergeCell ref="A40:A41"/>
    <mergeCell ref="A42:A43"/>
    <mergeCell ref="A66:A67"/>
    <mergeCell ref="A44:A45"/>
    <mergeCell ref="B58:B59"/>
    <mergeCell ref="C76:C77"/>
    <mergeCell ref="A62:A63"/>
    <mergeCell ref="B62:B63"/>
    <mergeCell ref="B66:B67"/>
    <mergeCell ref="C62:C63"/>
    <mergeCell ref="L60:L61"/>
    <mergeCell ref="K54:K55"/>
    <mergeCell ref="J110:J111"/>
    <mergeCell ref="I72:I73"/>
    <mergeCell ref="J72:J73"/>
    <mergeCell ref="G102:G103"/>
    <mergeCell ref="I54:I55"/>
    <mergeCell ref="M20:M21"/>
    <mergeCell ref="F80:F81"/>
    <mergeCell ref="G80:G81"/>
    <mergeCell ref="I66:I67"/>
    <mergeCell ref="L74:L75"/>
    <mergeCell ref="F70:F71"/>
    <mergeCell ref="G70:G71"/>
    <mergeCell ref="I50:I51"/>
    <mergeCell ref="I58:I59"/>
    <mergeCell ref="J40:J41"/>
    <mergeCell ref="I28:I29"/>
    <mergeCell ref="J28:J29"/>
    <mergeCell ref="J52:J53"/>
    <mergeCell ref="I38:I39"/>
    <mergeCell ref="K68:K69"/>
    <mergeCell ref="K58:K59"/>
    <mergeCell ref="K60:K61"/>
    <mergeCell ref="G82:G83"/>
    <mergeCell ref="M22:M23"/>
    <mergeCell ref="I86:I87"/>
    <mergeCell ref="K86:K87"/>
    <mergeCell ref="M64:M65"/>
    <mergeCell ref="K50:K51"/>
    <mergeCell ref="J98:J99"/>
    <mergeCell ref="M80:M81"/>
    <mergeCell ref="H28:H29"/>
    <mergeCell ref="G48:G49"/>
    <mergeCell ref="F78:F79"/>
    <mergeCell ref="F42:F43"/>
    <mergeCell ref="F28:F29"/>
    <mergeCell ref="M24:M25"/>
    <mergeCell ref="N24:N25"/>
    <mergeCell ref="O24:O25"/>
    <mergeCell ref="F96:F97"/>
    <mergeCell ref="G96:G97"/>
    <mergeCell ref="H96:H97"/>
    <mergeCell ref="F64:F65"/>
    <mergeCell ref="G64:G65"/>
    <mergeCell ref="M44:M45"/>
    <mergeCell ref="N44:N45"/>
    <mergeCell ref="N46:N47"/>
    <mergeCell ref="M62:M63"/>
    <mergeCell ref="N62:N63"/>
    <mergeCell ref="H70:H71"/>
    <mergeCell ref="I70:I71"/>
    <mergeCell ref="J70:J71"/>
    <mergeCell ref="K70:K71"/>
    <mergeCell ref="L70:L71"/>
    <mergeCell ref="M70:M71"/>
    <mergeCell ref="K66:K67"/>
    <mergeCell ref="J64:J65"/>
    <mergeCell ref="I60:I61"/>
    <mergeCell ref="K52:K53"/>
    <mergeCell ref="L68:L69"/>
    <mergeCell ref="M68:M69"/>
    <mergeCell ref="L28:L29"/>
    <mergeCell ref="M28:M29"/>
    <mergeCell ref="N28:N29"/>
    <mergeCell ref="O28:O29"/>
    <mergeCell ref="O70:O71"/>
    <mergeCell ref="O80:O81"/>
    <mergeCell ref="N80:N81"/>
    <mergeCell ref="Y112:Y113"/>
    <mergeCell ref="R104:R105"/>
    <mergeCell ref="X78:X79"/>
    <mergeCell ref="Y86:Y87"/>
    <mergeCell ref="Y94:Y95"/>
    <mergeCell ref="W76:W77"/>
    <mergeCell ref="V78:V79"/>
    <mergeCell ref="Y92:Y93"/>
    <mergeCell ref="N102:N103"/>
    <mergeCell ref="S102:S103"/>
    <mergeCell ref="P102:P103"/>
    <mergeCell ref="O94:O95"/>
    <mergeCell ref="Y100:Y101"/>
    <mergeCell ref="Y82:Y83"/>
    <mergeCell ref="Y98:Y99"/>
    <mergeCell ref="X94:X95"/>
    <mergeCell ref="W92:W93"/>
    <mergeCell ref="X92:X93"/>
    <mergeCell ref="Y104:Y105"/>
    <mergeCell ref="N108:N109"/>
    <mergeCell ref="V86:V87"/>
    <mergeCell ref="W86:W87"/>
    <mergeCell ref="S86:S87"/>
    <mergeCell ref="T102:T103"/>
    <mergeCell ref="X102:X103"/>
    <mergeCell ref="Y102:Y103"/>
    <mergeCell ref="Q92:Q93"/>
    <mergeCell ref="P110:P111"/>
    <mergeCell ref="P106:P107"/>
    <mergeCell ref="T80:T81"/>
    <mergeCell ref="U92:U93"/>
    <mergeCell ref="T112:T113"/>
    <mergeCell ref="V64:V65"/>
    <mergeCell ref="X74:X75"/>
    <mergeCell ref="X76:X77"/>
    <mergeCell ref="T74:T75"/>
    <mergeCell ref="U74:U75"/>
    <mergeCell ref="V74:V75"/>
    <mergeCell ref="T90:T91"/>
    <mergeCell ref="U90:U91"/>
    <mergeCell ref="V90:V91"/>
    <mergeCell ref="Q98:Q99"/>
    <mergeCell ref="R78:R79"/>
    <mergeCell ref="V84:V85"/>
    <mergeCell ref="X84:X85"/>
    <mergeCell ref="U78:U79"/>
    <mergeCell ref="S78:S79"/>
    <mergeCell ref="T78:T79"/>
    <mergeCell ref="W98:W99"/>
    <mergeCell ref="R66:R67"/>
    <mergeCell ref="S66:S67"/>
    <mergeCell ref="T66:T67"/>
    <mergeCell ref="U66:U67"/>
    <mergeCell ref="V66:V67"/>
    <mergeCell ref="U96:U97"/>
    <mergeCell ref="V96:V97"/>
    <mergeCell ref="V70:V71"/>
    <mergeCell ref="Q72:Q73"/>
    <mergeCell ref="R72:R73"/>
    <mergeCell ref="U72:U73"/>
    <mergeCell ref="V72:V73"/>
    <mergeCell ref="Q70:Q71"/>
    <mergeCell ref="Q74:Q75"/>
    <mergeCell ref="W66:W67"/>
    <mergeCell ref="C50:C51"/>
    <mergeCell ref="D56:D57"/>
    <mergeCell ref="Q36:Q37"/>
    <mergeCell ref="L50:L51"/>
    <mergeCell ref="R38:R39"/>
    <mergeCell ref="S38:S39"/>
    <mergeCell ref="N48:N49"/>
    <mergeCell ref="R50:R51"/>
    <mergeCell ref="M48:M49"/>
    <mergeCell ref="R40:R41"/>
    <mergeCell ref="S40:S41"/>
    <mergeCell ref="P28:P29"/>
    <mergeCell ref="M40:M41"/>
    <mergeCell ref="O36:O37"/>
    <mergeCell ref="R44:R45"/>
    <mergeCell ref="O48:O49"/>
    <mergeCell ref="O42:O43"/>
    <mergeCell ref="N42:N43"/>
    <mergeCell ref="L36:L37"/>
    <mergeCell ref="P42:P43"/>
    <mergeCell ref="Q48:Q49"/>
    <mergeCell ref="Q28:Q29"/>
    <mergeCell ref="U60:U61"/>
    <mergeCell ref="U58:U59"/>
    <mergeCell ref="T58:T59"/>
    <mergeCell ref="S58:S59"/>
    <mergeCell ref="N78:N79"/>
    <mergeCell ref="T46:T47"/>
    <mergeCell ref="U46:U47"/>
    <mergeCell ref="S60:S61"/>
    <mergeCell ref="P32:P33"/>
    <mergeCell ref="R56:R57"/>
    <mergeCell ref="S56:S57"/>
    <mergeCell ref="T56:T57"/>
    <mergeCell ref="U56:U57"/>
    <mergeCell ref="U48:U49"/>
    <mergeCell ref="N66:N67"/>
    <mergeCell ref="P66:P67"/>
    <mergeCell ref="R70:R71"/>
    <mergeCell ref="S70:S71"/>
    <mergeCell ref="R58:R59"/>
    <mergeCell ref="O66:O67"/>
    <mergeCell ref="U68:U69"/>
    <mergeCell ref="T54:T55"/>
    <mergeCell ref="R48:R49"/>
    <mergeCell ref="O50:O51"/>
    <mergeCell ref="T50:T51"/>
    <mergeCell ref="Q40:Q41"/>
    <mergeCell ref="O44:O45"/>
    <mergeCell ref="P44:P45"/>
    <mergeCell ref="Q44:Q45"/>
    <mergeCell ref="T40:T41"/>
    <mergeCell ref="U34:U35"/>
    <mergeCell ref="T38:T39"/>
    <mergeCell ref="T24:T25"/>
    <mergeCell ref="O58:O59"/>
    <mergeCell ref="N40:N41"/>
    <mergeCell ref="M72:M73"/>
    <mergeCell ref="N72:N73"/>
    <mergeCell ref="O72:O73"/>
    <mergeCell ref="P86:P87"/>
    <mergeCell ref="P78:P79"/>
    <mergeCell ref="Q42:Q43"/>
    <mergeCell ref="N30:N31"/>
    <mergeCell ref="P80:P81"/>
    <mergeCell ref="Q80:Q81"/>
    <mergeCell ref="S64:S65"/>
    <mergeCell ref="M54:M55"/>
    <mergeCell ref="Q30:Q31"/>
    <mergeCell ref="R30:R31"/>
    <mergeCell ref="S30:S31"/>
    <mergeCell ref="T30:T31"/>
    <mergeCell ref="S44:S45"/>
    <mergeCell ref="T44:T45"/>
    <mergeCell ref="R60:R61"/>
    <mergeCell ref="T72:T73"/>
    <mergeCell ref="S32:S33"/>
    <mergeCell ref="R28:R29"/>
    <mergeCell ref="S28:S29"/>
    <mergeCell ref="Q58:Q59"/>
    <mergeCell ref="N60:N61"/>
    <mergeCell ref="R86:R87"/>
    <mergeCell ref="O60:O61"/>
    <mergeCell ref="O86:O87"/>
    <mergeCell ref="N86:N87"/>
    <mergeCell ref="O78:O79"/>
    <mergeCell ref="Y44:Y45"/>
    <mergeCell ref="Y54:Y55"/>
    <mergeCell ref="V48:V49"/>
    <mergeCell ref="U6:U7"/>
    <mergeCell ref="N106:N107"/>
    <mergeCell ref="N98:N99"/>
    <mergeCell ref="N76:N77"/>
    <mergeCell ref="R102:R103"/>
    <mergeCell ref="P94:P95"/>
    <mergeCell ref="Q94:Q95"/>
    <mergeCell ref="Q102:Q103"/>
    <mergeCell ref="P92:P93"/>
    <mergeCell ref="U10:U11"/>
    <mergeCell ref="U13:U14"/>
    <mergeCell ref="X28:X29"/>
    <mergeCell ref="W40:W41"/>
    <mergeCell ref="V42:V43"/>
    <mergeCell ref="W42:W43"/>
    <mergeCell ref="U88:U89"/>
    <mergeCell ref="X60:X61"/>
    <mergeCell ref="X82:X83"/>
    <mergeCell ref="K10:T11"/>
    <mergeCell ref="U8:U9"/>
    <mergeCell ref="S76:S77"/>
    <mergeCell ref="P76:P77"/>
    <mergeCell ref="Q76:Q77"/>
    <mergeCell ref="R76:R77"/>
    <mergeCell ref="T76:T77"/>
    <mergeCell ref="U76:U77"/>
    <mergeCell ref="T42:T43"/>
    <mergeCell ref="T82:T83"/>
    <mergeCell ref="U50:U51"/>
    <mergeCell ref="U54:U55"/>
    <mergeCell ref="X48:X49"/>
    <mergeCell ref="V76:V77"/>
    <mergeCell ref="Y76:Y77"/>
    <mergeCell ref="T48:T49"/>
    <mergeCell ref="U82:U83"/>
    <mergeCell ref="T52:T53"/>
    <mergeCell ref="V52:V53"/>
    <mergeCell ref="T64:T65"/>
    <mergeCell ref="V68:V69"/>
    <mergeCell ref="U64:U65"/>
    <mergeCell ref="W48:W49"/>
    <mergeCell ref="Y78:Y79"/>
    <mergeCell ref="Y74:Y75"/>
    <mergeCell ref="U80:U81"/>
    <mergeCell ref="V80:V81"/>
    <mergeCell ref="X58:X59"/>
    <mergeCell ref="V50:V51"/>
    <mergeCell ref="X70:X71"/>
    <mergeCell ref="U52:U53"/>
    <mergeCell ref="W52:W53"/>
    <mergeCell ref="Y70:Y71"/>
    <mergeCell ref="X80:X81"/>
    <mergeCell ref="Y80:Y81"/>
    <mergeCell ref="Y66:Y67"/>
    <mergeCell ref="W74:W75"/>
    <mergeCell ref="V82:V83"/>
    <mergeCell ref="W82:W83"/>
    <mergeCell ref="U70:U71"/>
    <mergeCell ref="T70:T71"/>
    <mergeCell ref="Y50:Y51"/>
    <mergeCell ref="X52:X53"/>
    <mergeCell ref="X66:X67"/>
    <mergeCell ref="X86:X87"/>
    <mergeCell ref="Y58:Y59"/>
    <mergeCell ref="Y60:Y61"/>
    <mergeCell ref="W68:W69"/>
    <mergeCell ref="W80:W81"/>
    <mergeCell ref="W70:W71"/>
    <mergeCell ref="W72:W73"/>
    <mergeCell ref="W96:W97"/>
    <mergeCell ref="W60:W61"/>
    <mergeCell ref="Y84:Y85"/>
    <mergeCell ref="W62:W63"/>
    <mergeCell ref="X62:X63"/>
    <mergeCell ref="Y62:Y63"/>
    <mergeCell ref="X64:X65"/>
    <mergeCell ref="X68:X69"/>
    <mergeCell ref="W84:W85"/>
    <mergeCell ref="W64:W65"/>
    <mergeCell ref="W78:W79"/>
    <mergeCell ref="X88:X89"/>
    <mergeCell ref="W88:W89"/>
    <mergeCell ref="Y28:Y29"/>
    <mergeCell ref="W24:W25"/>
    <mergeCell ref="X24:X25"/>
    <mergeCell ref="Y24:Y25"/>
    <mergeCell ref="W108:W109"/>
    <mergeCell ref="Y108:Y109"/>
    <mergeCell ref="Y26:Y27"/>
    <mergeCell ref="Y34:Y35"/>
    <mergeCell ref="Y64:Y65"/>
    <mergeCell ref="Y72:Y73"/>
    <mergeCell ref="Y90:Y91"/>
    <mergeCell ref="Y68:Y69"/>
    <mergeCell ref="Y110:Y111"/>
    <mergeCell ref="Y48:Y49"/>
    <mergeCell ref="Y52:Y53"/>
    <mergeCell ref="W110:W111"/>
    <mergeCell ref="Y42:Y43"/>
    <mergeCell ref="W104:W105"/>
    <mergeCell ref="X104:X105"/>
    <mergeCell ref="Y88:Y89"/>
    <mergeCell ref="X106:X107"/>
    <mergeCell ref="W58:W59"/>
    <mergeCell ref="W102:W103"/>
    <mergeCell ref="Y106:Y107"/>
    <mergeCell ref="X98:X99"/>
    <mergeCell ref="X56:X57"/>
    <mergeCell ref="Y56:Y57"/>
    <mergeCell ref="W32:W33"/>
    <mergeCell ref="Y96:Y97"/>
    <mergeCell ref="X100:X101"/>
    <mergeCell ref="X90:X91"/>
    <mergeCell ref="X72:X73"/>
    <mergeCell ref="J106:J107"/>
    <mergeCell ref="T108:T109"/>
    <mergeCell ref="W112:W113"/>
    <mergeCell ref="T104:T105"/>
    <mergeCell ref="U104:U105"/>
    <mergeCell ref="V104:V105"/>
    <mergeCell ref="V112:V113"/>
    <mergeCell ref="V94:V95"/>
    <mergeCell ref="W94:W95"/>
    <mergeCell ref="V102:V103"/>
    <mergeCell ref="U94:U95"/>
    <mergeCell ref="V108:V109"/>
    <mergeCell ref="U112:U113"/>
    <mergeCell ref="V88:V89"/>
    <mergeCell ref="T92:T93"/>
    <mergeCell ref="N92:N93"/>
    <mergeCell ref="O92:O93"/>
    <mergeCell ref="R88:R89"/>
    <mergeCell ref="S92:S93"/>
    <mergeCell ref="O108:O109"/>
    <mergeCell ref="P108:P109"/>
    <mergeCell ref="Q108:Q109"/>
    <mergeCell ref="R106:R107"/>
    <mergeCell ref="R94:R95"/>
    <mergeCell ref="L102:L103"/>
    <mergeCell ref="T106:T107"/>
    <mergeCell ref="K112:K113"/>
    <mergeCell ref="P88:P89"/>
    <mergeCell ref="N112:N113"/>
    <mergeCell ref="W106:W107"/>
    <mergeCell ref="W90:W91"/>
    <mergeCell ref="V110:V111"/>
    <mergeCell ref="V98:V99"/>
    <mergeCell ref="M106:M107"/>
    <mergeCell ref="K106:K107"/>
    <mergeCell ref="L106:L107"/>
    <mergeCell ref="M120:M121"/>
    <mergeCell ref="U120:U121"/>
    <mergeCell ref="V120:V121"/>
    <mergeCell ref="R92:R93"/>
    <mergeCell ref="M98:M99"/>
    <mergeCell ref="O112:O113"/>
    <mergeCell ref="U108:U109"/>
    <mergeCell ref="V106:V107"/>
    <mergeCell ref="L112:L113"/>
    <mergeCell ref="T96:T97"/>
    <mergeCell ref="M110:M111"/>
    <mergeCell ref="R112:R113"/>
    <mergeCell ref="S112:S113"/>
    <mergeCell ref="K110:K111"/>
    <mergeCell ref="L110:L111"/>
    <mergeCell ref="N96:N97"/>
    <mergeCell ref="S106:S107"/>
    <mergeCell ref="L92:L93"/>
    <mergeCell ref="R114:R115"/>
    <mergeCell ref="R116:R117"/>
    <mergeCell ref="U106:U107"/>
    <mergeCell ref="A30:A31"/>
    <mergeCell ref="A38:A39"/>
    <mergeCell ref="W122:W123"/>
    <mergeCell ref="T98:T99"/>
    <mergeCell ref="U98:U99"/>
    <mergeCell ref="U86:U87"/>
    <mergeCell ref="I102:I103"/>
    <mergeCell ref="I88:I89"/>
    <mergeCell ref="J88:J89"/>
    <mergeCell ref="K88:K89"/>
    <mergeCell ref="L88:L89"/>
    <mergeCell ref="M88:M89"/>
    <mergeCell ref="N110:N111"/>
    <mergeCell ref="O110:O111"/>
    <mergeCell ref="R98:R99"/>
    <mergeCell ref="M86:M87"/>
    <mergeCell ref="M112:M113"/>
    <mergeCell ref="N88:N89"/>
    <mergeCell ref="R110:R111"/>
    <mergeCell ref="T86:T87"/>
    <mergeCell ref="Q106:Q107"/>
    <mergeCell ref="C78:C79"/>
    <mergeCell ref="I110:I111"/>
    <mergeCell ref="C52:C53"/>
    <mergeCell ref="N122:N123"/>
    <mergeCell ref="K80:K81"/>
    <mergeCell ref="S114:S115"/>
    <mergeCell ref="U110:U111"/>
    <mergeCell ref="T110:T111"/>
    <mergeCell ref="V92:V93"/>
    <mergeCell ref="T94:T95"/>
    <mergeCell ref="U102:U103"/>
    <mergeCell ref="B36:B37"/>
    <mergeCell ref="B40:B41"/>
    <mergeCell ref="C48:C49"/>
    <mergeCell ref="D62:D63"/>
    <mergeCell ref="B70:B71"/>
    <mergeCell ref="C80:C81"/>
    <mergeCell ref="H52:H53"/>
    <mergeCell ref="L54:L55"/>
    <mergeCell ref="L48:L49"/>
    <mergeCell ref="J48:J49"/>
    <mergeCell ref="M76:M77"/>
    <mergeCell ref="K42:K43"/>
    <mergeCell ref="J78:J79"/>
    <mergeCell ref="E38:E39"/>
    <mergeCell ref="D60:D61"/>
    <mergeCell ref="D38:D39"/>
    <mergeCell ref="H66:H67"/>
    <mergeCell ref="D74:D75"/>
    <mergeCell ref="E52:E53"/>
    <mergeCell ref="D48:D49"/>
    <mergeCell ref="K72:K73"/>
    <mergeCell ref="L72:L73"/>
    <mergeCell ref="K76:K77"/>
    <mergeCell ref="M74:M75"/>
    <mergeCell ref="J60:J61"/>
    <mergeCell ref="J74:J75"/>
    <mergeCell ref="F58:F59"/>
    <mergeCell ref="M60:M61"/>
    <mergeCell ref="I64:I65"/>
    <mergeCell ref="K78:K79"/>
    <mergeCell ref="G76:G77"/>
    <mergeCell ref="M78:M79"/>
    <mergeCell ref="K74:K75"/>
    <mergeCell ref="J66:J67"/>
    <mergeCell ref="F66:F67"/>
    <mergeCell ref="B78:B79"/>
    <mergeCell ref="C66:C67"/>
    <mergeCell ref="C72:C73"/>
    <mergeCell ref="P58:P59"/>
    <mergeCell ref="D72:D73"/>
    <mergeCell ref="E72:E73"/>
    <mergeCell ref="K82:K83"/>
    <mergeCell ref="L66:L67"/>
    <mergeCell ref="M66:M67"/>
    <mergeCell ref="F54:F55"/>
    <mergeCell ref="L82:L83"/>
    <mergeCell ref="J54:J55"/>
    <mergeCell ref="B38:B39"/>
    <mergeCell ref="C38:C39"/>
    <mergeCell ref="P70:P71"/>
    <mergeCell ref="O76:O77"/>
    <mergeCell ref="N74:N75"/>
    <mergeCell ref="I68:I69"/>
    <mergeCell ref="N64:N65"/>
    <mergeCell ref="P72:P73"/>
    <mergeCell ref="D40:D41"/>
    <mergeCell ref="E40:E41"/>
    <mergeCell ref="H40:H41"/>
    <mergeCell ref="F40:F41"/>
    <mergeCell ref="F52:F53"/>
    <mergeCell ref="G60:G61"/>
    <mergeCell ref="P48:P49"/>
    <mergeCell ref="P40:P41"/>
    <mergeCell ref="M50:M51"/>
    <mergeCell ref="F20:F21"/>
    <mergeCell ref="E48:E49"/>
    <mergeCell ref="R74:R75"/>
    <mergeCell ref="S74:S75"/>
    <mergeCell ref="L80:L81"/>
    <mergeCell ref="L78:L79"/>
    <mergeCell ref="S84:S85"/>
    <mergeCell ref="A90:A91"/>
    <mergeCell ref="B90:B91"/>
    <mergeCell ref="K30:K31"/>
    <mergeCell ref="L30:L31"/>
    <mergeCell ref="M30:M31"/>
    <mergeCell ref="F72:F73"/>
    <mergeCell ref="G72:G73"/>
    <mergeCell ref="H72:H73"/>
    <mergeCell ref="I82:I83"/>
    <mergeCell ref="S50:S51"/>
    <mergeCell ref="P50:P51"/>
    <mergeCell ref="Q50:Q51"/>
    <mergeCell ref="B54:B55"/>
    <mergeCell ref="B48:B49"/>
    <mergeCell ref="E80:E81"/>
    <mergeCell ref="H64:H65"/>
    <mergeCell ref="L38:L39"/>
    <mergeCell ref="M38:M39"/>
    <mergeCell ref="N38:N39"/>
    <mergeCell ref="C58:C59"/>
    <mergeCell ref="B60:B61"/>
    <mergeCell ref="E66:E67"/>
    <mergeCell ref="P52:P53"/>
    <mergeCell ref="L56:L57"/>
    <mergeCell ref="M56:M57"/>
    <mergeCell ref="B24:B25"/>
    <mergeCell ref="C24:C25"/>
    <mergeCell ref="D52:D53"/>
    <mergeCell ref="E56:E57"/>
    <mergeCell ref="L52:L53"/>
    <mergeCell ref="P56:P57"/>
    <mergeCell ref="T32:T33"/>
    <mergeCell ref="O82:O83"/>
    <mergeCell ref="S82:S83"/>
    <mergeCell ref="P82:P83"/>
    <mergeCell ref="Q82:Q83"/>
    <mergeCell ref="R82:R83"/>
    <mergeCell ref="I92:I93"/>
    <mergeCell ref="K8:T9"/>
    <mergeCell ref="H86:H87"/>
    <mergeCell ref="E82:E83"/>
    <mergeCell ref="Q22:Q23"/>
    <mergeCell ref="R22:R23"/>
    <mergeCell ref="E24:E25"/>
    <mergeCell ref="S54:S55"/>
    <mergeCell ref="E54:E55"/>
    <mergeCell ref="K13:T14"/>
    <mergeCell ref="P38:P39"/>
    <mergeCell ref="Q38:Q39"/>
    <mergeCell ref="R32:R33"/>
    <mergeCell ref="N36:N37"/>
    <mergeCell ref="M42:M43"/>
    <mergeCell ref="G54:G55"/>
    <mergeCell ref="G20:G21"/>
    <mergeCell ref="H20:H21"/>
    <mergeCell ref="E58:E59"/>
    <mergeCell ref="F17:F18"/>
    <mergeCell ref="Q24:Q25"/>
    <mergeCell ref="R24:R25"/>
    <mergeCell ref="Q56:Q57"/>
    <mergeCell ref="Q78:Q79"/>
    <mergeCell ref="G28:G29"/>
    <mergeCell ref="D58:D59"/>
    <mergeCell ref="T20:T21"/>
    <mergeCell ref="K2:U2"/>
    <mergeCell ref="D24:D25"/>
    <mergeCell ref="K6:T7"/>
    <mergeCell ref="C60:C61"/>
    <mergeCell ref="C54:C55"/>
    <mergeCell ref="A12:C12"/>
    <mergeCell ref="A13:C13"/>
    <mergeCell ref="A14:C14"/>
    <mergeCell ref="A15:C15"/>
    <mergeCell ref="A20:A21"/>
    <mergeCell ref="B28:B29"/>
    <mergeCell ref="A36:A37"/>
    <mergeCell ref="A52:A53"/>
    <mergeCell ref="C28:C29"/>
    <mergeCell ref="D28:D29"/>
    <mergeCell ref="G52:G53"/>
    <mergeCell ref="O20:O21"/>
    <mergeCell ref="P20:P21"/>
    <mergeCell ref="R20:R21"/>
    <mergeCell ref="S20:S21"/>
    <mergeCell ref="A6:C6"/>
    <mergeCell ref="K40:K41"/>
    <mergeCell ref="L40:L41"/>
    <mergeCell ref="L42:L43"/>
    <mergeCell ref="A24:A25"/>
    <mergeCell ref="N20:N21"/>
    <mergeCell ref="N22:N23"/>
    <mergeCell ref="O22:O23"/>
    <mergeCell ref="P22:P23"/>
    <mergeCell ref="B56:B57"/>
    <mergeCell ref="C56:C57"/>
    <mergeCell ref="I52:I53"/>
    <mergeCell ref="T22:T23"/>
    <mergeCell ref="K3:U3"/>
    <mergeCell ref="K5:U5"/>
    <mergeCell ref="U17:W17"/>
    <mergeCell ref="H82:H83"/>
    <mergeCell ref="H74:H75"/>
    <mergeCell ref="I74:I75"/>
    <mergeCell ref="E60:E61"/>
    <mergeCell ref="O64:O65"/>
    <mergeCell ref="A2:D2"/>
    <mergeCell ref="A11:D11"/>
    <mergeCell ref="A3:C3"/>
    <mergeCell ref="A4:C4"/>
    <mergeCell ref="A5:C5"/>
    <mergeCell ref="B20:B21"/>
    <mergeCell ref="C20:C21"/>
    <mergeCell ref="D17:E17"/>
    <mergeCell ref="H60:H61"/>
    <mergeCell ref="D36:D37"/>
    <mergeCell ref="H50:H51"/>
    <mergeCell ref="E36:E37"/>
    <mergeCell ref="E28:E29"/>
    <mergeCell ref="H78:H79"/>
    <mergeCell ref="G78:G79"/>
    <mergeCell ref="C40:C41"/>
    <mergeCell ref="P24:P25"/>
    <mergeCell ref="N56:N57"/>
    <mergeCell ref="N54:N55"/>
    <mergeCell ref="M52:M53"/>
    <mergeCell ref="W28:W29"/>
    <mergeCell ref="N104:N105"/>
    <mergeCell ref="A7:C7"/>
    <mergeCell ref="A8:C8"/>
    <mergeCell ref="A9:C9"/>
    <mergeCell ref="G42:G43"/>
    <mergeCell ref="A70:A71"/>
    <mergeCell ref="A54:A55"/>
    <mergeCell ref="V20:V21"/>
    <mergeCell ref="D20:D21"/>
    <mergeCell ref="E20:E21"/>
    <mergeCell ref="I104:I105"/>
    <mergeCell ref="Q104:Q105"/>
    <mergeCell ref="B30:B31"/>
    <mergeCell ref="C30:C31"/>
    <mergeCell ref="D30:D31"/>
    <mergeCell ref="E30:E31"/>
    <mergeCell ref="F30:F31"/>
    <mergeCell ref="G30:G31"/>
    <mergeCell ref="H30:H31"/>
    <mergeCell ref="I30:I31"/>
    <mergeCell ref="J30:J31"/>
    <mergeCell ref="M104:M105"/>
    <mergeCell ref="E76:E77"/>
    <mergeCell ref="G88:G89"/>
    <mergeCell ref="Q20:Q21"/>
    <mergeCell ref="R34:R35"/>
    <mergeCell ref="S34:S35"/>
    <mergeCell ref="T34:T35"/>
    <mergeCell ref="N50:N51"/>
    <mergeCell ref="N58:N59"/>
    <mergeCell ref="M58:M59"/>
    <mergeCell ref="R108:R109"/>
    <mergeCell ref="S108:S109"/>
    <mergeCell ref="L114:L115"/>
    <mergeCell ref="M114:M115"/>
    <mergeCell ref="S104:S105"/>
    <mergeCell ref="L104:L105"/>
    <mergeCell ref="O104:O105"/>
    <mergeCell ref="P104:P105"/>
    <mergeCell ref="L58:L59"/>
    <mergeCell ref="L76:L77"/>
    <mergeCell ref="P112:P113"/>
    <mergeCell ref="Q112:Q113"/>
    <mergeCell ref="N82:N83"/>
    <mergeCell ref="M108:M109"/>
    <mergeCell ref="T60:T61"/>
    <mergeCell ref="Q60:Q61"/>
    <mergeCell ref="Q54:Q55"/>
    <mergeCell ref="P36:P37"/>
    <mergeCell ref="R36:R37"/>
    <mergeCell ref="Q86:Q87"/>
    <mergeCell ref="P64:P65"/>
    <mergeCell ref="Q64:Q65"/>
    <mergeCell ref="R64:R65"/>
    <mergeCell ref="Q66:Q67"/>
    <mergeCell ref="R80:R81"/>
    <mergeCell ref="S80:S81"/>
    <mergeCell ref="Y120:Y121"/>
    <mergeCell ref="N120:N121"/>
    <mergeCell ref="W114:W115"/>
    <mergeCell ref="F118:F119"/>
    <mergeCell ref="U116:U117"/>
    <mergeCell ref="W20:W21"/>
    <mergeCell ref="X20:X21"/>
    <mergeCell ref="Y20:Y21"/>
    <mergeCell ref="U20:U21"/>
    <mergeCell ref="O98:O99"/>
    <mergeCell ref="X120:X121"/>
    <mergeCell ref="S120:S121"/>
    <mergeCell ref="T120:T121"/>
    <mergeCell ref="Y32:Y33"/>
    <mergeCell ref="Q120:Q121"/>
    <mergeCell ref="R120:R121"/>
    <mergeCell ref="S116:S117"/>
    <mergeCell ref="S26:S27"/>
    <mergeCell ref="T26:T27"/>
    <mergeCell ref="U26:U27"/>
    <mergeCell ref="V26:V27"/>
    <mergeCell ref="W26:W27"/>
    <mergeCell ref="X26:X27"/>
    <mergeCell ref="P120:P121"/>
    <mergeCell ref="G116:G117"/>
    <mergeCell ref="H116:H117"/>
    <mergeCell ref="I116:I117"/>
    <mergeCell ref="J116:J117"/>
    <mergeCell ref="K116:K117"/>
    <mergeCell ref="Y30:Y31"/>
    <mergeCell ref="U22:U23"/>
    <mergeCell ref="U30:U31"/>
    <mergeCell ref="G104:G105"/>
    <mergeCell ref="K20:K21"/>
    <mergeCell ref="L20:L21"/>
    <mergeCell ref="C104:C105"/>
    <mergeCell ref="I20:I21"/>
    <mergeCell ref="J20:J21"/>
    <mergeCell ref="C114:C115"/>
    <mergeCell ref="D114:D115"/>
    <mergeCell ref="E114:E115"/>
    <mergeCell ref="G114:G115"/>
    <mergeCell ref="H114:H115"/>
    <mergeCell ref="I114:I115"/>
    <mergeCell ref="J114:J115"/>
    <mergeCell ref="L98:L99"/>
    <mergeCell ref="M26:M27"/>
    <mergeCell ref="N26:N27"/>
    <mergeCell ref="I26:I27"/>
    <mergeCell ref="J26:J27"/>
    <mergeCell ref="K26:K27"/>
    <mergeCell ref="L26:L27"/>
    <mergeCell ref="D22:D23"/>
    <mergeCell ref="E104:E105"/>
    <mergeCell ref="G66:G67"/>
    <mergeCell ref="M82:M83"/>
    <mergeCell ref="J76:J77"/>
    <mergeCell ref="N32:N33"/>
    <mergeCell ref="D42:D43"/>
    <mergeCell ref="H54:H55"/>
    <mergeCell ref="E98:E99"/>
    <mergeCell ref="L86:L87"/>
    <mergeCell ref="J92:J93"/>
    <mergeCell ref="F74:F75"/>
    <mergeCell ref="B116:B117"/>
    <mergeCell ref="D120:D121"/>
    <mergeCell ref="O118:O119"/>
    <mergeCell ref="F120:F121"/>
    <mergeCell ref="A120:A121"/>
    <mergeCell ref="B120:B121"/>
    <mergeCell ref="C120:C121"/>
    <mergeCell ref="H120:H121"/>
    <mergeCell ref="I120:I121"/>
    <mergeCell ref="E116:E117"/>
    <mergeCell ref="T114:T115"/>
    <mergeCell ref="W118:W119"/>
    <mergeCell ref="X118:X119"/>
    <mergeCell ref="Y118:Y119"/>
    <mergeCell ref="W120:W121"/>
    <mergeCell ref="E120:E121"/>
    <mergeCell ref="G120:G121"/>
    <mergeCell ref="J120:J121"/>
    <mergeCell ref="A118:A119"/>
    <mergeCell ref="B118:B119"/>
    <mergeCell ref="C118:C119"/>
    <mergeCell ref="D118:D119"/>
    <mergeCell ref="E118:E119"/>
    <mergeCell ref="G118:G119"/>
    <mergeCell ref="H118:H119"/>
    <mergeCell ref="I118:I119"/>
    <mergeCell ref="J118:J119"/>
    <mergeCell ref="K118:K119"/>
    <mergeCell ref="L118:L119"/>
    <mergeCell ref="M118:M119"/>
    <mergeCell ref="N118:N119"/>
    <mergeCell ref="K120:K121"/>
    <mergeCell ref="X122:X123"/>
    <mergeCell ref="Y122:Y123"/>
    <mergeCell ref="G122:G123"/>
    <mergeCell ref="H122:H123"/>
    <mergeCell ref="I122:I123"/>
    <mergeCell ref="J122:J123"/>
    <mergeCell ref="K122:K123"/>
    <mergeCell ref="L122:L123"/>
    <mergeCell ref="M122:M123"/>
    <mergeCell ref="Y114:Y115"/>
    <mergeCell ref="T116:T117"/>
    <mergeCell ref="U114:U115"/>
    <mergeCell ref="V114:V115"/>
    <mergeCell ref="O122:O123"/>
    <mergeCell ref="P122:P123"/>
    <mergeCell ref="Q122:Q123"/>
    <mergeCell ref="R122:R123"/>
    <mergeCell ref="S122:S123"/>
    <mergeCell ref="T122:T123"/>
    <mergeCell ref="U122:U123"/>
    <mergeCell ref="V122:V123"/>
    <mergeCell ref="L116:L117"/>
    <mergeCell ref="M116:M117"/>
    <mergeCell ref="N116:N117"/>
    <mergeCell ref="O116:O117"/>
    <mergeCell ref="P116:P117"/>
    <mergeCell ref="Q116:Q117"/>
    <mergeCell ref="O120:O121"/>
    <mergeCell ref="L120:L121"/>
    <mergeCell ref="W116:W117"/>
    <mergeCell ref="X116:X117"/>
    <mergeCell ref="Y116:Y117"/>
    <mergeCell ref="V34:V35"/>
    <mergeCell ref="W34:W35"/>
    <mergeCell ref="A22:A23"/>
    <mergeCell ref="B22:B23"/>
    <mergeCell ref="C22:C23"/>
    <mergeCell ref="E22:E23"/>
    <mergeCell ref="F22:F23"/>
    <mergeCell ref="G22:G23"/>
    <mergeCell ref="H22:H23"/>
    <mergeCell ref="I22:I23"/>
    <mergeCell ref="J22:J23"/>
    <mergeCell ref="K22:K23"/>
    <mergeCell ref="L22:L23"/>
    <mergeCell ref="B26:B27"/>
    <mergeCell ref="C26:C27"/>
    <mergeCell ref="D26:D27"/>
    <mergeCell ref="E26:E27"/>
    <mergeCell ref="F26:F27"/>
    <mergeCell ref="G26:G27"/>
    <mergeCell ref="H26:H27"/>
    <mergeCell ref="S24:S25"/>
    <mergeCell ref="U28:U29"/>
    <mergeCell ref="O30:O31"/>
    <mergeCell ref="P30:P31"/>
    <mergeCell ref="U24:U25"/>
    <mergeCell ref="V28:V29"/>
    <mergeCell ref="H32:H33"/>
    <mergeCell ref="I32:I33"/>
    <mergeCell ref="V24:V25"/>
    <mergeCell ref="S22:S23"/>
    <mergeCell ref="O32:O33"/>
    <mergeCell ref="U32:U33"/>
    <mergeCell ref="X50:X51"/>
    <mergeCell ref="I44:I45"/>
    <mergeCell ref="J44:J45"/>
    <mergeCell ref="K44:K45"/>
    <mergeCell ref="L44:L45"/>
    <mergeCell ref="W22:W23"/>
    <mergeCell ref="X22:X23"/>
    <mergeCell ref="E44:E45"/>
    <mergeCell ref="F44:F45"/>
    <mergeCell ref="G44:G45"/>
    <mergeCell ref="A46:A47"/>
    <mergeCell ref="B46:B47"/>
    <mergeCell ref="C46:C47"/>
    <mergeCell ref="K46:K47"/>
    <mergeCell ref="I48:I49"/>
    <mergeCell ref="H48:H49"/>
    <mergeCell ref="O26:O27"/>
    <mergeCell ref="P26:P27"/>
    <mergeCell ref="Q26:Q27"/>
    <mergeCell ref="R26:R27"/>
    <mergeCell ref="V30:V31"/>
    <mergeCell ref="W30:W31"/>
    <mergeCell ref="X30:X31"/>
    <mergeCell ref="C42:C43"/>
    <mergeCell ref="O38:O39"/>
    <mergeCell ref="A48:A49"/>
    <mergeCell ref="W50:W51"/>
    <mergeCell ref="U44:U45"/>
    <mergeCell ref="F32:F33"/>
    <mergeCell ref="C36:C37"/>
    <mergeCell ref="I42:I43"/>
    <mergeCell ref="F36:F37"/>
    <mergeCell ref="Y22:Y23"/>
    <mergeCell ref="A26:A27"/>
    <mergeCell ref="A34:A35"/>
    <mergeCell ref="B34:B35"/>
    <mergeCell ref="C34:C35"/>
    <mergeCell ref="D34:D35"/>
    <mergeCell ref="E34:E35"/>
    <mergeCell ref="F34:F35"/>
    <mergeCell ref="G34:G35"/>
    <mergeCell ref="H34:H35"/>
    <mergeCell ref="I34:I35"/>
    <mergeCell ref="J34:J35"/>
    <mergeCell ref="K34:K35"/>
    <mergeCell ref="L34:L35"/>
    <mergeCell ref="M34:M35"/>
    <mergeCell ref="N34:N35"/>
    <mergeCell ref="O34:O35"/>
    <mergeCell ref="P34:P35"/>
    <mergeCell ref="X34:X35"/>
    <mergeCell ref="Q32:Q33"/>
    <mergeCell ref="A32:A33"/>
    <mergeCell ref="B32:B33"/>
    <mergeCell ref="V22:V23"/>
    <mergeCell ref="C32:C33"/>
    <mergeCell ref="D32:D33"/>
    <mergeCell ref="E32:E33"/>
    <mergeCell ref="A28:A29"/>
    <mergeCell ref="T28:T29"/>
    <mergeCell ref="G32:G33"/>
    <mergeCell ref="V32:V33"/>
    <mergeCell ref="X32:X33"/>
    <mergeCell ref="Q34:Q35"/>
    <mergeCell ref="X44:X45"/>
    <mergeCell ref="X36:X37"/>
    <mergeCell ref="U42:U43"/>
    <mergeCell ref="O40:O41"/>
    <mergeCell ref="H42:H43"/>
    <mergeCell ref="H36:H37"/>
    <mergeCell ref="M36:M37"/>
    <mergeCell ref="W36:W37"/>
    <mergeCell ref="S36:S37"/>
    <mergeCell ref="E42:E43"/>
    <mergeCell ref="J42:J43"/>
    <mergeCell ref="I36:I37"/>
    <mergeCell ref="D46:D47"/>
    <mergeCell ref="E46:E47"/>
    <mergeCell ref="F46:F47"/>
    <mergeCell ref="G46:G47"/>
    <mergeCell ref="H46:H47"/>
    <mergeCell ref="I46:I47"/>
    <mergeCell ref="J46:J47"/>
    <mergeCell ref="Q46:Q47"/>
    <mergeCell ref="V38:V39"/>
    <mergeCell ref="W38:W39"/>
    <mergeCell ref="X38:X39"/>
    <mergeCell ref="F38:F39"/>
    <mergeCell ref="G38:G39"/>
    <mergeCell ref="H38:H39"/>
    <mergeCell ref="W54:W55"/>
    <mergeCell ref="X54:X55"/>
    <mergeCell ref="F48:F49"/>
    <mergeCell ref="Y38:Y39"/>
    <mergeCell ref="R42:R43"/>
    <mergeCell ref="X40:X41"/>
    <mergeCell ref="J32:J33"/>
    <mergeCell ref="K32:K33"/>
    <mergeCell ref="L32:L33"/>
    <mergeCell ref="M32:M33"/>
    <mergeCell ref="B42:B43"/>
    <mergeCell ref="V36:V37"/>
    <mergeCell ref="J36:J37"/>
    <mergeCell ref="R46:R47"/>
    <mergeCell ref="W46:W47"/>
    <mergeCell ref="X46:X47"/>
    <mergeCell ref="Y46:Y47"/>
    <mergeCell ref="S46:S47"/>
    <mergeCell ref="I40:I41"/>
    <mergeCell ref="G40:G41"/>
    <mergeCell ref="G36:G37"/>
    <mergeCell ref="V46:V47"/>
    <mergeCell ref="C44:C45"/>
    <mergeCell ref="D44:D45"/>
    <mergeCell ref="L46:L47"/>
    <mergeCell ref="M46:M47"/>
    <mergeCell ref="W44:W45"/>
    <mergeCell ref="V40:V41"/>
    <mergeCell ref="O46:O47"/>
    <mergeCell ref="P46:P47"/>
    <mergeCell ref="B44:B45"/>
    <mergeCell ref="Y36:Y37"/>
    <mergeCell ref="Y40:Y41"/>
    <mergeCell ref="S42:S43"/>
    <mergeCell ref="T36:T37"/>
    <mergeCell ref="U36:U37"/>
    <mergeCell ref="U40:U41"/>
    <mergeCell ref="F62:F63"/>
    <mergeCell ref="G62:G63"/>
    <mergeCell ref="K62:K63"/>
    <mergeCell ref="L62:L63"/>
    <mergeCell ref="W56:W57"/>
    <mergeCell ref="V54:V55"/>
    <mergeCell ref="F56:F57"/>
    <mergeCell ref="G56:G57"/>
    <mergeCell ref="H56:H57"/>
    <mergeCell ref="I56:I57"/>
    <mergeCell ref="J56:J57"/>
    <mergeCell ref="K56:K57"/>
    <mergeCell ref="V60:V61"/>
    <mergeCell ref="H44:H45"/>
    <mergeCell ref="V44:V45"/>
    <mergeCell ref="U38:U39"/>
    <mergeCell ref="X42:X43"/>
    <mergeCell ref="S48:S49"/>
    <mergeCell ref="R54:R55"/>
    <mergeCell ref="S52:S53"/>
    <mergeCell ref="G50:G51"/>
    <mergeCell ref="V56:V57"/>
    <mergeCell ref="V58:V59"/>
    <mergeCell ref="H62:H63"/>
    <mergeCell ref="I62:I63"/>
    <mergeCell ref="J62:J63"/>
    <mergeCell ref="V62:V63"/>
    <mergeCell ref="A58:A59"/>
    <mergeCell ref="O54:O55"/>
    <mergeCell ref="O56:O57"/>
    <mergeCell ref="A50:A51"/>
    <mergeCell ref="G58:G59"/>
    <mergeCell ref="O52:O53"/>
    <mergeCell ref="K48:K49"/>
    <mergeCell ref="D50:D51"/>
    <mergeCell ref="T68:T69"/>
    <mergeCell ref="T62:T63"/>
    <mergeCell ref="U62:U63"/>
    <mergeCell ref="O62:O63"/>
    <mergeCell ref="P62:P63"/>
    <mergeCell ref="Q62:Q63"/>
    <mergeCell ref="R62:R63"/>
    <mergeCell ref="S62:S63"/>
    <mergeCell ref="P60:P61"/>
    <mergeCell ref="B68:B69"/>
    <mergeCell ref="C68:C69"/>
    <mergeCell ref="Q52:Q53"/>
    <mergeCell ref="R52:R53"/>
    <mergeCell ref="D54:D55"/>
    <mergeCell ref="F50:F51"/>
    <mergeCell ref="J50:J51"/>
    <mergeCell ref="P54:P55"/>
    <mergeCell ref="N52:N53"/>
    <mergeCell ref="A56:A57"/>
    <mergeCell ref="B52:B53"/>
    <mergeCell ref="E50:E51"/>
    <mergeCell ref="A64:A65"/>
    <mergeCell ref="B64:B65"/>
    <mergeCell ref="D66:D67"/>
    <mergeCell ref="A86:A87"/>
    <mergeCell ref="A72:A73"/>
    <mergeCell ref="A78:A79"/>
    <mergeCell ref="A82:A83"/>
    <mergeCell ref="A80:A81"/>
    <mergeCell ref="U84:U85"/>
    <mergeCell ref="T84:T85"/>
    <mergeCell ref="E62:E63"/>
    <mergeCell ref="C64:C65"/>
    <mergeCell ref="D64:D65"/>
    <mergeCell ref="Q84:Q85"/>
    <mergeCell ref="E64:E65"/>
    <mergeCell ref="E78:E79"/>
    <mergeCell ref="D78:D79"/>
    <mergeCell ref="D76:D77"/>
    <mergeCell ref="H76:H77"/>
    <mergeCell ref="A76:A77"/>
    <mergeCell ref="A74:A75"/>
    <mergeCell ref="B86:B87"/>
    <mergeCell ref="D80:D81"/>
    <mergeCell ref="D82:D83"/>
    <mergeCell ref="C82:C83"/>
    <mergeCell ref="A84:A85"/>
    <mergeCell ref="B84:B85"/>
    <mergeCell ref="D86:D87"/>
    <mergeCell ref="J86:J87"/>
    <mergeCell ref="G86:G87"/>
    <mergeCell ref="B76:B77"/>
    <mergeCell ref="A68:A69"/>
    <mergeCell ref="B72:B73"/>
    <mergeCell ref="E74:E75"/>
    <mergeCell ref="G74:G75"/>
    <mergeCell ref="H90:H91"/>
    <mergeCell ref="M92:M93"/>
    <mergeCell ref="M94:M95"/>
    <mergeCell ref="A114:A115"/>
    <mergeCell ref="B114:B115"/>
    <mergeCell ref="A108:A109"/>
    <mergeCell ref="B108:B109"/>
    <mergeCell ref="C108:C109"/>
    <mergeCell ref="B88:B89"/>
    <mergeCell ref="C88:C89"/>
    <mergeCell ref="D88:D89"/>
    <mergeCell ref="E88:E89"/>
    <mergeCell ref="F88:F89"/>
    <mergeCell ref="A110:A111"/>
    <mergeCell ref="G110:G111"/>
    <mergeCell ref="H110:H111"/>
    <mergeCell ref="D94:D95"/>
    <mergeCell ref="A88:A89"/>
    <mergeCell ref="A96:A97"/>
    <mergeCell ref="B96:B97"/>
    <mergeCell ref="H98:H99"/>
    <mergeCell ref="C96:C97"/>
    <mergeCell ref="D96:D97"/>
    <mergeCell ref="C92:C93"/>
    <mergeCell ref="A94:A95"/>
    <mergeCell ref="A106:A107"/>
    <mergeCell ref="F110:F111"/>
    <mergeCell ref="A112:A113"/>
    <mergeCell ref="B112:B113"/>
    <mergeCell ref="C112:C113"/>
    <mergeCell ref="D112:D113"/>
    <mergeCell ref="K92:K93"/>
    <mergeCell ref="B102:B103"/>
    <mergeCell ref="C106:C107"/>
    <mergeCell ref="C98:C99"/>
    <mergeCell ref="A104:A105"/>
    <mergeCell ref="B104:B105"/>
    <mergeCell ref="B110:B111"/>
    <mergeCell ref="Q90:Q91"/>
    <mergeCell ref="Q110:Q111"/>
    <mergeCell ref="K108:K109"/>
    <mergeCell ref="K102:K103"/>
    <mergeCell ref="L90:L91"/>
    <mergeCell ref="O102:O103"/>
    <mergeCell ref="N94:N95"/>
    <mergeCell ref="A100:A101"/>
    <mergeCell ref="B100:B101"/>
    <mergeCell ref="C100:C101"/>
    <mergeCell ref="D100:D101"/>
    <mergeCell ref="E100:E101"/>
    <mergeCell ref="F100:F101"/>
    <mergeCell ref="G100:G101"/>
    <mergeCell ref="H100:H101"/>
    <mergeCell ref="I100:I101"/>
    <mergeCell ref="J100:J101"/>
    <mergeCell ref="K100:K101"/>
    <mergeCell ref="B98:B99"/>
    <mergeCell ref="I108:I109"/>
    <mergeCell ref="J108:J109"/>
    <mergeCell ref="D104:D105"/>
    <mergeCell ref="J96:J97"/>
    <mergeCell ref="D92:D93"/>
    <mergeCell ref="E92:E93"/>
    <mergeCell ref="H94:H95"/>
    <mergeCell ref="A102:A103"/>
    <mergeCell ref="C90:C91"/>
    <mergeCell ref="E106:E107"/>
    <mergeCell ref="H106:H107"/>
    <mergeCell ref="K96:K97"/>
    <mergeCell ref="D106:D107"/>
    <mergeCell ref="A92:A93"/>
    <mergeCell ref="A116:A117"/>
    <mergeCell ref="B106:B107"/>
    <mergeCell ref="S94:S95"/>
    <mergeCell ref="E108:E109"/>
    <mergeCell ref="T118:T119"/>
    <mergeCell ref="U118:U119"/>
    <mergeCell ref="V118:V119"/>
    <mergeCell ref="P118:P119"/>
    <mergeCell ref="Q118:Q119"/>
    <mergeCell ref="R118:R119"/>
    <mergeCell ref="S98:S99"/>
    <mergeCell ref="I96:I97"/>
    <mergeCell ref="L96:L97"/>
    <mergeCell ref="M96:M97"/>
    <mergeCell ref="O96:O97"/>
    <mergeCell ref="P96:P97"/>
    <mergeCell ref="Q96:Q97"/>
    <mergeCell ref="S96:S97"/>
    <mergeCell ref="P98:P99"/>
    <mergeCell ref="O106:O107"/>
    <mergeCell ref="I106:I107"/>
    <mergeCell ref="D98:D99"/>
    <mergeCell ref="G98:G99"/>
    <mergeCell ref="E102:E103"/>
    <mergeCell ref="V116:V117"/>
    <mergeCell ref="D102:D103"/>
    <mergeCell ref="H102:H103"/>
    <mergeCell ref="M102:M103"/>
    <mergeCell ref="B94:B95"/>
    <mergeCell ref="C116:C117"/>
    <mergeCell ref="D116:D117"/>
    <mergeCell ref="B139:B140"/>
    <mergeCell ref="B141:B142"/>
    <mergeCell ref="L94:L95"/>
    <mergeCell ref="K94:K95"/>
    <mergeCell ref="J94:J95"/>
    <mergeCell ref="I84:I85"/>
    <mergeCell ref="J84:J85"/>
    <mergeCell ref="E94:E95"/>
    <mergeCell ref="R90:R91"/>
    <mergeCell ref="M84:M85"/>
    <mergeCell ref="N84:N85"/>
    <mergeCell ref="O84:O85"/>
    <mergeCell ref="P84:P85"/>
    <mergeCell ref="B92:B93"/>
    <mergeCell ref="C84:C85"/>
    <mergeCell ref="D84:D85"/>
    <mergeCell ref="E84:E85"/>
    <mergeCell ref="F84:F85"/>
    <mergeCell ref="G84:G85"/>
    <mergeCell ref="H84:H85"/>
    <mergeCell ref="K84:K85"/>
    <mergeCell ref="L84:L85"/>
    <mergeCell ref="E86:E87"/>
    <mergeCell ref="O88:O89"/>
    <mergeCell ref="E112:E113"/>
    <mergeCell ref="D110:D111"/>
    <mergeCell ref="C110:C111"/>
    <mergeCell ref="X112:X113"/>
    <mergeCell ref="S110:S111"/>
    <mergeCell ref="E110:E111"/>
    <mergeCell ref="S90:S91"/>
    <mergeCell ref="I90:I91"/>
    <mergeCell ref="J90:J91"/>
    <mergeCell ref="K90:K91"/>
    <mergeCell ref="G90:G91"/>
    <mergeCell ref="X108:X109"/>
    <mergeCell ref="B125:B126"/>
    <mergeCell ref="B127:B128"/>
    <mergeCell ref="B129:B130"/>
    <mergeCell ref="B131:B132"/>
    <mergeCell ref="B133:B134"/>
    <mergeCell ref="B135:B136"/>
    <mergeCell ref="X110:X111"/>
    <mergeCell ref="X114:X115"/>
    <mergeCell ref="R96:R97"/>
    <mergeCell ref="I98:I99"/>
    <mergeCell ref="C94:C95"/>
    <mergeCell ref="F92:F93"/>
    <mergeCell ref="K98:K99"/>
    <mergeCell ref="G94:G95"/>
    <mergeCell ref="H92:H93"/>
    <mergeCell ref="G92:G93"/>
    <mergeCell ref="N90:N91"/>
    <mergeCell ref="O90:O91"/>
    <mergeCell ref="P90:P91"/>
    <mergeCell ref="M90:M91"/>
    <mergeCell ref="H108:H109"/>
    <mergeCell ref="F106:F107"/>
    <mergeCell ref="Z17:CZ17"/>
    <mergeCell ref="X96:X97"/>
    <mergeCell ref="R100:R101"/>
    <mergeCell ref="S100:S101"/>
    <mergeCell ref="T100:T101"/>
    <mergeCell ref="U100:U101"/>
    <mergeCell ref="V100:V101"/>
    <mergeCell ref="W100:W101"/>
    <mergeCell ref="L100:L101"/>
    <mergeCell ref="M100:M101"/>
    <mergeCell ref="N100:N101"/>
    <mergeCell ref="O100:O101"/>
    <mergeCell ref="P100:P101"/>
    <mergeCell ref="Q100:Q101"/>
    <mergeCell ref="T88:T89"/>
    <mergeCell ref="C70:C71"/>
    <mergeCell ref="D70:D71"/>
    <mergeCell ref="E70:E71"/>
    <mergeCell ref="S72:S73"/>
    <mergeCell ref="D68:D69"/>
    <mergeCell ref="O68:O69"/>
    <mergeCell ref="P68:P69"/>
    <mergeCell ref="Q68:Q69"/>
    <mergeCell ref="R68:R69"/>
    <mergeCell ref="S68:S69"/>
    <mergeCell ref="N68:N69"/>
    <mergeCell ref="N70:N71"/>
    <mergeCell ref="J68:J69"/>
    <mergeCell ref="H88:H89"/>
    <mergeCell ref="D90:D91"/>
    <mergeCell ref="E90:E91"/>
    <mergeCell ref="F90:F91"/>
    <mergeCell ref="B147:B148"/>
    <mergeCell ref="B82:B83"/>
    <mergeCell ref="N114:N115"/>
    <mergeCell ref="O114:O115"/>
    <mergeCell ref="P114:P115"/>
    <mergeCell ref="Q114:Q115"/>
    <mergeCell ref="H112:H113"/>
    <mergeCell ref="K114:K115"/>
    <mergeCell ref="K104:K105"/>
    <mergeCell ref="I112:I113"/>
    <mergeCell ref="J112:J113"/>
    <mergeCell ref="J104:J105"/>
    <mergeCell ref="H104:H105"/>
    <mergeCell ref="S118:S119"/>
    <mergeCell ref="B143:B144"/>
    <mergeCell ref="B145:B146"/>
    <mergeCell ref="C74:C75"/>
    <mergeCell ref="S88:S89"/>
    <mergeCell ref="R84:R85"/>
    <mergeCell ref="B80:B81"/>
    <mergeCell ref="Q88:Q89"/>
    <mergeCell ref="C86:C87"/>
    <mergeCell ref="H80:H81"/>
    <mergeCell ref="I80:I81"/>
    <mergeCell ref="J80:J81"/>
    <mergeCell ref="O74:O75"/>
    <mergeCell ref="P74:P75"/>
    <mergeCell ref="F108:F109"/>
    <mergeCell ref="C102:C103"/>
    <mergeCell ref="B74:B75"/>
    <mergeCell ref="G108:G109"/>
    <mergeCell ref="B137:B138"/>
  </mergeCells>
  <conditionalFormatting sqref="Z14:Z15 Z22:Z73 Z76:Z123">
    <cfRule type="cellIs" dxfId="1007" priority="4190" operator="between">
      <formula>-0.01</formula>
      <formula>-200</formula>
    </cfRule>
  </conditionalFormatting>
  <conditionalFormatting sqref="T36 L106:O106 L76:O76 L78:O78 L86:O86 L60:O60 L36:O36 L94:O94 L40:O40 L92:O92 L82:O82 L54:O54 L50:O50 L48:O48 L104:O104 L58:O58 L84:O84 L62:O62">
    <cfRule type="cellIs" priority="4186" operator="greaterThan">
      <formula>-1000000</formula>
    </cfRule>
  </conditionalFormatting>
  <conditionalFormatting sqref="U13 U10 U8 U6 V36:V37 V40:V41 V48:V51 V54:V55 V76:V79 V92:V95 V104:V107 V82:V87 V58:V63">
    <cfRule type="cellIs" dxfId="1006" priority="4183" operator="lessThan">
      <formula>0</formula>
    </cfRule>
  </conditionalFormatting>
  <conditionalFormatting sqref="U13:U14 U6:U11">
    <cfRule type="containsErrors" dxfId="1005" priority="4178">
      <formula>ISERROR(U6)</formula>
    </cfRule>
  </conditionalFormatting>
  <conditionalFormatting sqref="J15">
    <cfRule type="cellIs" dxfId="1004" priority="4177" operator="equal">
      <formula>0</formula>
    </cfRule>
  </conditionalFormatting>
  <conditionalFormatting sqref="K36:K37 K40:K41 K48:K51 K76:K79 K92:K95 K104:K107 K54:K55 K82:K87 K58:K63">
    <cfRule type="cellIs" dxfId="1003" priority="4170" operator="equal">
      <formula>"RECHAZADA"</formula>
    </cfRule>
    <cfRule type="cellIs" dxfId="1002" priority="4171" operator="equal">
      <formula>"APROBADA"</formula>
    </cfRule>
    <cfRule type="cellIs" dxfId="1001" priority="4173" operator="equal">
      <formula>"EN ANÁLISIS"</formula>
    </cfRule>
  </conditionalFormatting>
  <conditionalFormatting sqref="K36:K37 K40:K41 K48:K51 K76:K79 K92:K95 K104:K105 K54:K55 K82:K87 K58:K63">
    <cfRule type="cellIs" dxfId="1000" priority="4172" operator="equal">
      <formula>"EN ANÁLISIS"</formula>
    </cfRule>
  </conditionalFormatting>
  <conditionalFormatting sqref="L98:O98">
    <cfRule type="cellIs" priority="4116" operator="greaterThan">
      <formula>-1000000</formula>
    </cfRule>
  </conditionalFormatting>
  <conditionalFormatting sqref="V98:V99">
    <cfRule type="cellIs" dxfId="999" priority="4115" operator="lessThan">
      <formula>0</formula>
    </cfRule>
  </conditionalFormatting>
  <conditionalFormatting sqref="K98:K99">
    <cfRule type="cellIs" dxfId="998" priority="4111" operator="equal">
      <formula>"RECHAZADA"</formula>
    </cfRule>
    <cfRule type="cellIs" dxfId="997" priority="4112" operator="equal">
      <formula>"APROBADA"</formula>
    </cfRule>
    <cfRule type="cellIs" dxfId="996" priority="4114" operator="equal">
      <formula>"EN ANÁLISIS"</formula>
    </cfRule>
  </conditionalFormatting>
  <conditionalFormatting sqref="K98:K99">
    <cfRule type="cellIs" dxfId="995" priority="4113" operator="equal">
      <formula>"EN ANÁLISIS"</formula>
    </cfRule>
  </conditionalFormatting>
  <conditionalFormatting sqref="L102:O102">
    <cfRule type="cellIs" priority="4108" operator="greaterThan">
      <formula>-1000000</formula>
    </cfRule>
  </conditionalFormatting>
  <conditionalFormatting sqref="V102:V103">
    <cfRule type="cellIs" dxfId="994" priority="4107" operator="lessThan">
      <formula>0</formula>
    </cfRule>
  </conditionalFormatting>
  <conditionalFormatting sqref="K102:K103">
    <cfRule type="cellIs" dxfId="993" priority="4103" operator="equal">
      <formula>"RECHAZADA"</formula>
    </cfRule>
    <cfRule type="cellIs" dxfId="992" priority="4104" operator="equal">
      <formula>"APROBADA"</formula>
    </cfRule>
    <cfRule type="cellIs" dxfId="991" priority="4106" operator="equal">
      <formula>"EN ANÁLISIS"</formula>
    </cfRule>
  </conditionalFormatting>
  <conditionalFormatting sqref="K102:K103">
    <cfRule type="cellIs" dxfId="990" priority="4105" operator="equal">
      <formula>"EN ANÁLISIS"</formula>
    </cfRule>
  </conditionalFormatting>
  <conditionalFormatting sqref="L118">
    <cfRule type="cellIs" priority="3548" operator="greaterThan">
      <formula>-1000000</formula>
    </cfRule>
  </conditionalFormatting>
  <conditionalFormatting sqref="L42:O42">
    <cfRule type="cellIs" priority="4093" operator="greaterThan">
      <formula>-1000000</formula>
    </cfRule>
  </conditionalFormatting>
  <conditionalFormatting sqref="V42:V43">
    <cfRule type="cellIs" dxfId="989" priority="4092" operator="lessThan">
      <formula>0</formula>
    </cfRule>
  </conditionalFormatting>
  <conditionalFormatting sqref="K42:K43">
    <cfRule type="cellIs" dxfId="988" priority="4088" operator="equal">
      <formula>"RECHAZADA"</formula>
    </cfRule>
    <cfRule type="cellIs" dxfId="987" priority="4089" operator="equal">
      <formula>"APROBADA"</formula>
    </cfRule>
    <cfRule type="cellIs" dxfId="986" priority="4091" operator="equal">
      <formula>"EN ANÁLISIS"</formula>
    </cfRule>
  </conditionalFormatting>
  <conditionalFormatting sqref="K42:K43">
    <cfRule type="cellIs" dxfId="985" priority="4090" operator="equal">
      <formula>"EN ANÁLISIS"</formula>
    </cfRule>
  </conditionalFormatting>
  <conditionalFormatting sqref="L52:O52">
    <cfRule type="cellIs" priority="4025" operator="greaterThan">
      <formula>-1000000</formula>
    </cfRule>
  </conditionalFormatting>
  <conditionalFormatting sqref="V52:V53">
    <cfRule type="cellIs" dxfId="984" priority="4024" operator="lessThan">
      <formula>0</formula>
    </cfRule>
  </conditionalFormatting>
  <conditionalFormatting sqref="K52:K53">
    <cfRule type="cellIs" dxfId="983" priority="4020" operator="equal">
      <formula>"RECHAZADA"</formula>
    </cfRule>
    <cfRule type="cellIs" dxfId="982" priority="4021" operator="equal">
      <formula>"APROBADA"</formula>
    </cfRule>
    <cfRule type="cellIs" dxfId="981" priority="4023" operator="equal">
      <formula>"EN ANÁLISIS"</formula>
    </cfRule>
  </conditionalFormatting>
  <conditionalFormatting sqref="K52:K53">
    <cfRule type="cellIs" dxfId="980" priority="4022" operator="equal">
      <formula>"EN ANÁLISIS"</formula>
    </cfRule>
  </conditionalFormatting>
  <conditionalFormatting sqref="T40">
    <cfRule type="cellIs" priority="4011" operator="greaterThan">
      <formula>-1000000</formula>
    </cfRule>
  </conditionalFormatting>
  <conditionalFormatting sqref="L110:O110">
    <cfRule type="cellIs" priority="3986" operator="greaterThan">
      <formula>-1000000</formula>
    </cfRule>
  </conditionalFormatting>
  <conditionalFormatting sqref="V110:V111">
    <cfRule type="cellIs" dxfId="979" priority="3985" operator="lessThan">
      <formula>0</formula>
    </cfRule>
  </conditionalFormatting>
  <conditionalFormatting sqref="K110:K111">
    <cfRule type="cellIs" dxfId="978" priority="3981" operator="equal">
      <formula>"RECHAZADA"</formula>
    </cfRule>
    <cfRule type="cellIs" dxfId="977" priority="3982" operator="equal">
      <formula>"APROBADA"</formula>
    </cfRule>
    <cfRule type="cellIs" dxfId="976" priority="3984" operator="equal">
      <formula>"EN ANÁLISIS"</formula>
    </cfRule>
  </conditionalFormatting>
  <conditionalFormatting sqref="K110:K111">
    <cfRule type="cellIs" dxfId="975" priority="3983" operator="equal">
      <formula>"EN ANÁLISIS"</formula>
    </cfRule>
  </conditionalFormatting>
  <conditionalFormatting sqref="Z20:Z21">
    <cfRule type="cellIs" dxfId="974" priority="3819" operator="between">
      <formula>-0.01</formula>
      <formula>-200</formula>
    </cfRule>
  </conditionalFormatting>
  <conditionalFormatting sqref="L20:O20">
    <cfRule type="cellIs" priority="3818" operator="greaterThan">
      <formula>-1000000</formula>
    </cfRule>
  </conditionalFormatting>
  <conditionalFormatting sqref="V20:V21">
    <cfRule type="cellIs" dxfId="973" priority="3817" operator="lessThan">
      <formula>0</formula>
    </cfRule>
  </conditionalFormatting>
  <conditionalFormatting sqref="K20:K21">
    <cfRule type="cellIs" dxfId="972" priority="3813" operator="equal">
      <formula>"RECHAZADA"</formula>
    </cfRule>
    <cfRule type="cellIs" dxfId="971" priority="3814" operator="equal">
      <formula>"APROBADA"</formula>
    </cfRule>
    <cfRule type="cellIs" dxfId="970" priority="3816" operator="equal">
      <formula>"EN ANÁLISIS"</formula>
    </cfRule>
  </conditionalFormatting>
  <conditionalFormatting sqref="K20:K21">
    <cfRule type="cellIs" dxfId="969" priority="3815" operator="equal">
      <formula>"EN ANÁLISIS"</formula>
    </cfRule>
  </conditionalFormatting>
  <conditionalFormatting sqref="T20">
    <cfRule type="cellIs" priority="3812" operator="greaterThan">
      <formula>-1000000</formula>
    </cfRule>
  </conditionalFormatting>
  <conditionalFormatting sqref="T110">
    <cfRule type="cellIs" priority="3745" operator="greaterThan">
      <formula>-1000000</formula>
    </cfRule>
  </conditionalFormatting>
  <conditionalFormatting sqref="L112:O112">
    <cfRule type="cellIs" priority="3727" operator="greaterThan">
      <formula>-1000000</formula>
    </cfRule>
  </conditionalFormatting>
  <conditionalFormatting sqref="V112:V113">
    <cfRule type="cellIs" dxfId="968" priority="3726" operator="lessThan">
      <formula>0</formula>
    </cfRule>
  </conditionalFormatting>
  <conditionalFormatting sqref="T112">
    <cfRule type="cellIs" priority="3721" operator="greaterThan">
      <formula>-1000000</formula>
    </cfRule>
  </conditionalFormatting>
  <conditionalFormatting sqref="V114:V115">
    <cfRule type="cellIs" dxfId="967" priority="3719" operator="lessThan">
      <formula>0</formula>
    </cfRule>
  </conditionalFormatting>
  <conditionalFormatting sqref="T114">
    <cfRule type="cellIs" priority="3718" operator="greaterThan">
      <formula>-1000000</formula>
    </cfRule>
  </conditionalFormatting>
  <conditionalFormatting sqref="M114:O114">
    <cfRule type="cellIs" priority="3717" operator="greaterThan">
      <formula>-1000000</formula>
    </cfRule>
  </conditionalFormatting>
  <conditionalFormatting sqref="V122:V123">
    <cfRule type="cellIs" dxfId="966" priority="3623" operator="lessThan">
      <formula>0</formula>
    </cfRule>
  </conditionalFormatting>
  <conditionalFormatting sqref="T122">
    <cfRule type="cellIs" priority="3622" operator="greaterThan">
      <formula>-1000000</formula>
    </cfRule>
  </conditionalFormatting>
  <conditionalFormatting sqref="M122:O122">
    <cfRule type="cellIs" priority="3621" operator="greaterThan">
      <formula>-1000000</formula>
    </cfRule>
  </conditionalFormatting>
  <conditionalFormatting sqref="V120:V121">
    <cfRule type="cellIs" dxfId="965" priority="3615" operator="lessThan">
      <formula>0</formula>
    </cfRule>
  </conditionalFormatting>
  <conditionalFormatting sqref="T120">
    <cfRule type="cellIs" priority="3614" operator="greaterThan">
      <formula>-1000000</formula>
    </cfRule>
  </conditionalFormatting>
  <conditionalFormatting sqref="M120:O120">
    <cfRule type="cellIs" priority="3613" operator="greaterThan">
      <formula>-1000000</formula>
    </cfRule>
  </conditionalFormatting>
  <conditionalFormatting sqref="V118:V119">
    <cfRule type="cellIs" dxfId="964" priority="3607" operator="lessThan">
      <formula>0</formula>
    </cfRule>
  </conditionalFormatting>
  <conditionalFormatting sqref="T118">
    <cfRule type="cellIs" priority="3606" operator="greaterThan">
      <formula>-1000000</formula>
    </cfRule>
  </conditionalFormatting>
  <conditionalFormatting sqref="M118:O118">
    <cfRule type="cellIs" priority="3605" operator="greaterThan">
      <formula>-1000000</formula>
    </cfRule>
  </conditionalFormatting>
  <conditionalFormatting sqref="V116:V117">
    <cfRule type="cellIs" dxfId="963" priority="3599" operator="lessThan">
      <formula>0</formula>
    </cfRule>
  </conditionalFormatting>
  <conditionalFormatting sqref="T116">
    <cfRule type="cellIs" priority="3598" operator="greaterThan">
      <formula>-1000000</formula>
    </cfRule>
  </conditionalFormatting>
  <conditionalFormatting sqref="M116:O116">
    <cfRule type="cellIs" priority="3597" operator="greaterThan">
      <formula>-1000000</formula>
    </cfRule>
  </conditionalFormatting>
  <conditionalFormatting sqref="V88:V89">
    <cfRule type="cellIs" dxfId="962" priority="3441" operator="lessThan">
      <formula>0</formula>
    </cfRule>
  </conditionalFormatting>
  <conditionalFormatting sqref="L88:O88">
    <cfRule type="cellIs" priority="3440" operator="greaterThan">
      <formula>-1000000</formula>
    </cfRule>
  </conditionalFormatting>
  <conditionalFormatting sqref="T22">
    <cfRule type="cellIs" priority="3539" operator="greaterThan">
      <formula>-1000000</formula>
    </cfRule>
  </conditionalFormatting>
  <conditionalFormatting sqref="L28:O28">
    <cfRule type="cellIs" priority="3583" operator="greaterThan">
      <formula>-1000000</formula>
    </cfRule>
  </conditionalFormatting>
  <conditionalFormatting sqref="V28:V29">
    <cfRule type="cellIs" dxfId="961" priority="3582" operator="lessThan">
      <formula>0</formula>
    </cfRule>
  </conditionalFormatting>
  <conditionalFormatting sqref="K28:K29">
    <cfRule type="cellIs" dxfId="960" priority="3578" operator="equal">
      <formula>"RECHAZADA"</formula>
    </cfRule>
    <cfRule type="cellIs" dxfId="959" priority="3579" operator="equal">
      <formula>"APROBADA"</formula>
    </cfRule>
    <cfRule type="cellIs" dxfId="958" priority="3581" operator="equal">
      <formula>"EN ANÁLISIS"</formula>
    </cfRule>
  </conditionalFormatting>
  <conditionalFormatting sqref="K28:K29">
    <cfRule type="cellIs" dxfId="957" priority="3580" operator="equal">
      <formula>"EN ANÁLISIS"</formula>
    </cfRule>
  </conditionalFormatting>
  <conditionalFormatting sqref="T28">
    <cfRule type="cellIs" priority="3577" operator="greaterThan">
      <formula>-1000000</formula>
    </cfRule>
  </conditionalFormatting>
  <conditionalFormatting sqref="L24:O24">
    <cfRule type="cellIs" priority="3575" operator="greaterThan">
      <formula>-1000000</formula>
    </cfRule>
  </conditionalFormatting>
  <conditionalFormatting sqref="V24:V25">
    <cfRule type="cellIs" dxfId="956" priority="3574" operator="lessThan">
      <formula>0</formula>
    </cfRule>
  </conditionalFormatting>
  <conditionalFormatting sqref="K24:K25">
    <cfRule type="cellIs" dxfId="955" priority="3570" operator="equal">
      <formula>"RECHAZADA"</formula>
    </cfRule>
    <cfRule type="cellIs" dxfId="954" priority="3571" operator="equal">
      <formula>"APROBADA"</formula>
    </cfRule>
    <cfRule type="cellIs" dxfId="953" priority="3573" operator="equal">
      <formula>"EN ANÁLISIS"</formula>
    </cfRule>
  </conditionalFormatting>
  <conditionalFormatting sqref="K24:K25">
    <cfRule type="cellIs" dxfId="952" priority="3572" operator="equal">
      <formula>"EN ANÁLISIS"</formula>
    </cfRule>
  </conditionalFormatting>
  <conditionalFormatting sqref="T24">
    <cfRule type="cellIs" priority="3569" operator="greaterThan">
      <formula>-1000000</formula>
    </cfRule>
  </conditionalFormatting>
  <conditionalFormatting sqref="V108:V109">
    <cfRule type="cellIs" dxfId="951" priority="3567" operator="lessThan">
      <formula>0</formula>
    </cfRule>
  </conditionalFormatting>
  <conditionalFormatting sqref="T108">
    <cfRule type="cellIs" priority="3566" operator="greaterThan">
      <formula>-1000000</formula>
    </cfRule>
  </conditionalFormatting>
  <conditionalFormatting sqref="L108:O108">
    <cfRule type="cellIs" priority="3565" operator="greaterThan">
      <formula>-1000000</formula>
    </cfRule>
  </conditionalFormatting>
  <conditionalFormatting sqref="K108:K109">
    <cfRule type="cellIs" dxfId="950" priority="3561" operator="equal">
      <formula>"RECHAZADA"</formula>
    </cfRule>
    <cfRule type="cellIs" dxfId="949" priority="3562" operator="equal">
      <formula>"APROBADA"</formula>
    </cfRule>
    <cfRule type="cellIs" dxfId="948" priority="3564" operator="equal">
      <formula>"EN ANÁLISIS"</formula>
    </cfRule>
  </conditionalFormatting>
  <conditionalFormatting sqref="K108:K109">
    <cfRule type="cellIs" dxfId="947" priority="3563" operator="equal">
      <formula>"EN ANÁLISIS"</formula>
    </cfRule>
  </conditionalFormatting>
  <conditionalFormatting sqref="K112:K113">
    <cfRule type="cellIs" dxfId="946" priority="3557" operator="equal">
      <formula>"RECHAZADA"</formula>
    </cfRule>
    <cfRule type="cellIs" dxfId="945" priority="3558" operator="equal">
      <formula>"APROBADA"</formula>
    </cfRule>
    <cfRule type="cellIs" dxfId="944" priority="3560" operator="equal">
      <formula>"EN ANÁLISIS"</formula>
    </cfRule>
  </conditionalFormatting>
  <conditionalFormatting sqref="K112:K113">
    <cfRule type="cellIs" dxfId="943" priority="3559" operator="equal">
      <formula>"EN ANÁLISIS"</formula>
    </cfRule>
  </conditionalFormatting>
  <conditionalFormatting sqref="K114:K123">
    <cfRule type="cellIs" dxfId="942" priority="3553" operator="equal">
      <formula>"RECHAZADA"</formula>
    </cfRule>
    <cfRule type="cellIs" dxfId="941" priority="3554" operator="equal">
      <formula>"APROBADA"</formula>
    </cfRule>
    <cfRule type="cellIs" dxfId="940" priority="3556" operator="equal">
      <formula>"EN ANÁLISIS"</formula>
    </cfRule>
  </conditionalFormatting>
  <conditionalFormatting sqref="K114:K123">
    <cfRule type="cellIs" dxfId="939" priority="3555" operator="equal">
      <formula>"EN ANÁLISIS"</formula>
    </cfRule>
  </conditionalFormatting>
  <conditionalFormatting sqref="L114">
    <cfRule type="cellIs" priority="3551" operator="greaterThan">
      <formula>-1000000</formula>
    </cfRule>
  </conditionalFormatting>
  <conditionalFormatting sqref="L122">
    <cfRule type="cellIs" priority="3550" operator="greaterThan">
      <formula>-1000000</formula>
    </cfRule>
  </conditionalFormatting>
  <conditionalFormatting sqref="L120">
    <cfRule type="cellIs" priority="3549" operator="greaterThan">
      <formula>-1000000</formula>
    </cfRule>
  </conditionalFormatting>
  <conditionalFormatting sqref="L116">
    <cfRule type="cellIs" priority="3547" operator="greaterThan">
      <formula>-1000000</formula>
    </cfRule>
  </conditionalFormatting>
  <conditionalFormatting sqref="V22:V23">
    <cfRule type="cellIs" dxfId="938" priority="3545" operator="lessThan">
      <formula>0</formula>
    </cfRule>
  </conditionalFormatting>
  <conditionalFormatting sqref="L22:O22">
    <cfRule type="cellIs" priority="3544" operator="greaterThan">
      <formula>-1000000</formula>
    </cfRule>
  </conditionalFormatting>
  <conditionalFormatting sqref="K22:K23">
    <cfRule type="cellIs" dxfId="937" priority="3540" operator="equal">
      <formula>"RECHAZADA"</formula>
    </cfRule>
    <cfRule type="cellIs" dxfId="936" priority="3541" operator="equal">
      <formula>"APROBADA"</formula>
    </cfRule>
    <cfRule type="cellIs" dxfId="935" priority="3543" operator="equal">
      <formula>"EN ANÁLISIS"</formula>
    </cfRule>
  </conditionalFormatting>
  <conditionalFormatting sqref="K22:K23">
    <cfRule type="cellIs" dxfId="934" priority="3542" operator="equal">
      <formula>"EN ANÁLISIS"</formula>
    </cfRule>
  </conditionalFormatting>
  <conditionalFormatting sqref="V26:V27">
    <cfRule type="cellIs" dxfId="933" priority="3537" operator="lessThan">
      <formula>0</formula>
    </cfRule>
  </conditionalFormatting>
  <conditionalFormatting sqref="L26:O26">
    <cfRule type="cellIs" priority="3536" operator="greaterThan">
      <formula>-1000000</formula>
    </cfRule>
  </conditionalFormatting>
  <conditionalFormatting sqref="K26:K27">
    <cfRule type="cellIs" dxfId="932" priority="3532" operator="equal">
      <formula>"RECHAZADA"</formula>
    </cfRule>
    <cfRule type="cellIs" dxfId="931" priority="3533" operator="equal">
      <formula>"APROBADA"</formula>
    </cfRule>
    <cfRule type="cellIs" dxfId="930" priority="3535" operator="equal">
      <formula>"EN ANÁLISIS"</formula>
    </cfRule>
  </conditionalFormatting>
  <conditionalFormatting sqref="K26:K27">
    <cfRule type="cellIs" dxfId="929" priority="3534" operator="equal">
      <formula>"EN ANÁLISIS"</formula>
    </cfRule>
  </conditionalFormatting>
  <conditionalFormatting sqref="T26">
    <cfRule type="cellIs" priority="3531" operator="greaterThan">
      <formula>-1000000</formula>
    </cfRule>
  </conditionalFormatting>
  <conditionalFormatting sqref="V30:V31">
    <cfRule type="cellIs" dxfId="928" priority="3529" operator="lessThan">
      <formula>0</formula>
    </cfRule>
  </conditionalFormatting>
  <conditionalFormatting sqref="L30:O30">
    <cfRule type="cellIs" priority="3528" operator="greaterThan">
      <formula>-1000000</formula>
    </cfRule>
  </conditionalFormatting>
  <conditionalFormatting sqref="K30:K31">
    <cfRule type="cellIs" dxfId="927" priority="3524" operator="equal">
      <formula>"RECHAZADA"</formula>
    </cfRule>
    <cfRule type="cellIs" dxfId="926" priority="3525" operator="equal">
      <formula>"APROBADA"</formula>
    </cfRule>
    <cfRule type="cellIs" dxfId="925" priority="3527" operator="equal">
      <formula>"EN ANÁLISIS"</formula>
    </cfRule>
  </conditionalFormatting>
  <conditionalFormatting sqref="K30:K31">
    <cfRule type="cellIs" dxfId="924" priority="3526" operator="equal">
      <formula>"EN ANÁLISIS"</formula>
    </cfRule>
  </conditionalFormatting>
  <conditionalFormatting sqref="T30">
    <cfRule type="cellIs" priority="3523" operator="greaterThan">
      <formula>-1000000</formula>
    </cfRule>
  </conditionalFormatting>
  <conditionalFormatting sqref="V32:V33">
    <cfRule type="cellIs" dxfId="923" priority="3521" operator="lessThan">
      <formula>0</formula>
    </cfRule>
  </conditionalFormatting>
  <conditionalFormatting sqref="L32:O32">
    <cfRule type="cellIs" priority="3520" operator="greaterThan">
      <formula>-1000000</formula>
    </cfRule>
  </conditionalFormatting>
  <conditionalFormatting sqref="K32:K33">
    <cfRule type="cellIs" dxfId="922" priority="3516" operator="equal">
      <formula>"RECHAZADA"</formula>
    </cfRule>
    <cfRule type="cellIs" dxfId="921" priority="3517" operator="equal">
      <formula>"APROBADA"</formula>
    </cfRule>
    <cfRule type="cellIs" dxfId="920" priority="3519" operator="equal">
      <formula>"EN ANÁLISIS"</formula>
    </cfRule>
  </conditionalFormatting>
  <conditionalFormatting sqref="K32:K33">
    <cfRule type="cellIs" dxfId="919" priority="3518" operator="equal">
      <formula>"EN ANÁLISIS"</formula>
    </cfRule>
  </conditionalFormatting>
  <conditionalFormatting sqref="T32">
    <cfRule type="cellIs" priority="3515" operator="greaterThan">
      <formula>-1000000</formula>
    </cfRule>
  </conditionalFormatting>
  <conditionalFormatting sqref="V34:V35">
    <cfRule type="cellIs" dxfId="918" priority="3513" operator="lessThan">
      <formula>0</formula>
    </cfRule>
  </conditionalFormatting>
  <conditionalFormatting sqref="L34:O34">
    <cfRule type="cellIs" priority="3512" operator="greaterThan">
      <formula>-1000000</formula>
    </cfRule>
  </conditionalFormatting>
  <conditionalFormatting sqref="K34:K35">
    <cfRule type="cellIs" dxfId="917" priority="3508" operator="equal">
      <formula>"RECHAZADA"</formula>
    </cfRule>
    <cfRule type="cellIs" dxfId="916" priority="3509" operator="equal">
      <formula>"APROBADA"</formula>
    </cfRule>
    <cfRule type="cellIs" dxfId="915" priority="3511" operator="equal">
      <formula>"EN ANÁLISIS"</formula>
    </cfRule>
  </conditionalFormatting>
  <conditionalFormatting sqref="K34:K35">
    <cfRule type="cellIs" dxfId="914" priority="3510" operator="equal">
      <formula>"EN ANÁLISIS"</formula>
    </cfRule>
  </conditionalFormatting>
  <conditionalFormatting sqref="T34">
    <cfRule type="cellIs" priority="3507" operator="greaterThan">
      <formula>-1000000</formula>
    </cfRule>
  </conditionalFormatting>
  <conditionalFormatting sqref="V38:V39">
    <cfRule type="cellIs" dxfId="913" priority="3505" operator="lessThan">
      <formula>0</formula>
    </cfRule>
  </conditionalFormatting>
  <conditionalFormatting sqref="L38:O38">
    <cfRule type="cellIs" priority="3504" operator="greaterThan">
      <formula>-1000000</formula>
    </cfRule>
  </conditionalFormatting>
  <conditionalFormatting sqref="K38:K39">
    <cfRule type="cellIs" dxfId="912" priority="3500" operator="equal">
      <formula>"RECHAZADA"</formula>
    </cfRule>
    <cfRule type="cellIs" dxfId="911" priority="3501" operator="equal">
      <formula>"APROBADA"</formula>
    </cfRule>
    <cfRule type="cellIs" dxfId="910" priority="3503" operator="equal">
      <formula>"EN ANÁLISIS"</formula>
    </cfRule>
  </conditionalFormatting>
  <conditionalFormatting sqref="K38:K39">
    <cfRule type="cellIs" dxfId="909" priority="3502" operator="equal">
      <formula>"EN ANÁLISIS"</formula>
    </cfRule>
  </conditionalFormatting>
  <conditionalFormatting sqref="T38">
    <cfRule type="cellIs" priority="3499" operator="greaterThan">
      <formula>-1000000</formula>
    </cfRule>
  </conditionalFormatting>
  <conditionalFormatting sqref="V44:V45">
    <cfRule type="cellIs" dxfId="908" priority="3497" operator="lessThan">
      <formula>0</formula>
    </cfRule>
  </conditionalFormatting>
  <conditionalFormatting sqref="L44:O44">
    <cfRule type="cellIs" priority="3496" operator="greaterThan">
      <formula>-1000000</formula>
    </cfRule>
  </conditionalFormatting>
  <conditionalFormatting sqref="K44:K45">
    <cfRule type="cellIs" dxfId="907" priority="3492" operator="equal">
      <formula>"RECHAZADA"</formula>
    </cfRule>
    <cfRule type="cellIs" dxfId="906" priority="3493" operator="equal">
      <formula>"APROBADA"</formula>
    </cfRule>
    <cfRule type="cellIs" dxfId="905" priority="3495" operator="equal">
      <formula>"EN ANÁLISIS"</formula>
    </cfRule>
  </conditionalFormatting>
  <conditionalFormatting sqref="K44:K45">
    <cfRule type="cellIs" dxfId="904" priority="3494" operator="equal">
      <formula>"EN ANÁLISIS"</formula>
    </cfRule>
  </conditionalFormatting>
  <conditionalFormatting sqref="V46:V47">
    <cfRule type="cellIs" dxfId="903" priority="3489" operator="lessThan">
      <formula>0</formula>
    </cfRule>
  </conditionalFormatting>
  <conditionalFormatting sqref="L46:O46">
    <cfRule type="cellIs" priority="3488" operator="greaterThan">
      <formula>-1000000</formula>
    </cfRule>
  </conditionalFormatting>
  <conditionalFormatting sqref="K46:K47">
    <cfRule type="cellIs" dxfId="902" priority="3484" operator="equal">
      <formula>"RECHAZADA"</formula>
    </cfRule>
    <cfRule type="cellIs" dxfId="901" priority="3485" operator="equal">
      <formula>"APROBADA"</formula>
    </cfRule>
    <cfRule type="cellIs" dxfId="900" priority="3487" operator="equal">
      <formula>"EN ANÁLISIS"</formula>
    </cfRule>
  </conditionalFormatting>
  <conditionalFormatting sqref="K46:K47">
    <cfRule type="cellIs" dxfId="899" priority="3486" operator="equal">
      <formula>"EN ANÁLISIS"</formula>
    </cfRule>
  </conditionalFormatting>
  <conditionalFormatting sqref="V56:V57">
    <cfRule type="cellIs" dxfId="898" priority="3481" operator="lessThan">
      <formula>0</formula>
    </cfRule>
  </conditionalFormatting>
  <conditionalFormatting sqref="L56:O56">
    <cfRule type="cellIs" priority="3480" operator="greaterThan">
      <formula>-1000000</formula>
    </cfRule>
  </conditionalFormatting>
  <conditionalFormatting sqref="K56:K57">
    <cfRule type="cellIs" dxfId="897" priority="3476" operator="equal">
      <formula>"RECHAZADA"</formula>
    </cfRule>
    <cfRule type="cellIs" dxfId="896" priority="3477" operator="equal">
      <formula>"APROBADA"</formula>
    </cfRule>
    <cfRule type="cellIs" dxfId="895" priority="3479" operator="equal">
      <formula>"EN ANÁLISIS"</formula>
    </cfRule>
  </conditionalFormatting>
  <conditionalFormatting sqref="K56:K57">
    <cfRule type="cellIs" dxfId="894" priority="3478" operator="equal">
      <formula>"EN ANÁLISIS"</formula>
    </cfRule>
  </conditionalFormatting>
  <conditionalFormatting sqref="V64:V65">
    <cfRule type="cellIs" dxfId="893" priority="3473" operator="lessThan">
      <formula>0</formula>
    </cfRule>
  </conditionalFormatting>
  <conditionalFormatting sqref="L64:O64">
    <cfRule type="cellIs" priority="3472" operator="greaterThan">
      <formula>-1000000</formula>
    </cfRule>
  </conditionalFormatting>
  <conditionalFormatting sqref="K64:K65">
    <cfRule type="cellIs" dxfId="892" priority="3468" operator="equal">
      <formula>"RECHAZADA"</formula>
    </cfRule>
    <cfRule type="cellIs" dxfId="891" priority="3469" operator="equal">
      <formula>"APROBADA"</formula>
    </cfRule>
    <cfRule type="cellIs" dxfId="890" priority="3471" operator="equal">
      <formula>"EN ANÁLISIS"</formula>
    </cfRule>
  </conditionalFormatting>
  <conditionalFormatting sqref="K64:K65">
    <cfRule type="cellIs" dxfId="889" priority="3470" operator="equal">
      <formula>"EN ANÁLISIS"</formula>
    </cfRule>
  </conditionalFormatting>
  <conditionalFormatting sqref="V70:V73 V80:V81 V90:V91">
    <cfRule type="cellIs" dxfId="888" priority="3465" operator="lessThan">
      <formula>0</formula>
    </cfRule>
  </conditionalFormatting>
  <conditionalFormatting sqref="L70:O70 L72:O72 L80:O80 L90:O90">
    <cfRule type="cellIs" priority="3464" operator="greaterThan">
      <formula>-1000000</formula>
    </cfRule>
  </conditionalFormatting>
  <conditionalFormatting sqref="K70:K73 K80:K81 K90:K91">
    <cfRule type="cellIs" dxfId="887" priority="3460" operator="equal">
      <formula>"RECHAZADA"</formula>
    </cfRule>
    <cfRule type="cellIs" dxfId="886" priority="3461" operator="equal">
      <formula>"APROBADA"</formula>
    </cfRule>
    <cfRule type="cellIs" dxfId="885" priority="3463" operator="equal">
      <formula>"EN ANÁLISIS"</formula>
    </cfRule>
  </conditionalFormatting>
  <conditionalFormatting sqref="K70:K73 K80:K81 K90:K91">
    <cfRule type="cellIs" dxfId="884" priority="3462" operator="equal">
      <formula>"EN ANÁLISIS"</formula>
    </cfRule>
  </conditionalFormatting>
  <conditionalFormatting sqref="V66:V69">
    <cfRule type="cellIs" dxfId="883" priority="3457" operator="lessThan">
      <formula>0</formula>
    </cfRule>
  </conditionalFormatting>
  <conditionalFormatting sqref="L66:O66 L68:O68">
    <cfRule type="cellIs" priority="3456" operator="greaterThan">
      <formula>-1000000</formula>
    </cfRule>
  </conditionalFormatting>
  <conditionalFormatting sqref="K66:K69">
    <cfRule type="cellIs" dxfId="882" priority="3452" operator="equal">
      <formula>"RECHAZADA"</formula>
    </cfRule>
    <cfRule type="cellIs" dxfId="881" priority="3453" operator="equal">
      <formula>"APROBADA"</formula>
    </cfRule>
    <cfRule type="cellIs" dxfId="880" priority="3455" operator="equal">
      <formula>"EN ANÁLISIS"</formula>
    </cfRule>
  </conditionalFormatting>
  <conditionalFormatting sqref="K66:K69">
    <cfRule type="cellIs" dxfId="879" priority="3454" operator="equal">
      <formula>"EN ANÁLISIS"</formula>
    </cfRule>
  </conditionalFormatting>
  <conditionalFormatting sqref="K88:K89">
    <cfRule type="cellIs" dxfId="878" priority="3436" operator="equal">
      <formula>"RECHAZADA"</formula>
    </cfRule>
    <cfRule type="cellIs" dxfId="877" priority="3437" operator="equal">
      <formula>"APROBADA"</formula>
    </cfRule>
    <cfRule type="cellIs" dxfId="876" priority="3439" operator="equal">
      <formula>"EN ANÁLISIS"</formula>
    </cfRule>
  </conditionalFormatting>
  <conditionalFormatting sqref="K88:K89">
    <cfRule type="cellIs" dxfId="875" priority="3438" operator="equal">
      <formula>"EN ANÁLISIS"</formula>
    </cfRule>
  </conditionalFormatting>
  <conditionalFormatting sqref="V100:V101">
    <cfRule type="cellIs" dxfId="874" priority="3433" operator="lessThan">
      <formula>0</formula>
    </cfRule>
  </conditionalFormatting>
  <conditionalFormatting sqref="L100:O100">
    <cfRule type="cellIs" priority="3432" operator="greaterThan">
      <formula>-1000000</formula>
    </cfRule>
  </conditionalFormatting>
  <conditionalFormatting sqref="K100:K101">
    <cfRule type="cellIs" dxfId="873" priority="3428" operator="equal">
      <formula>"RECHAZADA"</formula>
    </cfRule>
    <cfRule type="cellIs" dxfId="872" priority="3429" operator="equal">
      <formula>"APROBADA"</formula>
    </cfRule>
    <cfRule type="cellIs" dxfId="871" priority="3431" operator="equal">
      <formula>"EN ANÁLISIS"</formula>
    </cfRule>
  </conditionalFormatting>
  <conditionalFormatting sqref="K100:K101">
    <cfRule type="cellIs" dxfId="870" priority="3430" operator="equal">
      <formula>"EN ANÁLISIS"</formula>
    </cfRule>
  </conditionalFormatting>
  <conditionalFormatting sqref="V96:V97">
    <cfRule type="cellIs" dxfId="869" priority="3425" operator="lessThan">
      <formula>0</formula>
    </cfRule>
  </conditionalFormatting>
  <conditionalFormatting sqref="L96:O96">
    <cfRule type="cellIs" priority="3424" operator="greaterThan">
      <formula>-1000000</formula>
    </cfRule>
  </conditionalFormatting>
  <conditionalFormatting sqref="K96:K97">
    <cfRule type="cellIs" dxfId="868" priority="3420" operator="equal">
      <formula>"RECHAZADA"</formula>
    </cfRule>
    <cfRule type="cellIs" dxfId="867" priority="3421" operator="equal">
      <formula>"APROBADA"</formula>
    </cfRule>
    <cfRule type="cellIs" dxfId="866" priority="3423" operator="equal">
      <formula>"EN ANÁLISIS"</formula>
    </cfRule>
  </conditionalFormatting>
  <conditionalFormatting sqref="K96:K97">
    <cfRule type="cellIs" dxfId="865" priority="3422" operator="equal">
      <formula>"EN ANÁLISIS"</formula>
    </cfRule>
  </conditionalFormatting>
  <conditionalFormatting sqref="AA21">
    <cfRule type="cellIs" dxfId="864" priority="3410" operator="between">
      <formula>-0.01</formula>
      <formula>-200</formula>
    </cfRule>
  </conditionalFormatting>
  <conditionalFormatting sqref="AA22">
    <cfRule type="cellIs" dxfId="863" priority="3384" operator="between">
      <formula>-0.01</formula>
      <formula>-200</formula>
    </cfRule>
  </conditionalFormatting>
  <conditionalFormatting sqref="AD21">
    <cfRule type="cellIs" dxfId="862" priority="3310" operator="between">
      <formula>-0.01</formula>
      <formula>-200</formula>
    </cfRule>
  </conditionalFormatting>
  <conditionalFormatting sqref="AG21">
    <cfRule type="cellIs" dxfId="861" priority="3210" operator="between">
      <formula>-0.01</formula>
      <formula>-200</formula>
    </cfRule>
  </conditionalFormatting>
  <conditionalFormatting sqref="AJ21">
    <cfRule type="cellIs" dxfId="860" priority="3110" operator="between">
      <formula>-0.01</formula>
      <formula>-200</formula>
    </cfRule>
  </conditionalFormatting>
  <conditionalFormatting sqref="AM21">
    <cfRule type="cellIs" dxfId="859" priority="3010" operator="between">
      <formula>-0.01</formula>
      <formula>-200</formula>
    </cfRule>
  </conditionalFormatting>
  <conditionalFormatting sqref="AM22">
    <cfRule type="cellIs" dxfId="858" priority="2984" operator="between">
      <formula>-0.01</formula>
      <formula>-200</formula>
    </cfRule>
  </conditionalFormatting>
  <conditionalFormatting sqref="AP21">
    <cfRule type="cellIs" dxfId="857" priority="2910" operator="between">
      <formula>-0.01</formula>
      <formula>-200</formula>
    </cfRule>
  </conditionalFormatting>
  <conditionalFormatting sqref="AP22">
    <cfRule type="cellIs" dxfId="856" priority="2884" operator="between">
      <formula>-0.01</formula>
      <formula>-200</formula>
    </cfRule>
  </conditionalFormatting>
  <conditionalFormatting sqref="AS21">
    <cfRule type="cellIs" dxfId="855" priority="2808" operator="between">
      <formula>-0.01</formula>
      <formula>-200</formula>
    </cfRule>
  </conditionalFormatting>
  <conditionalFormatting sqref="AS22">
    <cfRule type="cellIs" dxfId="854" priority="2782" operator="between">
      <formula>-0.01</formula>
      <formula>-200</formula>
    </cfRule>
  </conditionalFormatting>
  <conditionalFormatting sqref="AV21">
    <cfRule type="cellIs" dxfId="853" priority="2708" operator="between">
      <formula>-0.01</formula>
      <formula>-200</formula>
    </cfRule>
  </conditionalFormatting>
  <conditionalFormatting sqref="AV22">
    <cfRule type="cellIs" dxfId="852" priority="2682" operator="between">
      <formula>-0.01</formula>
      <formula>-200</formula>
    </cfRule>
  </conditionalFormatting>
  <conditionalFormatting sqref="AY21">
    <cfRule type="cellIs" dxfId="851" priority="2608" operator="between">
      <formula>-0.01</formula>
      <formula>-200</formula>
    </cfRule>
  </conditionalFormatting>
  <conditionalFormatting sqref="AY22">
    <cfRule type="cellIs" dxfId="850" priority="2582" operator="between">
      <formula>-0.01</formula>
      <formula>-200</formula>
    </cfRule>
  </conditionalFormatting>
  <conditionalFormatting sqref="BB21 BE21 BH21 BK21 BN21 BQ21 BT21 BW21 BZ21 CC21 CF21 CI21 CL21 CO21 CR21 CU21 CX21">
    <cfRule type="cellIs" dxfId="849" priority="2508" operator="between">
      <formula>-0.01</formula>
      <formula>-200</formula>
    </cfRule>
  </conditionalFormatting>
  <conditionalFormatting sqref="BB22 BE22 BH22 BK22 BN22 BQ22 BT22 BW22 BZ22 CC22 CF22 CI22 CL22 CO22 CR22 CU22 CX22">
    <cfRule type="cellIs" dxfId="848" priority="2482" operator="between">
      <formula>-0.01</formula>
      <formula>-200</formula>
    </cfRule>
  </conditionalFormatting>
  <conditionalFormatting sqref="AA23 AD23 AG23 AJ23 AM23 AP23 AS23 AV23 AY23 BB23 BE23 BH23 BK23 BN23 BQ23 BT23 BW23 BZ23 CC23 CF23 CI23 CL23 CO23 CR23 CU23 CX23">
    <cfRule type="cellIs" dxfId="847" priority="2466" operator="between">
      <formula>-0.01</formula>
      <formula>-200</formula>
    </cfRule>
  </conditionalFormatting>
  <conditionalFormatting sqref="AA107 AD107 AF107:AG107 AI107:AJ107 AL107">
    <cfRule type="cellIs" dxfId="846" priority="2424" operator="between">
      <formula>-0.01</formula>
      <formula>-200</formula>
    </cfRule>
  </conditionalFormatting>
  <conditionalFormatting sqref="BD21 BG21 BJ21 BM21 BP21 BS21 BV21 BY21 CB21 CE21 CH21 CK21 CN21 CQ21 CT21 CW21 CZ21">
    <cfRule type="cellIs" dxfId="845" priority="2388" operator="between">
      <formula>-0.01</formula>
      <formula>-200</formula>
    </cfRule>
  </conditionalFormatting>
  <conditionalFormatting sqref="AI21">
    <cfRule type="cellIs" dxfId="844" priority="2395" operator="between">
      <formula>-0.01</formula>
      <formula>-200</formula>
    </cfRule>
  </conditionalFormatting>
  <conditionalFormatting sqref="AL21">
    <cfRule type="cellIs" dxfId="843" priority="2394" operator="between">
      <formula>-0.01</formula>
      <formula>-200</formula>
    </cfRule>
  </conditionalFormatting>
  <conditionalFormatting sqref="AO21">
    <cfRule type="cellIs" dxfId="842" priority="2393" operator="between">
      <formula>-0.01</formula>
      <formula>-200</formula>
    </cfRule>
  </conditionalFormatting>
  <conditionalFormatting sqref="AR21">
    <cfRule type="cellIs" dxfId="841" priority="2392" operator="between">
      <formula>-0.01</formula>
      <formula>-200</formula>
    </cfRule>
  </conditionalFormatting>
  <conditionalFormatting sqref="AU21">
    <cfRule type="cellIs" dxfId="840" priority="2391" operator="between">
      <formula>-0.01</formula>
      <formula>-200</formula>
    </cfRule>
  </conditionalFormatting>
  <conditionalFormatting sqref="AX21">
    <cfRule type="cellIs" dxfId="839" priority="2390" operator="between">
      <formula>-0.01</formula>
      <formula>-200</formula>
    </cfRule>
  </conditionalFormatting>
  <conditionalFormatting sqref="BA21">
    <cfRule type="cellIs" dxfId="838" priority="2389" operator="between">
      <formula>-0.01</formula>
      <formula>-200</formula>
    </cfRule>
  </conditionalFormatting>
  <conditionalFormatting sqref="AB22">
    <cfRule type="cellIs" dxfId="837" priority="2353" operator="between">
      <formula>-0.01</formula>
      <formula>-200</formula>
    </cfRule>
  </conditionalFormatting>
  <conditionalFormatting sqref="AB23">
    <cfRule type="cellIs" dxfId="836" priority="2337" operator="between">
      <formula>-0.01</formula>
      <formula>-200</formula>
    </cfRule>
  </conditionalFormatting>
  <conditionalFormatting sqref="AB107">
    <cfRule type="cellIs" dxfId="835" priority="2295" operator="between">
      <formula>-0.01</formula>
      <formula>-200</formula>
    </cfRule>
  </conditionalFormatting>
  <conditionalFormatting sqref="AB21">
    <cfRule type="cellIs" dxfId="834" priority="2267" operator="between">
      <formula>-0.01</formula>
      <formula>-200</formula>
    </cfRule>
  </conditionalFormatting>
  <conditionalFormatting sqref="AE23">
    <cfRule type="cellIs" dxfId="833" priority="2217" operator="between">
      <formula>-0.01</formula>
      <formula>-200</formula>
    </cfRule>
  </conditionalFormatting>
  <conditionalFormatting sqref="AE107">
    <cfRule type="cellIs" dxfId="832" priority="2175" operator="between">
      <formula>-0.01</formula>
      <formula>-200</formula>
    </cfRule>
  </conditionalFormatting>
  <conditionalFormatting sqref="AE21">
    <cfRule type="cellIs" dxfId="831" priority="2147" operator="between">
      <formula>-0.01</formula>
      <formula>-200</formula>
    </cfRule>
  </conditionalFormatting>
  <conditionalFormatting sqref="AH23">
    <cfRule type="cellIs" dxfId="830" priority="2097" operator="between">
      <formula>-0.01</formula>
      <formula>-200</formula>
    </cfRule>
  </conditionalFormatting>
  <conditionalFormatting sqref="AH107">
    <cfRule type="cellIs" dxfId="829" priority="2055" operator="between">
      <formula>-0.01</formula>
      <formula>-200</formula>
    </cfRule>
  </conditionalFormatting>
  <conditionalFormatting sqref="AH21">
    <cfRule type="cellIs" dxfId="828" priority="2027" operator="between">
      <formula>-0.01</formula>
      <formula>-200</formula>
    </cfRule>
  </conditionalFormatting>
  <conditionalFormatting sqref="AK23">
    <cfRule type="cellIs" dxfId="827" priority="1977" operator="between">
      <formula>-0.01</formula>
      <formula>-200</formula>
    </cfRule>
  </conditionalFormatting>
  <conditionalFormatting sqref="AK107">
    <cfRule type="cellIs" dxfId="826" priority="1935" operator="between">
      <formula>-0.01</formula>
      <formula>-200</formula>
    </cfRule>
  </conditionalFormatting>
  <conditionalFormatting sqref="AK21">
    <cfRule type="cellIs" dxfId="825" priority="1907" operator="between">
      <formula>-0.01</formula>
      <formula>-200</formula>
    </cfRule>
  </conditionalFormatting>
  <conditionalFormatting sqref="AN22">
    <cfRule type="cellIs" dxfId="824" priority="1873" operator="between">
      <formula>-0.01</formula>
      <formula>-200</formula>
    </cfRule>
  </conditionalFormatting>
  <conditionalFormatting sqref="AN23">
    <cfRule type="cellIs" dxfId="823" priority="1857" operator="between">
      <formula>-0.01</formula>
      <formula>-200</formula>
    </cfRule>
  </conditionalFormatting>
  <conditionalFormatting sqref="AN21">
    <cfRule type="cellIs" dxfId="822" priority="1787" operator="between">
      <formula>-0.01</formula>
      <formula>-200</formula>
    </cfRule>
  </conditionalFormatting>
  <conditionalFormatting sqref="AQ22">
    <cfRule type="cellIs" dxfId="821" priority="1753" operator="between">
      <formula>-0.01</formula>
      <formula>-200</formula>
    </cfRule>
  </conditionalFormatting>
  <conditionalFormatting sqref="AQ23">
    <cfRule type="cellIs" dxfId="820" priority="1737" operator="between">
      <formula>-0.01</formula>
      <formula>-200</formula>
    </cfRule>
  </conditionalFormatting>
  <conditionalFormatting sqref="AQ21">
    <cfRule type="cellIs" dxfId="819" priority="1667" operator="between">
      <formula>-0.01</formula>
      <formula>-200</formula>
    </cfRule>
  </conditionalFormatting>
  <conditionalFormatting sqref="AT22">
    <cfRule type="cellIs" dxfId="818" priority="1633" operator="between">
      <formula>-0.01</formula>
      <formula>-200</formula>
    </cfRule>
  </conditionalFormatting>
  <conditionalFormatting sqref="AT23">
    <cfRule type="cellIs" dxfId="817" priority="1617" operator="between">
      <formula>-0.01</formula>
      <formula>-200</formula>
    </cfRule>
  </conditionalFormatting>
  <conditionalFormatting sqref="AT21">
    <cfRule type="cellIs" dxfId="816" priority="1547" operator="between">
      <formula>-0.01</formula>
      <formula>-200</formula>
    </cfRule>
  </conditionalFormatting>
  <conditionalFormatting sqref="AW22">
    <cfRule type="cellIs" dxfId="815" priority="1513" operator="between">
      <formula>-0.01</formula>
      <formula>-200</formula>
    </cfRule>
  </conditionalFormatting>
  <conditionalFormatting sqref="AW23">
    <cfRule type="cellIs" dxfId="814" priority="1497" operator="between">
      <formula>-0.01</formula>
      <formula>-200</formula>
    </cfRule>
  </conditionalFormatting>
  <conditionalFormatting sqref="AW21">
    <cfRule type="cellIs" dxfId="813" priority="1427" operator="between">
      <formula>-0.01</formula>
      <formula>-200</formula>
    </cfRule>
  </conditionalFormatting>
  <conditionalFormatting sqref="AZ22">
    <cfRule type="cellIs" dxfId="812" priority="1393" operator="between">
      <formula>-0.01</formula>
      <formula>-200</formula>
    </cfRule>
  </conditionalFormatting>
  <conditionalFormatting sqref="AZ23">
    <cfRule type="cellIs" dxfId="811" priority="1377" operator="between">
      <formula>-0.01</formula>
      <formula>-200</formula>
    </cfRule>
  </conditionalFormatting>
  <conditionalFormatting sqref="AZ21">
    <cfRule type="cellIs" dxfId="810" priority="1307" operator="between">
      <formula>-0.01</formula>
      <formula>-200</formula>
    </cfRule>
  </conditionalFormatting>
  <conditionalFormatting sqref="BC22 BF22 BI22 BL22 BO22 BR22 BU22 BX22 CA22 CD22 CG22 CJ22 CM22 CP22 CS22 CV22 CY22">
    <cfRule type="cellIs" dxfId="809" priority="1273" operator="between">
      <formula>-0.01</formula>
      <formula>-200</formula>
    </cfRule>
  </conditionalFormatting>
  <conditionalFormatting sqref="BC23 BF23 BI23 BL23 BO23 BR23 BU23 BX23 CA23 CD23 CG23 CJ23 CM23 CP23 CS23 CV23 CY23">
    <cfRule type="cellIs" dxfId="808" priority="1257" operator="between">
      <formula>-0.01</formula>
      <formula>-200</formula>
    </cfRule>
  </conditionalFormatting>
  <conditionalFormatting sqref="BC21 BF21 BI21 BL21 BO21 BR21 BU21 BX21 CA21 CD21 CG21 CJ21 CM21 CP21 CS21 CV21 CY21">
    <cfRule type="cellIs" dxfId="807" priority="1187" operator="between">
      <formula>-0.01</formula>
      <formula>-200</formula>
    </cfRule>
  </conditionalFormatting>
  <conditionalFormatting sqref="Z13">
    <cfRule type="cellIs" dxfId="806" priority="1185" operator="between">
      <formula>-0.01</formula>
      <formula>-200</formula>
    </cfRule>
  </conditionalFormatting>
  <conditionalFormatting sqref="AF21">
    <cfRule type="cellIs" dxfId="805" priority="1184" operator="between">
      <formula>-0.01</formula>
      <formula>-200</formula>
    </cfRule>
  </conditionalFormatting>
  <conditionalFormatting sqref="AC23">
    <cfRule type="cellIs" dxfId="804" priority="1183" operator="between">
      <formula>-0.01</formula>
      <formula>-200</formula>
    </cfRule>
  </conditionalFormatting>
  <conditionalFormatting sqref="AF23">
    <cfRule type="cellIs" dxfId="803" priority="1182" operator="between">
      <formula>-0.01</formula>
      <formula>-200</formula>
    </cfRule>
  </conditionalFormatting>
  <conditionalFormatting sqref="AI23">
    <cfRule type="cellIs" dxfId="802" priority="1181" operator="between">
      <formula>-0.01</formula>
      <formula>-200</formula>
    </cfRule>
  </conditionalFormatting>
  <conditionalFormatting sqref="AL23">
    <cfRule type="cellIs" dxfId="801" priority="1180" operator="between">
      <formula>-0.01</formula>
      <formula>-200</formula>
    </cfRule>
  </conditionalFormatting>
  <conditionalFormatting sqref="AO23">
    <cfRule type="cellIs" dxfId="800" priority="1179" operator="between">
      <formula>-0.01</formula>
      <formula>-200</formula>
    </cfRule>
  </conditionalFormatting>
  <conditionalFormatting sqref="AR23">
    <cfRule type="cellIs" dxfId="799" priority="1178" operator="between">
      <formula>-0.01</formula>
      <formula>-200</formula>
    </cfRule>
  </conditionalFormatting>
  <conditionalFormatting sqref="AU23">
    <cfRule type="cellIs" dxfId="798" priority="1177" operator="between">
      <formula>-0.01</formula>
      <formula>-200</formula>
    </cfRule>
  </conditionalFormatting>
  <conditionalFormatting sqref="AX23">
    <cfRule type="cellIs" dxfId="797" priority="1176" operator="between">
      <formula>-0.01</formula>
      <formula>-200</formula>
    </cfRule>
  </conditionalFormatting>
  <conditionalFormatting sqref="BA23">
    <cfRule type="cellIs" dxfId="796" priority="1175" operator="between">
      <formula>-0.01</formula>
      <formula>-200</formula>
    </cfRule>
  </conditionalFormatting>
  <conditionalFormatting sqref="BD23 BG23 BJ23 BM23 BP23 BS23 BV23 BY23 CB23 CE23 CH23 CK23 CN23 CQ23 CT23 CW23 CZ23">
    <cfRule type="cellIs" dxfId="795" priority="1174" operator="between">
      <formula>-0.01</formula>
      <formula>-200</formula>
    </cfRule>
  </conditionalFormatting>
  <conditionalFormatting sqref="AA25 AA27 AA29 AA31 AA33 AA35 AD25 AD27 AD29 AD31 AD33 AD35 AG25 AG27 AG29 AG31 AG33 AG35 AJ25 AJ27 AJ29 AJ31 AJ33 AJ35 AM25 AM27 AM29 AM31 AM33 AM35 AP25 AP27 AP29 AP31 AP33 AP35 AS25 AS27 AS29 AS31 AS33 AS35 AV25 AV27 AV29 AV31 AV33 AV35 AY25 AY27 AY29 AY31 AY33 AY35 BB25 BB27 BB29 BB31 BB33 BB35 BE25 BH25 BK25 BN25 BQ25 BT25 BW25 BZ25 CC25 CF25 BE27 BH27 BK27 BN27 BQ27 BT27 BW27 BZ27 CC27 CF27 BE29 BH29 BK29 BN29 BQ29 BT29 BW29 BZ29 CC29 CF29 BE31 BH31 BK31 BN31 BQ31 BT31 BW31 BZ31 CC31 CF31 BE33 BH33 BK33 BN33 BQ33 BT33 BW33 BZ33 CC33 CF33 BE35 BH35 BK35 BN35 BQ35 BT35 BW35 BZ35 CC35 CF35 CI25 CL25 CO25 CR25 CI27 CL27 CO27 CR27 CI29 CL29 CO29 CR29 CI31 CL31 CO31 CR31 CI33 CL33 CO33 CR33 CI35 CL35 CO35 CR35 CU25 CX25 CU27 CX27 CU29 CX29 CU31 CX31 CU33 CX33 CU35 CX35">
    <cfRule type="cellIs" dxfId="794" priority="1166" operator="between">
      <formula>-0.01</formula>
      <formula>-200</formula>
    </cfRule>
  </conditionalFormatting>
  <conditionalFormatting sqref="AB25 AB27 AB29 AB31 AB33 AB35">
    <cfRule type="cellIs" dxfId="793" priority="1164" operator="between">
      <formula>-0.01</formula>
      <formula>-200</formula>
    </cfRule>
  </conditionalFormatting>
  <conditionalFormatting sqref="AE25 AE27 AE29 AE31 AE33 AE35">
    <cfRule type="cellIs" dxfId="792" priority="1163" operator="between">
      <formula>-0.01</formula>
      <formula>-200</formula>
    </cfRule>
  </conditionalFormatting>
  <conditionalFormatting sqref="AH25 AH27 AH29 AH31 AH33 AH35">
    <cfRule type="cellIs" dxfId="791" priority="1162" operator="between">
      <formula>-0.01</formula>
      <formula>-200</formula>
    </cfRule>
  </conditionalFormatting>
  <conditionalFormatting sqref="AK25 AK27 AK29 AK31 AK33 AK35">
    <cfRule type="cellIs" dxfId="790" priority="1161" operator="between">
      <formula>-0.01</formula>
      <formula>-200</formula>
    </cfRule>
  </conditionalFormatting>
  <conditionalFormatting sqref="AN25 AN27 AN29 AN31 AN33 AN35">
    <cfRule type="cellIs" dxfId="789" priority="1159" operator="between">
      <formula>-0.01</formula>
      <formula>-200</formula>
    </cfRule>
  </conditionalFormatting>
  <conditionalFormatting sqref="AQ25 AQ27 AQ29 AQ31 AQ33 AQ35">
    <cfRule type="cellIs" dxfId="788" priority="1157" operator="between">
      <formula>-0.01</formula>
      <formula>-200</formula>
    </cfRule>
  </conditionalFormatting>
  <conditionalFormatting sqref="AT25 AT27 AT29 AT31 AT33 AT35">
    <cfRule type="cellIs" dxfId="787" priority="1155" operator="between">
      <formula>-0.01</formula>
      <formula>-200</formula>
    </cfRule>
  </conditionalFormatting>
  <conditionalFormatting sqref="AW25 AW27 AW29 AW31 AW33 AW35">
    <cfRule type="cellIs" dxfId="786" priority="1153" operator="between">
      <formula>-0.01</formula>
      <formula>-200</formula>
    </cfRule>
  </conditionalFormatting>
  <conditionalFormatting sqref="AZ25 AZ27 AZ29 AZ31 AZ33 AZ35">
    <cfRule type="cellIs" dxfId="785" priority="1151" operator="between">
      <formula>-0.01</formula>
      <formula>-200</formula>
    </cfRule>
  </conditionalFormatting>
  <conditionalFormatting sqref="BC25 BC27 BC29 BC31 BC33 BC35 BF25 BI25 BL25 BO25 BR25 BU25 BX25 CA25 CD25 CG25 BF27 BI27 BL27 BO27 BR27 BU27 BX27 CA27 CD27 CG27 BF29 BI29 BL29 BO29 BR29 BU29 BX29 CA29 CD29 CG29 BF31 BI31 BL31 BO31 BR31 BU31 BX31 CA31 CD31 CG31 BF33 BI33 BL33 BO33 BR33 BU33 BX33 CA33 CD33 CG33 BF35 BI35 BL35 BO35 BR35 BU35 BX35 CA35 CD35 CG35 CJ25 CM25 CP25 CS25 CJ27 CM27 CP27 CS27 CJ29 CM29 CP29 CS29 CJ31 CM31 CP31 CS31 CJ33 CM33 CP33 CS33 CJ35 CM35 CP35 CS35 CV25 CY25 CV27 CY27 CV29 CY29 CV31 CY31 CV33 CY33 CV35 CY35">
    <cfRule type="cellIs" dxfId="784" priority="1149" operator="between">
      <formula>-0.01</formula>
      <formula>-200</formula>
    </cfRule>
  </conditionalFormatting>
  <conditionalFormatting sqref="AC25 AC27 AC31 AC33 AC35">
    <cfRule type="cellIs" dxfId="783" priority="1148" operator="between">
      <formula>-0.01</formula>
      <formula>-200</formula>
    </cfRule>
  </conditionalFormatting>
  <conditionalFormatting sqref="AF25 AF27 AF29 AF31 AF33 AF35">
    <cfRule type="cellIs" dxfId="782" priority="1147" operator="between">
      <formula>-0.01</formula>
      <formula>-200</formula>
    </cfRule>
  </conditionalFormatting>
  <conditionalFormatting sqref="AI25 AI27 AI29 AI31 AI33 AI35">
    <cfRule type="cellIs" dxfId="781" priority="1146" operator="between">
      <formula>-0.01</formula>
      <formula>-200</formula>
    </cfRule>
  </conditionalFormatting>
  <conditionalFormatting sqref="AL25 AL27 AL29 AL31 AL33 AL35">
    <cfRule type="cellIs" dxfId="780" priority="1145" operator="between">
      <formula>-0.01</formula>
      <formula>-200</formula>
    </cfRule>
  </conditionalFormatting>
  <conditionalFormatting sqref="AO25 AO27 AO29 AO31 AO33 AO35">
    <cfRule type="cellIs" dxfId="779" priority="1144" operator="between">
      <formula>-0.01</formula>
      <formula>-200</formula>
    </cfRule>
  </conditionalFormatting>
  <conditionalFormatting sqref="AR25 AR27 AR29 AR31 AR33 AR35">
    <cfRule type="cellIs" dxfId="778" priority="1143" operator="between">
      <formula>-0.01</formula>
      <formula>-200</formula>
    </cfRule>
  </conditionalFormatting>
  <conditionalFormatting sqref="AU25 AU27 AU29 AU31 AU33 AU35">
    <cfRule type="cellIs" dxfId="777" priority="1142" operator="between">
      <formula>-0.01</formula>
      <formula>-200</formula>
    </cfRule>
  </conditionalFormatting>
  <conditionalFormatting sqref="AX25 AX27 AX29 AX31 AX33 AX35">
    <cfRule type="cellIs" dxfId="776" priority="1141" operator="between">
      <formula>-0.01</formula>
      <formula>-200</formula>
    </cfRule>
  </conditionalFormatting>
  <conditionalFormatting sqref="BA25 BA27 BA29 BA31 BA33 BA35">
    <cfRule type="cellIs" dxfId="775" priority="1140" operator="between">
      <formula>-0.01</formula>
      <formula>-200</formula>
    </cfRule>
  </conditionalFormatting>
  <conditionalFormatting sqref="BD25 BD27 BD29 BD31 BD33 BD35 BG25 BJ25 BM25 BP25 BS25 BV25 BY25 CB25 CE25 CH25 BG27 BJ27 BM27 BP27 BS27 BV27 BY27 CB27 CE27 CH27 BG29 BJ29 BM29 BP29 BS29 BV29 BY29 CB29 CE29 CH29 BG31 BJ31 BM31 BP31 BS31 BV31 BY31 CB31 CE31 CH31 BG33 BJ33 BM33 BP33 BS33 BV33 BY33 CB33 CE33 CH33 BG35 BJ35 BM35 BP35 BS35 BV35 BY35 CB35 CE35 CH35 CK25 CN25 CQ25 CT25 CK27 CN27 CQ27 CT27 CK29 CN29 CQ29 CT29 CK31 CN31 CQ31 CT31 CK33 CN33 CQ33 CT33 CK35 CN35 CQ35 CT35 CW25 CZ25 CW27 CZ27 CW29 CZ29 CW31 CZ31 CW33 CZ33 CW35 CZ35">
    <cfRule type="cellIs" dxfId="774" priority="1139" operator="between">
      <formula>-0.01</formula>
      <formula>-200</formula>
    </cfRule>
  </conditionalFormatting>
  <conditionalFormatting sqref="AA37 AA39 AA41 AA43 AA45 AA47 AA49 AA51 AA53 AA55 AA57 AA59 AA61 AA65 AA67 AA69 AA71 AA73 AA77 AA79 AA81 AA83 AA87 AA89 AA91 AA93 AA95 AA97 AA99 AA101 AA103 AA105 AD37 AD39 AD41 AD43 AD45 AD47 AD49 AD51 AD53 AD55 AD59 AD61 AD65 AD67 AD69 AD71 AD73 AD77 AD79 AD81 AD83 AD87 AD89 AD91 AD93 AD95 AD97 AD99 AD101 AD103 AD105 AG37 AG39 AG41 AG43 AG45 AG47 AG49 AG51 AG53 AG55 AG57 AG59 AG61 AG65 AG67 AG69 AG71 AG73 AG77 AG79 AG81 AG83 AG87 AG89 AG91 AG93 AG95 AG97 AG99 AG101 AG103 AG105 AJ37 AJ39 AJ41 AJ43 AJ45 AJ47 AJ49 AJ51 AJ53 AJ55 AJ57 AJ59 AJ61 AJ65 AJ67 AJ69 AJ71 AJ73 AJ77 AJ79 AJ81 AJ83 AJ87 AJ89 AJ91 AJ93 AJ95 AJ97 AJ99 AJ101 AJ103 AJ105 AM37 AM39 AM41 AM43 AM45 AM47 AM49 AM51 AM53 AM55 AM57 AM59 AM61 AM65 AM67 AM69 AM71 AM73 AM77 AM79 AM81 AM83 AM87 AM89 AM91 AM93 AM95 AM97 AM99 AM101 AM103 AM105 AP37 AP39 AP41 AP43 AP45 AP47 AP49 AP51 AP53 AP55 AP57 AP59 AP61 AP65 AP67 AP69 AP71 AP73 AP77 AP79 AP81 AP83 AP87 AP89 AP91 AP93 AP95 AP97 AP99 AP101 AP103 AP105 AS37 AS39 AS41 AS43 AS45 AS47 AS49 AS51 AS53 AS55 AS57 AS59 AS61 AS65 AS67 AS69 AS71 AS73 AS77 AS79 AS81 AS83 AS87 AS89 AS91 AS93 AS95 AS97 AS99 AS101 AS103 AS105 AV37 AV39 AV41 AV43 AV45 AV47 AV49 AV51 AV53 AV55 AV57 AV59 AV61 AV65 AV67 AV69 AV71 AV73 AV77 AV79 AV81 AV83 AV87 AV89 AV91 AV93 AV95 AV97 AV99 AV101 AV103 AV105 AY37 AY39 AY41 AY43 AY45 AY47 AY49 AY51 AY53 AY55 AY57 AY59 AY61 AY65 AY67 AY69 AY71 AY73 AY77 AY79 AY81 AY83 AY87 AY89 AY91 AY93 AY95 AY97 AY99 AY101 AY103 AY105 BB37 BB39 BB41 BB43 BB45 BB47 BB49 BB51 BB53 BB55 BB57 BB59 BB61 BB65 BB67 BB69 BB71 BB73 BB77 BB79 BB81 BB83 BB87 BB89 BB91 BB93 BB95 BB97 BB99 BB101 BB103 BB105 BE37 BH37 BK37 BN37 BQ37 BT37 BW37 BZ37 CC37 CF37 BE39 BH39 BK39 BN39 BQ39 BT39 BW39 BZ39 CC39 CF39 BE41 BH41 BK41 BN41 BQ41 BT41 BW41 BZ41 CC41 CF41 BE43 BH43 BK43 BN43 BQ43 BT43 BW43 BZ43 CC43 CF43 BE45 BH45 BK45 BN45 BQ45 BT45 BW45 BZ45 CC45 CF45 BE47 BH47 BK47 BN47 BQ47 BT47 BW47 BZ47 CC47 CF47 BE49 BH49 BK49 BN49 BQ49 BT49 BW49 BZ49 CC49 CF49 BE51 BH51 BK51 BN51 BQ51 BT51 BW51 BZ51 CC51 CF51 BE53 BH53 BK53 BN53 BQ53 BT53 BW53 BZ53 CC53 CF53 BE55 BH55 BK55 BN55 BQ55 BT55 BW55 BZ55 CC55 CF55 BE57 BH57 BK57 BN57 BQ57 BT57 BW57 BZ57 CC57 CF57 BE59 BH59 BK59 BN59 BQ59 BT59 BW59 BZ59 CC59 CF59 BE61 BH61 BK61 BN61 BQ61 BT61 BW61 BZ61 CC61 CF61 BE65 BH65 BK65 BN65 BQ65 BT65 BW65 BZ65 CC65 CF65 BE67 BH67 BK67 BN67 BQ67 BT67 BW67 BZ67 CC67 CF67 BE69 BH69 BK69 BN69 BQ69 BT69 BW69 BZ69 CC69 CF69 BE71 BH71 BK71 BN71 BQ71 BT71 BW71 BZ71 CC71 CF71 BE73 BH73 BK73 BN73 BQ73 BT73 BW73 BZ73 CC73 CF73 BE77 BH77 BK77 BN77 BQ77 BT77 BW77 BZ77 CC77 CF77 BE79 BH79 BK79 BN79 BQ79 BT79 BW79 BZ79 CC79 CF79 BE81 BH81 BK81 BN81 BQ81 BT81 BW81 BZ81 CC81 CF81 BE83 BH83 BK83 BN83 BQ83 BT83 BW83 BZ83 CC83 CF83 BE87 BH87 BK87 BN87 BQ87 BT87 BW87 BZ87 CC87 CF87 BE89 BH89 BK89 BN89 BQ89 BT89 BW89 BZ89 CC89 CF89 BE91 BH91 BK91 BN91 BQ91 BT91 BW91 BZ91 CC91 CF91 BE93 BH93 BK93 BN93 BQ93 BT93 BW93 BZ93 CC93 CF93 BE95 BH95 BK95 BN95 BQ95 BT95 BW95 BZ95 CC95 CF95 BE97 BH97 BK97 BN97 BQ97 BT97 BW97 BZ97 CC97 CF97 BE99 BH99 BK99 BN99 BQ99 BT99 BW99 BZ99 CC99 CF99 BE101 BH101 BK101 BN101 BQ101 BT101 BW101 BZ101 CC101 CF101 BE103 BH103 BK103 BN103 BQ103 BT103 BW103 BZ103 CC103 CF103 BE105 BH105 BK105 BN105 BQ105 BT105 BW105 BZ105 CC105 CF105 CI37 CL37 CO37 CR37 CI39 CL39 CO39 CR39 CI41 CL41 CO41 CR41 CI43 CL43 CO43 CR43 CI45 CL45 CO45 CR45 CI47 CL47 CO47 CR47 CI49 CL49 CO49 CR49 CI51 CL51 CO51 CR51 CI53 CL53 CO53 CR53 CI55 CL55 CO55 CR55 CI57 CL57 CO57 CR57 CI59 CL59 CO59 CR59 CI61 CL61 CO61 CR61 CI65 CL65 CO65 CR65 CI67 CL67 CO67 CR67 CI69 CL69 CO69 CR69 CI71 CL71 CO71 CR71 CI73 CL73 CO73 CR73 CI77 CL77 CO77 CR77 CI79 CL79 CO79 CR79 CI81 CL81 CO81 CR81 CI83 CL83 CO83 CR83 CI87 CL87 CO87 CR87 CI89 CL89 CO89 CR89 CI91 CL91 CO91 CR91 CI93 CL93 CO93 CR93 CI95 CL95 CO95 CR95 CI97 CL97 CO97 CR97 CI99 CL99 CO99 CR99 CI101 CL101 CO101 CR101 CI103 CL103 CO103 CR103 CI105 CL105 CO105 CR105 CU37 CX37 CU39 CX39 CU41 CX41 CU43 CX43 CU45 CX45 CU47 CX47 CU49 CX49 CU51 CX51 CU53 CX53 CU55 CX55 CU57 CX57 CU59 CX59 CU61 CX61 CU65 CX65 CU67 CX67 CU69 CX69 CU71 CX71 CU73 CX73 CU77 CX77 CU79 CX79 CU81 CX81 CU83 CX83 CU87 CX87 CU89 CX89 CU91 CX91 CU93 CX93 CU95 CX95 CU97 CX97 CU99 CX99 CU101 CX101 CU103 CX103 CU105 CX105 AA85 AD85 AG85 AJ85 AM85 AP85 AS85 AV85 AY85 BB85 BE85 BH85 BK85 BN85 BQ85 BT85 BW85 BZ85 CC85 CF85 CI85 CL85 CO85 CR85 CU85 CX85 AA63 AD63 AG63 AJ63 AM63 AP63 AS63 AV63 AY63 BB63 BE63 BH63 BK63 BN63 BQ63 BT63 BW63 BZ63 CC63 CF63 CI63 CL63 CO63 CR63 CU63 CX63">
    <cfRule type="cellIs" dxfId="773" priority="1131" operator="between">
      <formula>-0.01</formula>
      <formula>-200</formula>
    </cfRule>
  </conditionalFormatting>
  <conditionalFormatting sqref="AB37 AB39 AB41 AB45 AB47 AB49 AB51 AB53 AB55 AB59 AB61 AB65 AB67 AB69 AB71 AB73 AB77 AB81 AB83 AB87 AB89 AB91 AB93 AB95 AB97 AB99 AB101 AB103 AB105 AB85 AB63 AB43">
    <cfRule type="cellIs" dxfId="772" priority="1129" operator="between">
      <formula>-0.01</formula>
      <formula>-200</formula>
    </cfRule>
  </conditionalFormatting>
  <conditionalFormatting sqref="AE37 AE39 AE41 AE43 AE45 AE47 AE49 AE51 AE53 AE55 AE59 AE61 AE65 AE67 AE69 AE71 AE73 AE77 AE79 AE81 AE83 AE87 AE89 AE91 AE93 AE95 AE97 AE99 AE101 AE103 AE105 AE85 AE63">
    <cfRule type="cellIs" dxfId="771" priority="1128" operator="between">
      <formula>-0.01</formula>
      <formula>-200</formula>
    </cfRule>
  </conditionalFormatting>
  <conditionalFormatting sqref="AH37 AH39 AH41 AH43 AH45 AH47 AH49 AH51 AH53 AH55 AH57 AH59 AH61 AH65 AH67 AH69 AH71 AH73 AH77 AH79 AH81 AH83 AH87 AH89 AH91 AH93 AH95 AH97 AH99 AH101 AH103 AH105 AH85 AH63">
    <cfRule type="cellIs" dxfId="770" priority="1127" operator="between">
      <formula>-0.01</formula>
      <formula>-200</formula>
    </cfRule>
  </conditionalFormatting>
  <conditionalFormatting sqref="AK37 AK39 AK41 AK43 AK45 AK47 AK49 AK51 AK53 AK55 AK57 AK59 AK61 AK65 AK67 AK69 AK71 AK73 AK77 AK79 AK81 AK83 AK87 AK89 AK91 AK93 AK95 AK97 AK99 AK101 AK103 AK105 AK85 AK63">
    <cfRule type="cellIs" dxfId="769" priority="1126" operator="between">
      <formula>-0.01</formula>
      <formula>-200</formula>
    </cfRule>
  </conditionalFormatting>
  <conditionalFormatting sqref="AN37 AN39 AN41 AN43 AN45 AN47 AN49 AN51 AN53 AN55 AN57 AN59 AN61 AN65 AN67 AN69 AN71 AN73 AN77 AN79 AN81 AN83 AN87 AN89 AN91 AN93 AN95 AN97 AN99 AN101 AN103 AN105 AN85 AN63">
    <cfRule type="cellIs" dxfId="768" priority="1124" operator="between">
      <formula>-0.01</formula>
      <formula>-200</formula>
    </cfRule>
  </conditionalFormatting>
  <conditionalFormatting sqref="AQ37 AQ39 AQ41 AQ43 AQ45 AQ47 AQ49 AQ51 AQ53 AQ55 AQ57 AQ59 AQ61 AQ65 AQ67 AQ69 AQ71 AQ73 AQ77 AQ79 AQ81 AQ83 AQ87 AQ89 AQ91 AQ93 AQ95 AQ97 AQ99 AQ101 AQ103 AQ105 AQ85 AQ63">
    <cfRule type="cellIs" dxfId="767" priority="1122" operator="between">
      <formula>-0.01</formula>
      <formula>-200</formula>
    </cfRule>
  </conditionalFormatting>
  <conditionalFormatting sqref="AT37 AT39 AT41 AT43 AT45 AT47 AT49 AT51 AT53 AT55 AT57 AT59 AT61 AT65 AT67 AT69 AT71 AT73 AT77 AT79 AT81 AT83 AT87 AT89 AT91 AT93 AT95 AT97 AT99 AT101 AT103 AT105 AT85 AT63">
    <cfRule type="cellIs" dxfId="766" priority="1120" operator="between">
      <formula>-0.01</formula>
      <formula>-200</formula>
    </cfRule>
  </conditionalFormatting>
  <conditionalFormatting sqref="AW37 AW39 AW41 AW43 AW45 AW47 AW49 AW51 AW53 AW55 AW57 AW59 AW61 AW65 AW67 AW69 AW71 AW73 AW77 AW79 AW81 AW83 AW87 AW89 AW91 AW93 AW95 AW97 AW99 AW101 AW103 AW105 AW85 AW63">
    <cfRule type="cellIs" dxfId="765" priority="1118" operator="between">
      <formula>-0.01</formula>
      <formula>-200</formula>
    </cfRule>
  </conditionalFormatting>
  <conditionalFormatting sqref="AZ37 AZ39 AZ41 AZ43 AZ45 AZ47 AZ49 AZ51 AZ53 AZ55 AZ57 AZ59 AZ61 AZ65 AZ67 AZ69 AZ71 AZ73 AZ77 AZ79 AZ81 AZ83 AZ87 AZ89 AZ91 AZ93 AZ95 AZ97 AZ99 AZ101 AZ103 AZ105 AZ85 AZ63">
    <cfRule type="cellIs" dxfId="764" priority="1116" operator="between">
      <formula>-0.01</formula>
      <formula>-200</formula>
    </cfRule>
  </conditionalFormatting>
  <conditionalFormatting sqref="BC37 BC39 BC41 BC43 BC45 BC47 BC49 BC51 BC53 BC55 BC57 BC59 BC61 BC65 BC67 BC69 BC71 BC73 BC77 BC79 BC81 BC83 BC87 BC89 BC91 BC93 BC95 BC97 BC99 BC101 BC103 BC105 BF37 BI37 BL37 BO37 BR37 BU37 BX37 CA37 CD37 CG37 BF39 BI39 BL39 BO39 BR39 BU39 BX39 CA39 CD39 CG39 BF41 BI41 BL41 BO41 BR41 BU41 BX41 CA41 CD41 CG41 BF43 BI43 BL43 BO43 BR43 BU43 BX43 CA43 CD43 CG43 BF45 BI45 BL45 BO45 BR45 BU45 BX45 CA45 CD45 CG45 BF47 BI47 BL47 BO47 BR47 BU47 BX47 CA47 CD47 CG47 BF49 BI49 BL49 BO49 BR49 BU49 BX49 CA49 CD49 CG49 BF51 BI51 BL51 BO51 BR51 BU51 BX51 CA51 CD51 CG51 BF53 BI53 BL53 BO53 BR53 BU53 BX53 CA53 CD53 CG53 BF55 BI55 BL55 BO55 BR55 BU55 BX55 CA55 CD55 CG55 BF57 BI57 BL57 BO57 BR57 BU57 BX57 CA57 CD57 CG57 BF59 BI59 BL59 BO59 BR59 BU59 BX59 CA59 CD59 CG59 BF61 BI61 BL61 BO61 BR61 BU61 BX61 CA61 CD61 CG61 BF65 BI65 BL65 BO65 BR65 BU65 BX65 CA65 CD65 CG65 BF67 BI67 BL67 BO67 BR67 BU67 BX67 CA67 CD67 CG67 BF69 BI69 BL69 BO69 BR69 BU69 BX69 CA69 CD69 CG69 BF71 BI71 BL71 BO71 BR71 BU71 BX71 CA71 CD71 CG71 BF73 BI73 BL73 BO73 BR73 BU73 BX73 CA73 CD73 CG73 BF77 BI77 BL77 BO77 BR77 BU77 BX77 CA77 CD77 CG77 BF79 BI79 BL79 BO79 BR79 BU79 BX79 CA79 CD79 CG79 BF81 BI81 BL81 BO81 BR81 BU81 BX81 CA81 CD81 CG81 BF83 BI83 BL83 BO83 BR83 BU83 BX83 CA83 CD83 CG83 BF87 BI87 BL87 BO87 BR87 BU87 BX87 CA87 CD87 CG87 BF89 BI89 BL89 BO89 BR89 BU89 BX89 CA89 CD89 CG89 BF91 BI91 BL91 BO91 BR91 BU91 BX91 CA91 CD91 CG91 BF93 BI93 BL93 BO93 BR93 BU93 BX93 CA93 CD93 CG93 BF95 BI95 BL95 BO95 BR95 BU95 BX95 CA95 CD95 CG95 BF97 BI97 BL97 BO97 BR97 BU97 BX97 CA97 CD97 CG97 BF99 BI99 BL99 BO99 BR99 BU99 BX99 CA99 CD99 CG99 BF101 BI101 BL101 BO101 BR101 BU101 BX101 CA101 CD101 CG101 BF103 BI103 BL103 BO103 BR103 BU103 BX103 CA103 CD103 CG103 BF105 BI105 BL105 BO105 BR105 BU105 BX105 CA105 CD105 CG105 CJ37 CM37 CP37 CS37 CJ39 CM39 CP39 CS39 CJ41 CM41 CP41 CS41 CJ43 CM43 CP43 CS43 CJ45 CM45 CP45 CS45 CJ47 CM47 CP47 CS47 CJ49 CM49 CP49 CS49 CJ51 CM51 CP51 CS51 CJ53 CM53 CP53 CS53 CJ55 CM55 CP55 CS55 CJ57 CM57 CP57 CS57 CJ59 CM59 CP59 CS59 CJ61 CM61 CP61 CS61 CJ65 CM65 CP65 CS65 CJ67 CM67 CP67 CS67 CJ69 CM69 CP69 CS69 CJ71 CM71 CP71 CS71 CJ73 CM73 CP73 CS73 CJ77 CM77 CP77 CS77 CJ79 CM79 CP79 CS79 CJ81 CM81 CP81 CS81 CJ83 CM83 CP83 CS83 CJ87 CM87 CP87 CS87 CJ89 CM89 CP89 CS89 CJ91 CM91 CP91 CS91 CJ93 CM93 CP93 CS93 CJ95 CM95 CP95 CS95 CJ97 CM97 CP97 CS97 CJ99 CM99 CP99 CS99 CJ101 CM101 CP101 CS101 CJ103 CM103 CP103 CS103 CJ105 CM105 CP105 CS105 CV37 CY37 CV39 CY39 CV41 CY41 CV43 CY43 CV45 CY45 CV47 CY47 CV49 CY49 CV51 CY51 CV53 CY53 CV55 CY55 CV57 CY57 CV59 CY59 CV61 CY61 CV65 CY65 CV67 CY67 CV69 CY69 CV71 CY71 CV73 CY73 CV77 CY77 CV79 CY79 CV81 CY81 CV83 CY83 CV87 CY87 CV89 CY89 CV91 CY91 CV93 CY93 CV95 CY95 CV97 CY97 CV99 CY99 CV101 CY101 CV103 CY103 CV105 CY105 BC85 BF85 BI85 BL85 BO85 BR85 BU85 BX85 CA85 CD85 CG85 CJ85 CM85 CP85 CS85 CV85 CY85 BC63 BF63 BI63 BL63 BO63 BR63 BU63 BX63 CA63 CD63 CG63 CJ63 CM63 CP63 CS63 CV63 CY63">
    <cfRule type="cellIs" dxfId="763" priority="1114" operator="between">
      <formula>-0.01</formula>
      <formula>-200</formula>
    </cfRule>
  </conditionalFormatting>
  <conditionalFormatting sqref="AC37 AC39 AC41 AC45 AC49 AC51 AC53 AC55 AC57 AC59 AC61 AC65 AC67 AC69 AC71 AC73 AC77 AC79 AC81 AC83 AC87 AC89 AC91 AC93 AC95 AC97 AC99 AC101 AC103 AC105 AC85 AC63 AC47 AC43">
    <cfRule type="cellIs" dxfId="762" priority="1113" operator="between">
      <formula>-0.01</formula>
      <formula>-200</formula>
    </cfRule>
  </conditionalFormatting>
  <conditionalFormatting sqref="AF37 AF39 AF41 AF43 AF45 AF47 AF49 AF51 AF53 AF55 AF57 AF59 AF61 AF65 AF67 AF69 AF71 AF73 AF77 AF79 AF81 AF83 AF87 AF89 AF91 AF93 AF95 AF97 AF99 AF101 AF103 AF105 AF85 AF63">
    <cfRule type="cellIs" dxfId="761" priority="1112" operator="between">
      <formula>-0.01</formula>
      <formula>-200</formula>
    </cfRule>
  </conditionalFormatting>
  <conditionalFormatting sqref="AI37 AI39 AI41 AI43 AI45 AI47 AI49 AI51 AI53 AI55 AI57 AI59 AI61 AI65 AI67 AI69 AI71 AI73 AI77 AI79 AI81 AI83 AI87 AI89 AI91 AI93 AI95 AI97 AI99 AI101 AI103 AI105 AI85 AI63">
    <cfRule type="cellIs" dxfId="760" priority="1111" operator="between">
      <formula>-0.01</formula>
      <formula>-200</formula>
    </cfRule>
  </conditionalFormatting>
  <conditionalFormatting sqref="AL37 AL39 AL41 AL43 AL45 AL47 AL49 AL51 AL53 AL55 AL57 AL59 AL61 AL65 AL67 AL69 AL71 AL73 AL77 AL79 AL81 AL83 AL87 AL89 AL91 AL93 AL95 AL97 AL99 AL101 AL103 AL105 AL85 AL63">
    <cfRule type="cellIs" dxfId="759" priority="1110" operator="between">
      <formula>-0.01</formula>
      <formula>-200</formula>
    </cfRule>
  </conditionalFormatting>
  <conditionalFormatting sqref="AO37 AO39 AO41 AO43 AO45 AO47 AO49 AO51 AO53 AO55 AO57 AO59 AO61 AO65 AO67 AO69 AO71 AO73 AO77 AO79 AO81 AO83 AO87 AO89 AO91 AO93 AO95 AO97 AO99 AO101 AO103 AO105 AO85 AO63">
    <cfRule type="cellIs" dxfId="758" priority="1109" operator="between">
      <formula>-0.01</formula>
      <formula>-200</formula>
    </cfRule>
  </conditionalFormatting>
  <conditionalFormatting sqref="AR37 AR39 AR41 AR43 AR45 AR47 AR49 AR51 AR53 AR55 AR57 AR59 AR61 AR65 AR67 AR69 AR71 AR73 AR77 AR79 AR81 AR83 AR87 AR89 AR91 AR93 AR95 AR97 AR99 AR101 AR103 AR105 AR85 AR63">
    <cfRule type="cellIs" dxfId="757" priority="1108" operator="between">
      <formula>-0.01</formula>
      <formula>-200</formula>
    </cfRule>
  </conditionalFormatting>
  <conditionalFormatting sqref="AU37 AU39 AU41 AU43 AU45 AU47 AU49 AU51 AU53 AU55 AU57 AU59 AU61 AU65 AU67 AU69 AU71 AU73 AU77 AU79 AU81 AU83 AU87 AU89 AU91 AU93 AU95 AU97 AU99 AU101 AU103 AU105 AU85 AU63">
    <cfRule type="cellIs" dxfId="756" priority="1107" operator="between">
      <formula>-0.01</formula>
      <formula>-200</formula>
    </cfRule>
  </conditionalFormatting>
  <conditionalFormatting sqref="AX37 AX39 AX41 AX43 AX45 AX47 AX49 AX51 AX53 AX55 AX57 AX59 AX61 AX65 AX67 AX69 AX71 AX73 AX77 AX79 AX81 AX83 AX87 AX89 AX91 AX93 AX95 AX97 AX99 AX101 AX103 AX105 AX85 AX63">
    <cfRule type="cellIs" dxfId="755" priority="1106" operator="between">
      <formula>-0.01</formula>
      <formula>-200</formula>
    </cfRule>
  </conditionalFormatting>
  <conditionalFormatting sqref="BA37 BA39 BA41 BA43 BA45 BA47 BA49 BA51 BA53 BA55 BA57 BA59 BA61 BA65 BA67 BA69 BA71 BA73 BA77 BA79 BA81 BA83 BA87 BA89 BA91 BA93 BA95 BA97 BA99 BA101 BA103 BA105 BA85 BA63">
    <cfRule type="cellIs" dxfId="754" priority="1105" operator="between">
      <formula>-0.01</formula>
      <formula>-200</formula>
    </cfRule>
  </conditionalFormatting>
  <conditionalFormatting sqref="BD37 BD39 BD41 BD43 BD45 BD47 BD49 BD51 BD53 BD55 BD57 BD59 BD61 BD65 BD67 BD69 BD71 BD73 BD77 BD79 BD81 BD83 BD87 BD89 BD91 BD93 BD95 BD97 BD99 BD101 BD103 BD105 BG37 BJ37 BM37 BP37 BS37 BV37 BY37 CB37 CE37 CH37 BG39 BJ39 BM39 BP39 BS39 BV39 BY39 CB39 CE39 CH39 BG41 BJ41 BM41 BP41 BS41 BV41 BY41 CB41 CE41 CH41 BG43 BJ43 BM43 BP43 BS43 BV43 BY43 CB43 CE43 CH43 BG45 BJ45 BM45 BP45 BS45 BV45 BY45 CB45 CE45 CH45 BG47 BJ47 BM47 BP47 BS47 BV47 BY47 CB47 CE47 CH47 BG49 BJ49 BM49 BP49 BS49 BV49 BY49 CB49 CE49 CH49 BG51 BJ51 BM51 BP51 BS51 BV51 BY51 CB51 CE51 CH51 BG53 BJ53 BM53 BP53 BS53 BV53 BY53 CB53 CE53 CH53 BG55 BJ55 BM55 BP55 BS55 BV55 BY55 CB55 CE55 CH55 BG57 BJ57 BM57 BP57 BS57 BV57 BY57 CB57 CE57 CH57 BG59 BJ59 BM59 BP59 BS59 BV59 BY59 CB59 CE59 CH59 BG61 BJ61 BM61 BP61 BS61 BV61 BY61 CB61 CE61 CH61 BG65 BJ65 BM65 BP65 BS65 BV65 BY65 CB65 CE65 CH65 BG67 BJ67 BM67 BP67 BS67 BV67 BY67 CB67 CE67 CH67 BG69 BJ69 BM69 BP69 BS69 BV69 BY69 CB69 CE69 CH69 BG71 BJ71 BM71 BP71 BS71 BV71 BY71 CB71 CE71 CH71 BG73 BJ73 BM73 BP73 BS73 BV73 BY73 CB73 CE73 CH73 BG77 BJ77 BM77 BP77 BS77 BV77 BY77 CB77 CE77 CH77 BG79 BJ79 BM79 BP79 BS79 BV79 BY79 CB79 CE79 CH79 BG81 BJ81 BM81 BP81 BS81 BV81 BY81 CB81 CE81 CH81 BG83 BJ83 BM83 BP83 BS83 BV83 BY83 CB83 CE83 CH83 BG87 BJ87 BM87 BP87 BS87 BV87 BY87 CB87 CE87 CH87 BG89 BJ89 BM89 BP89 BS89 BV89 BY89 CB89 CE89 CH89 BG91 BJ91 BM91 BP91 BS91 BV91 BY91 CB91 CE91 CH91 BG93 BJ93 BM93 BP93 BS93 BV93 BY93 CB93 CE93 CH93 BG95 BJ95 BM95 BP95 BS95 BV95 BY95 CB95 CE95 CH95 BG97 BJ97 BM97 BP97 BS97 BV97 BY97 CB97 CE97 CH97 BG99 BJ99 BM99 BP99 BS99 BV99 BY99 CB99 CE99 CH99 BG101 BJ101 BM101 BP101 BS101 BV101 BY101 CB101 CE101 CH101 BG103 BJ103 BM103 BP103 BS103 BV103 BY103 CB103 CE103 CH103 BG105 BJ105 BM105 BP105 BS105 BV105 BY105 CB105 CE105 CH105 CK37 CN37 CQ37 CT37 CK39 CN39 CQ39 CT39 CK41 CN41 CQ41 CT41 CK43 CN43 CQ43 CT43 CK45 CN45 CQ45 CT45 CK47 CN47 CQ47 CT47 CK49 CN49 CQ49 CT49 CK51 CN51 CQ51 CT51 CK53 CN53 CQ53 CT53 CK55 CN55 CQ55 CT55 CK57 CN57 CQ57 CT57 CK59 CN59 CQ59 CT59 CK61 CN61 CQ61 CT61 CK65 CN65 CQ65 CT65 CK67 CN67 CQ67 CT67 CK69 CN69 CQ69 CT69 CK71 CN71 CQ71 CT71 CK73 CN73 CQ73 CT73 CK77 CN77 CQ77 CT77 CK79 CN79 CQ79 CT79 CK81 CN81 CQ81 CT81 CK83 CN83 CQ83 CT83 CK87 CN87 CQ87 CT87 CK89 CN89 CQ89 CT89 CK91 CN91 CQ91 CT91 CK93 CN93 CQ93 CT93 CK95 CN95 CQ95 CT95 CK97 CN97 CQ97 CT97 CK99 CN99 CQ99 CT99 CK101 CN101 CQ101 CT101 CK103 CN103 CQ103 CT103 CK105 CN105 CQ105 CT105 CW37 CZ37 CW39 CZ39 CW41 CZ41 CW43 CZ43 CW45 CZ45 CW47 CZ47 CW49 CZ49 CW51 CZ51 CW53 CZ53 CW55 CZ55 CW57 CZ57 CW59 CZ59 CW61 CZ61 CW65 CZ65 CW67 CZ67 CW69 CZ69 CW71 CZ71 CW73 CZ73 CW77 CZ77 CW79 CZ79 CW81 CZ81 CW83 CZ83 CW87 CZ87 CW89 CZ89 CW91 CZ91 CW93 CZ93 CW95 CZ95 CW97 CZ97 CW99 CZ99 CW101 CZ101 CW103 CZ103 CW105 CZ105 BD85 BG85 BJ85 BM85 BP85 BS85 BV85 BY85 CB85 CE85 CH85 CK85 CN85 CQ85 CT85 CW85 CZ85 BD63 BG63 BJ63 BM63 BP63 BS63 BV63 BY63 CB63 CE63 CH63 CK63 CN63 CQ63 CT63 CW63 CZ63">
    <cfRule type="cellIs" dxfId="753" priority="1104" operator="between">
      <formula>-0.01</formula>
      <formula>-200</formula>
    </cfRule>
  </conditionalFormatting>
  <conditionalFormatting sqref="AC107">
    <cfRule type="cellIs" dxfId="752" priority="1103" operator="between">
      <formula>-0.01</formula>
      <formula>-200</formula>
    </cfRule>
  </conditionalFormatting>
  <conditionalFormatting sqref="BB106 BE106 BH106 BK106 BN106 BQ106 BT106 BW106 BZ106 CC106 CF106 CI106 CL106 CO106 CR106 CU106 CX106">
    <cfRule type="cellIs" dxfId="751" priority="1097" operator="between">
      <formula>-0.01</formula>
      <formula>-200</formula>
    </cfRule>
  </conditionalFormatting>
  <conditionalFormatting sqref="AM107 AP107 AS107 AV107 AY107 BB107 BE107 BH107 BK107 BN107 BQ107 BT107 BW107 BZ107 CC107 CF107 CI107 CL107 CO107 CR107 CU107 CX107">
    <cfRule type="cellIs" dxfId="750" priority="1096" operator="between">
      <formula>-0.01</formula>
      <formula>-200</formula>
    </cfRule>
  </conditionalFormatting>
  <conditionalFormatting sqref="AN107">
    <cfRule type="cellIs" dxfId="749" priority="1094" operator="between">
      <formula>-0.01</formula>
      <formula>-200</formula>
    </cfRule>
  </conditionalFormatting>
  <conditionalFormatting sqref="AQ107">
    <cfRule type="cellIs" dxfId="748" priority="1092" operator="between">
      <formula>-0.01</formula>
      <formula>-200</formula>
    </cfRule>
  </conditionalFormatting>
  <conditionalFormatting sqref="AT107">
    <cfRule type="cellIs" dxfId="747" priority="1090" operator="between">
      <formula>-0.01</formula>
      <formula>-200</formula>
    </cfRule>
  </conditionalFormatting>
  <conditionalFormatting sqref="AW107">
    <cfRule type="cellIs" dxfId="746" priority="1088" operator="between">
      <formula>-0.01</formula>
      <formula>-200</formula>
    </cfRule>
  </conditionalFormatting>
  <conditionalFormatting sqref="AZ107">
    <cfRule type="cellIs" dxfId="745" priority="1086" operator="between">
      <formula>-0.01</formula>
      <formula>-200</formula>
    </cfRule>
  </conditionalFormatting>
  <conditionalFormatting sqref="BC106 BF106 BI106 BL106 BO106 BR106 BU106 BX106 CA106 CD106 CG106 CJ106 CM106 CP106 CS106 CV106 CY106">
    <cfRule type="cellIs" dxfId="744" priority="1085" operator="between">
      <formula>-0.01</formula>
      <formula>-200</formula>
    </cfRule>
  </conditionalFormatting>
  <conditionalFormatting sqref="BC107 BF107 BI107 BL107 BO107 BR107 BU107 BX107 CA107 CD107 CG107 CJ107 CM107 CP107 CS107 CV107 CY107">
    <cfRule type="cellIs" dxfId="743" priority="1084" operator="between">
      <formula>-0.01</formula>
      <formula>-200</formula>
    </cfRule>
  </conditionalFormatting>
  <conditionalFormatting sqref="AO107">
    <cfRule type="cellIs" dxfId="742" priority="1083" operator="between">
      <formula>-0.01</formula>
      <formula>-200</formula>
    </cfRule>
  </conditionalFormatting>
  <conditionalFormatting sqref="AR107">
    <cfRule type="cellIs" dxfId="741" priority="1082" operator="between">
      <formula>-0.01</formula>
      <formula>-200</formula>
    </cfRule>
  </conditionalFormatting>
  <conditionalFormatting sqref="AU107">
    <cfRule type="cellIs" dxfId="740" priority="1081" operator="between">
      <formula>-0.01</formula>
      <formula>-200</formula>
    </cfRule>
  </conditionalFormatting>
  <conditionalFormatting sqref="AX107">
    <cfRule type="cellIs" dxfId="739" priority="1080" operator="between">
      <formula>-0.01</formula>
      <formula>-200</formula>
    </cfRule>
  </conditionalFormatting>
  <conditionalFormatting sqref="BA107">
    <cfRule type="cellIs" dxfId="738" priority="1079" operator="between">
      <formula>-0.01</formula>
      <formula>-200</formula>
    </cfRule>
  </conditionalFormatting>
  <conditionalFormatting sqref="BD107 BG107 BJ107 BM107 BP107 BS107 BV107 BY107 CB107 CE107 CH107 CK107 CN107 CQ107 CT107 CW107 CZ107">
    <cfRule type="cellIs" dxfId="737" priority="1078" operator="between">
      <formula>-0.01</formula>
      <formula>-200</formula>
    </cfRule>
  </conditionalFormatting>
  <conditionalFormatting sqref="AA109 AA111 AA113 AA115 AA117 AA119 AA121 AA123 AD109 AD111 AD113 AD115 AD117 AD119 AD121 AD123 AG109 AG111 AG113 AG115 AG117 AG119 AG121 AG123 AJ109 AJ111 AJ113 AJ115 AJ117 AJ119 AJ121 AJ123 AM109 AM111 AM113 AM115 AM117 AM119 AM121 AM123 AP109 AP111 AP113 AP115 AP117 AP119 AP121 AP123 AS109 AS111 AS113 AS115 AS117 AS119 AS121 AS123 AV109 AV111 AV113 AV115 AV117 AV119 AV121 AV123 AY109 AY111 AY113 AY115 AY117 AY119 AY121 AY123 BB109 BB111 BB113 BB115 BB117 BB119 BB121 BB123 BE109 BH109 BK109 BN109 BQ109 BT109 BW109 BZ109 CC109 CF109 BE111 BH111 BK111 BN111 BQ111 BT111 BW111 BZ111 CC111 CF111 BE113 BH113 BK113 BN113 BQ113 BT113 BW113 BZ113 CC113 CF113 BE115 BH115 BK115 BN115 BQ115 BT115 BW115 BZ115 CC115 CF115 BE117 BH117 BK117 BN117 BQ117 BT117 BW117 BZ117 CC117 CF117 BE119 BH119 BK119 BN119 BQ119 BT119 BW119 BZ119 CC119 CF119 BE121 BH121 BK121 BN121 BQ121 BT121 BW121 BZ121 CC121 CF121 BE123 BH123 BK123 BN123 BQ123 BT123 BW123 BZ123 CC123 CF123 CI109 CL109 CO109 CR109 CI111 CL111 CO111 CR111 CI113 CL113 CO113 CR113 CI115 CL115 CO115 CR115 CI117 CL117 CO117 CR117 CI119 CL119 CO119 CR119 CI121 CL121 CO121 CR121 CI123 CL123 CO123 CR123 CU109 CX109 CU111 CX111 CU113 CX113 CU115 CX115 CU117 CX117 CU119 CX119 CU121 CX121 CU123 CX123">
    <cfRule type="cellIs" dxfId="736" priority="1070" operator="between">
      <formula>-0.01</formula>
      <formula>-200</formula>
    </cfRule>
  </conditionalFormatting>
  <conditionalFormatting sqref="AB109 AB111 AB113 AB115 AB117 AB119 AB121 AB123">
    <cfRule type="cellIs" dxfId="735" priority="1068" operator="between">
      <formula>-0.01</formula>
      <formula>-200</formula>
    </cfRule>
  </conditionalFormatting>
  <conditionalFormatting sqref="AE109 AE111 AE113 AE115 AE117 AE119 AE121 AE123">
    <cfRule type="cellIs" dxfId="734" priority="1067" operator="between">
      <formula>-0.01</formula>
      <formula>-200</formula>
    </cfRule>
  </conditionalFormatting>
  <conditionalFormatting sqref="AH109 AH111 AH113 AH115 AH117 AH119 AH121 AH123">
    <cfRule type="cellIs" dxfId="733" priority="1066" operator="between">
      <formula>-0.01</formula>
      <formula>-200</formula>
    </cfRule>
  </conditionalFormatting>
  <conditionalFormatting sqref="AK109 AK111 AK113 AK115 AK117 AK119 AK121 AK123">
    <cfRule type="cellIs" dxfId="732" priority="1065" operator="between">
      <formula>-0.01</formula>
      <formula>-200</formula>
    </cfRule>
  </conditionalFormatting>
  <conditionalFormatting sqref="AN109 AN111 AN113 AN115 AN117 AN119 AN121 AN123">
    <cfRule type="cellIs" dxfId="731" priority="1063" operator="between">
      <formula>-0.01</formula>
      <formula>-200</formula>
    </cfRule>
  </conditionalFormatting>
  <conditionalFormatting sqref="AQ109 AQ111 AQ113 AQ115 AQ117 AQ119 AQ121 AQ123">
    <cfRule type="cellIs" dxfId="730" priority="1061" operator="between">
      <formula>-0.01</formula>
      <formula>-200</formula>
    </cfRule>
  </conditionalFormatting>
  <conditionalFormatting sqref="AT109 AT111 AT113 AT115 AT117 AT119 AT121 AT123">
    <cfRule type="cellIs" dxfId="729" priority="1059" operator="between">
      <formula>-0.01</formula>
      <formula>-200</formula>
    </cfRule>
  </conditionalFormatting>
  <conditionalFormatting sqref="AW109 AW111 AW113 AW115 AW117 AW119 AW121 AW123">
    <cfRule type="cellIs" dxfId="728" priority="1057" operator="between">
      <formula>-0.01</formula>
      <formula>-200</formula>
    </cfRule>
  </conditionalFormatting>
  <conditionalFormatting sqref="AZ109 AZ111 AZ113 AZ115 AZ117 AZ119 AZ121 AZ123">
    <cfRule type="cellIs" dxfId="727" priority="1055" operator="between">
      <formula>-0.01</formula>
      <formula>-200</formula>
    </cfRule>
  </conditionalFormatting>
  <conditionalFormatting sqref="BC109 BC111 BC113 BC115 BC117 BC119 BC121 BC123 BF109 BI109 BL109 BO109 BR109 BU109 BX109 CA109 CD109 CG109 BF111 BI111 BL111 BO111 BR111 BU111 BX111 CA111 CD111 CG111 BF113 BI113 BL113 BO113 BR113 BU113 BX113 CA113 CD113 CG113 BF115 BI115 BL115 BO115 BR115 BU115 BX115 CA115 CD115 CG115 BF117 BI117 BL117 BO117 BR117 BU117 BX117 CA117 CD117 CG117 BF119 BI119 BL119 BO119 BR119 BU119 BX119 CA119 CD119 CG119 BF121 BI121 BL121 BO121 BR121 BU121 BX121 CA121 CD121 CG121 BF123 BI123 BL123 BO123 BR123 BU123 BX123 CA123 CD123 CG123 CJ109 CM109 CP109 CS109 CJ111 CM111 CP111 CS111 CJ113 CM113 CP113 CS113 CJ115 CM115 CP115 CS115 CJ117 CM117 CP117 CS117 CJ119 CM119 CP119 CS119 CJ121 CM121 CP121 CS121 CJ123 CM123 CP123 CS123 CV109 CY109 CV111 CY111 CV113 CY113 CV115 CY115 CV117 CY117 CV119 CY119 CV121 CY121 CV123 CY123">
    <cfRule type="cellIs" dxfId="726" priority="1053" operator="between">
      <formula>-0.01</formula>
      <formula>-200</formula>
    </cfRule>
  </conditionalFormatting>
  <conditionalFormatting sqref="AC109 AC111 AC113 AC115 AC117 AC119 AC121 AC123">
    <cfRule type="cellIs" dxfId="725" priority="1052" operator="between">
      <formula>-0.01</formula>
      <formula>-200</formula>
    </cfRule>
  </conditionalFormatting>
  <conditionalFormatting sqref="AF109 AF111 AF113 AF115 AF117 AF119 AF121 AF123">
    <cfRule type="cellIs" dxfId="724" priority="1051" operator="between">
      <formula>-0.01</formula>
      <formula>-200</formula>
    </cfRule>
  </conditionalFormatting>
  <conditionalFormatting sqref="AI109 AI111 AI113 AI115 AI117 AI119 AI121 AI123">
    <cfRule type="cellIs" dxfId="723" priority="1050" operator="between">
      <formula>-0.01</formula>
      <formula>-200</formula>
    </cfRule>
  </conditionalFormatting>
  <conditionalFormatting sqref="AL109 AL111 AL113 AL115 AL117 AL119 AL121 AL123">
    <cfRule type="cellIs" dxfId="722" priority="1049" operator="between">
      <formula>-0.01</formula>
      <formula>-200</formula>
    </cfRule>
  </conditionalFormatting>
  <conditionalFormatting sqref="AO109 AO111 AO113 AO115 AO117 AO119 AO121 AO123">
    <cfRule type="cellIs" dxfId="721" priority="1048" operator="between">
      <formula>-0.01</formula>
      <formula>-200</formula>
    </cfRule>
  </conditionalFormatting>
  <conditionalFormatting sqref="AR109 AR111 AR113 AR115 AR117 AR119 AR121 AR123">
    <cfRule type="cellIs" dxfId="720" priority="1047" operator="between">
      <formula>-0.01</formula>
      <formula>-200</formula>
    </cfRule>
  </conditionalFormatting>
  <conditionalFormatting sqref="AU109 AU111 AU113 AU115 AU117 AU119 AU121 AU123">
    <cfRule type="cellIs" dxfId="719" priority="1046" operator="between">
      <formula>-0.01</formula>
      <formula>-200</formula>
    </cfRule>
  </conditionalFormatting>
  <conditionalFormatting sqref="AX109 AX111 AX113 AX115 AX117 AX119 AX121 AX123">
    <cfRule type="cellIs" dxfId="718" priority="1045" operator="between">
      <formula>-0.01</formula>
      <formula>-200</formula>
    </cfRule>
  </conditionalFormatting>
  <conditionalFormatting sqref="BA109 BA111 BA113 BA115 BA117 BA119 BA121 BA123">
    <cfRule type="cellIs" dxfId="717" priority="1044" operator="between">
      <formula>-0.01</formula>
      <formula>-200</formula>
    </cfRule>
  </conditionalFormatting>
  <conditionalFormatting sqref="BD109 BD111 BD113 BD115 BD117 BD119 BD121 BD123 BG109 BJ109 BM109 BP109 BS109 BV109 BY109 CB109 CE109 CH109 BG111 BJ111 BM111 BP111 BS111 BV111 BY111 CB111 CE111 CH111 BG113 BJ113 BM113 BP113 BS113 BV113 BY113 CB113 CE113 CH113 BG115 BJ115 BM115 BP115 BS115 BV115 BY115 CB115 CE115 CH115 BG117 BJ117 BM117 BP117 BS117 BV117 BY117 CB117 CE117 CH117 BG119 BJ119 BM119 BP119 BS119 BV119 BY119 CB119 CE119 CH119 BG121 BJ121 BM121 BP121 BS121 BV121 BY121 CB121 CE121 CH121 BG123 BJ123 BM123 BP123 BS123 BV123 BY123 CB123 CE123 CH123 CK109 CN109 CQ109 CT109 CK111 CN111 CQ111 CT111 CK113 CN113 CQ113 CT113 CK115 CN115 CQ115 CT115 CK117 CN117 CQ117 CT117 CK119 CN119 CQ119 CT119 CK121 CN121 CQ121 CT121 CK123 CN123 CQ123 CT123 CW109 CZ109 CW111 CZ111 CW113 CZ113 CW115 CZ115 CW117 CZ117 CW119 CZ119 CW121 CZ121 CW123 CZ123">
    <cfRule type="cellIs" dxfId="716" priority="1043" operator="between">
      <formula>-0.01</formula>
      <formula>-200</formula>
    </cfRule>
  </conditionalFormatting>
  <conditionalFormatting sqref="AA24">
    <cfRule type="cellIs" dxfId="715" priority="1042" operator="between">
      <formula>-0.01</formula>
      <formula>-200</formula>
    </cfRule>
  </conditionalFormatting>
  <conditionalFormatting sqref="AM24">
    <cfRule type="cellIs" dxfId="714" priority="1041" operator="between">
      <formula>-0.01</formula>
      <formula>-200</formula>
    </cfRule>
  </conditionalFormatting>
  <conditionalFormatting sqref="AP24">
    <cfRule type="cellIs" dxfId="713" priority="1040" operator="between">
      <formula>-0.01</formula>
      <formula>-200</formula>
    </cfRule>
  </conditionalFormatting>
  <conditionalFormatting sqref="AS24">
    <cfRule type="cellIs" dxfId="712" priority="1039" operator="between">
      <formula>-0.01</formula>
      <formula>-200</formula>
    </cfRule>
  </conditionalFormatting>
  <conditionalFormatting sqref="AV24">
    <cfRule type="cellIs" dxfId="711" priority="1038" operator="between">
      <formula>-0.01</formula>
      <formula>-200</formula>
    </cfRule>
  </conditionalFormatting>
  <conditionalFormatting sqref="AY24">
    <cfRule type="cellIs" dxfId="710" priority="1037" operator="between">
      <formula>-0.01</formula>
      <formula>-200</formula>
    </cfRule>
  </conditionalFormatting>
  <conditionalFormatting sqref="BB24 BE24 BH24 BK24 BN24 BQ24 BT24 BW24 BZ24 CC24 CF24 CI24 CL24 CO24 CR24 CU24 CX24">
    <cfRule type="cellIs" dxfId="709" priority="1036" operator="between">
      <formula>-0.01</formula>
      <formula>-200</formula>
    </cfRule>
  </conditionalFormatting>
  <conditionalFormatting sqref="AB24">
    <cfRule type="cellIs" dxfId="708" priority="1035" operator="between">
      <formula>-0.01</formula>
      <formula>-200</formula>
    </cfRule>
  </conditionalFormatting>
  <conditionalFormatting sqref="AN24">
    <cfRule type="cellIs" dxfId="707" priority="1034" operator="between">
      <formula>-0.01</formula>
      <formula>-200</formula>
    </cfRule>
  </conditionalFormatting>
  <conditionalFormatting sqref="AQ24">
    <cfRule type="cellIs" dxfId="706" priority="1033" operator="between">
      <formula>-0.01</formula>
      <formula>-200</formula>
    </cfRule>
  </conditionalFormatting>
  <conditionalFormatting sqref="AT24">
    <cfRule type="cellIs" dxfId="705" priority="1032" operator="between">
      <formula>-0.01</formula>
      <formula>-200</formula>
    </cfRule>
  </conditionalFormatting>
  <conditionalFormatting sqref="AW24">
    <cfRule type="cellIs" dxfId="704" priority="1031" operator="between">
      <formula>-0.01</formula>
      <formula>-200</formula>
    </cfRule>
  </conditionalFormatting>
  <conditionalFormatting sqref="AZ24">
    <cfRule type="cellIs" dxfId="703" priority="1030" operator="between">
      <formula>-0.01</formula>
      <formula>-200</formula>
    </cfRule>
  </conditionalFormatting>
  <conditionalFormatting sqref="BC24 BF24 BI24 BL24 BO24 BR24 BU24 BX24 CA24 CD24 CG24 CJ24 CM24 CP24 CS24 CV24 CY24">
    <cfRule type="cellIs" dxfId="702" priority="1029" operator="between">
      <formula>-0.01</formula>
      <formula>-200</formula>
    </cfRule>
  </conditionalFormatting>
  <conditionalFormatting sqref="AA26">
    <cfRule type="cellIs" dxfId="701" priority="1028" operator="between">
      <formula>-0.01</formula>
      <formula>-200</formula>
    </cfRule>
  </conditionalFormatting>
  <conditionalFormatting sqref="AM26">
    <cfRule type="cellIs" dxfId="700" priority="1027" operator="between">
      <formula>-0.01</formula>
      <formula>-200</formula>
    </cfRule>
  </conditionalFormatting>
  <conditionalFormatting sqref="AP26">
    <cfRule type="cellIs" dxfId="699" priority="1026" operator="between">
      <formula>-0.01</formula>
      <formula>-200</formula>
    </cfRule>
  </conditionalFormatting>
  <conditionalFormatting sqref="AS26">
    <cfRule type="cellIs" dxfId="698" priority="1025" operator="between">
      <formula>-0.01</formula>
      <formula>-200</formula>
    </cfRule>
  </conditionalFormatting>
  <conditionalFormatting sqref="AV26">
    <cfRule type="cellIs" dxfId="697" priority="1024" operator="between">
      <formula>-0.01</formula>
      <formula>-200</formula>
    </cfRule>
  </conditionalFormatting>
  <conditionalFormatting sqref="AY26">
    <cfRule type="cellIs" dxfId="696" priority="1023" operator="between">
      <formula>-0.01</formula>
      <formula>-200</formula>
    </cfRule>
  </conditionalFormatting>
  <conditionalFormatting sqref="BB26 BE26 BH26 BK26 BN26 BQ26 BT26 BW26 BZ26 CC26 CF26 CI26 CL26 CO26 CR26 CU26 CX26">
    <cfRule type="cellIs" dxfId="695" priority="1022" operator="between">
      <formula>-0.01</formula>
      <formula>-200</formula>
    </cfRule>
  </conditionalFormatting>
  <conditionalFormatting sqref="AB26">
    <cfRule type="cellIs" dxfId="694" priority="1021" operator="between">
      <formula>-0.01</formula>
      <formula>-200</formula>
    </cfRule>
  </conditionalFormatting>
  <conditionalFormatting sqref="AN26">
    <cfRule type="cellIs" dxfId="693" priority="1020" operator="between">
      <formula>-0.01</formula>
      <formula>-200</formula>
    </cfRule>
  </conditionalFormatting>
  <conditionalFormatting sqref="AQ26">
    <cfRule type="cellIs" dxfId="692" priority="1019" operator="between">
      <formula>-0.01</formula>
      <formula>-200</formula>
    </cfRule>
  </conditionalFormatting>
  <conditionalFormatting sqref="AT26">
    <cfRule type="cellIs" dxfId="691" priority="1018" operator="between">
      <formula>-0.01</formula>
      <formula>-200</formula>
    </cfRule>
  </conditionalFormatting>
  <conditionalFormatting sqref="AW26">
    <cfRule type="cellIs" dxfId="690" priority="1017" operator="between">
      <formula>-0.01</formula>
      <formula>-200</formula>
    </cfRule>
  </conditionalFormatting>
  <conditionalFormatting sqref="AZ26">
    <cfRule type="cellIs" dxfId="689" priority="1016" operator="between">
      <formula>-0.01</formula>
      <formula>-200</formula>
    </cfRule>
  </conditionalFormatting>
  <conditionalFormatting sqref="BC26 BF26 BI26 BL26 BO26 BR26 BU26 BX26 CA26 CD26 CG26 CJ26 CM26 CP26 CS26 CV26 CY26">
    <cfRule type="cellIs" dxfId="688" priority="1015" operator="between">
      <formula>-0.01</formula>
      <formula>-200</formula>
    </cfRule>
  </conditionalFormatting>
  <conditionalFormatting sqref="AA28">
    <cfRule type="cellIs" dxfId="687" priority="1014" operator="between">
      <formula>-0.01</formula>
      <formula>-200</formula>
    </cfRule>
  </conditionalFormatting>
  <conditionalFormatting sqref="AM28">
    <cfRule type="cellIs" dxfId="686" priority="1013" operator="between">
      <formula>-0.01</formula>
      <formula>-200</formula>
    </cfRule>
  </conditionalFormatting>
  <conditionalFormatting sqref="AP28">
    <cfRule type="cellIs" dxfId="685" priority="1012" operator="between">
      <formula>-0.01</formula>
      <formula>-200</formula>
    </cfRule>
  </conditionalFormatting>
  <conditionalFormatting sqref="AS28">
    <cfRule type="cellIs" dxfId="684" priority="1011" operator="between">
      <formula>-0.01</formula>
      <formula>-200</formula>
    </cfRule>
  </conditionalFormatting>
  <conditionalFormatting sqref="AV28">
    <cfRule type="cellIs" dxfId="683" priority="1010" operator="between">
      <formula>-0.01</formula>
      <formula>-200</formula>
    </cfRule>
  </conditionalFormatting>
  <conditionalFormatting sqref="AY28">
    <cfRule type="cellIs" dxfId="682" priority="1009" operator="between">
      <formula>-0.01</formula>
      <formula>-200</formula>
    </cfRule>
  </conditionalFormatting>
  <conditionalFormatting sqref="BB28 BE28 BH28 BK28 BN28 BQ28 BT28 BW28 BZ28 CC28 CF28 CI28 CL28 CO28 CR28 CU28 CX28">
    <cfRule type="cellIs" dxfId="681" priority="1008" operator="between">
      <formula>-0.01</formula>
      <formula>-200</formula>
    </cfRule>
  </conditionalFormatting>
  <conditionalFormatting sqref="AB28">
    <cfRule type="cellIs" dxfId="680" priority="1007" operator="between">
      <formula>-0.01</formula>
      <formula>-200</formula>
    </cfRule>
  </conditionalFormatting>
  <conditionalFormatting sqref="AN28">
    <cfRule type="cellIs" dxfId="679" priority="1006" operator="between">
      <formula>-0.01</formula>
      <formula>-200</formula>
    </cfRule>
  </conditionalFormatting>
  <conditionalFormatting sqref="AQ28">
    <cfRule type="cellIs" dxfId="678" priority="1005" operator="between">
      <formula>-0.01</formula>
      <formula>-200</formula>
    </cfRule>
  </conditionalFormatting>
  <conditionalFormatting sqref="AT28">
    <cfRule type="cellIs" dxfId="677" priority="1004" operator="between">
      <formula>-0.01</formula>
      <formula>-200</formula>
    </cfRule>
  </conditionalFormatting>
  <conditionalFormatting sqref="AW28">
    <cfRule type="cellIs" dxfId="676" priority="1003" operator="between">
      <formula>-0.01</formula>
      <formula>-200</formula>
    </cfRule>
  </conditionalFormatting>
  <conditionalFormatting sqref="AZ28">
    <cfRule type="cellIs" dxfId="675" priority="1002" operator="between">
      <formula>-0.01</formula>
      <formula>-200</formula>
    </cfRule>
  </conditionalFormatting>
  <conditionalFormatting sqref="BC28 BF28 BI28 BL28 BO28 BR28 BU28 BX28 CA28 CD28 CG28 CJ28 CM28 CP28 CS28 CV28 CY28">
    <cfRule type="cellIs" dxfId="674" priority="1001" operator="between">
      <formula>-0.01</formula>
      <formula>-200</formula>
    </cfRule>
  </conditionalFormatting>
  <conditionalFormatting sqref="AA30">
    <cfRule type="cellIs" dxfId="673" priority="1000" operator="between">
      <formula>-0.01</formula>
      <formula>-200</formula>
    </cfRule>
  </conditionalFormatting>
  <conditionalFormatting sqref="AM30">
    <cfRule type="cellIs" dxfId="672" priority="999" operator="between">
      <formula>-0.01</formula>
      <formula>-200</formula>
    </cfRule>
  </conditionalFormatting>
  <conditionalFormatting sqref="AP30">
    <cfRule type="cellIs" dxfId="671" priority="998" operator="between">
      <formula>-0.01</formula>
      <formula>-200</formula>
    </cfRule>
  </conditionalFormatting>
  <conditionalFormatting sqref="AS30">
    <cfRule type="cellIs" dxfId="670" priority="997" operator="between">
      <formula>-0.01</formula>
      <formula>-200</formula>
    </cfRule>
  </conditionalFormatting>
  <conditionalFormatting sqref="AV30">
    <cfRule type="cellIs" dxfId="669" priority="996" operator="between">
      <formula>-0.01</formula>
      <formula>-200</formula>
    </cfRule>
  </conditionalFormatting>
  <conditionalFormatting sqref="AY30">
    <cfRule type="cellIs" dxfId="668" priority="995" operator="between">
      <formula>-0.01</formula>
      <formula>-200</formula>
    </cfRule>
  </conditionalFormatting>
  <conditionalFormatting sqref="BB30 BE30 BH30 BK30 BN30 BQ30 BT30 BW30 BZ30 CC30 CF30 CI30 CL30 CO30 CR30 CU30 CX30">
    <cfRule type="cellIs" dxfId="667" priority="994" operator="between">
      <formula>-0.01</formula>
      <formula>-200</formula>
    </cfRule>
  </conditionalFormatting>
  <conditionalFormatting sqref="AB30">
    <cfRule type="cellIs" dxfId="666" priority="993" operator="between">
      <formula>-0.01</formula>
      <formula>-200</formula>
    </cfRule>
  </conditionalFormatting>
  <conditionalFormatting sqref="AN30">
    <cfRule type="cellIs" dxfId="665" priority="992" operator="between">
      <formula>-0.01</formula>
      <formula>-200</formula>
    </cfRule>
  </conditionalFormatting>
  <conditionalFormatting sqref="AQ30">
    <cfRule type="cellIs" dxfId="664" priority="991" operator="between">
      <formula>-0.01</formula>
      <formula>-200</formula>
    </cfRule>
  </conditionalFormatting>
  <conditionalFormatting sqref="AT30">
    <cfRule type="cellIs" dxfId="663" priority="990" operator="between">
      <formula>-0.01</formula>
      <formula>-200</formula>
    </cfRule>
  </conditionalFormatting>
  <conditionalFormatting sqref="AW30">
    <cfRule type="cellIs" dxfId="662" priority="989" operator="between">
      <formula>-0.01</formula>
      <formula>-200</formula>
    </cfRule>
  </conditionalFormatting>
  <conditionalFormatting sqref="AZ30">
    <cfRule type="cellIs" dxfId="661" priority="988" operator="between">
      <formula>-0.01</formula>
      <formula>-200</formula>
    </cfRule>
  </conditionalFormatting>
  <conditionalFormatting sqref="BC30 BF30 BI30 BL30 BO30 BR30 BU30 BX30 CA30 CD30 CG30 CJ30 CM30 CP30 CS30 CV30 CY30">
    <cfRule type="cellIs" dxfId="660" priority="987" operator="between">
      <formula>-0.01</formula>
      <formula>-200</formula>
    </cfRule>
  </conditionalFormatting>
  <conditionalFormatting sqref="AA32">
    <cfRule type="cellIs" dxfId="659" priority="986" operator="between">
      <formula>-0.01</formula>
      <formula>-200</formula>
    </cfRule>
  </conditionalFormatting>
  <conditionalFormatting sqref="AM32">
    <cfRule type="cellIs" dxfId="658" priority="985" operator="between">
      <formula>-0.01</formula>
      <formula>-200</formula>
    </cfRule>
  </conditionalFormatting>
  <conditionalFormatting sqref="AP32">
    <cfRule type="cellIs" dxfId="657" priority="984" operator="between">
      <formula>-0.01</formula>
      <formula>-200</formula>
    </cfRule>
  </conditionalFormatting>
  <conditionalFormatting sqref="AS32">
    <cfRule type="cellIs" dxfId="656" priority="983" operator="between">
      <formula>-0.01</formula>
      <formula>-200</formula>
    </cfRule>
  </conditionalFormatting>
  <conditionalFormatting sqref="AV32">
    <cfRule type="cellIs" dxfId="655" priority="982" operator="between">
      <formula>-0.01</formula>
      <formula>-200</formula>
    </cfRule>
  </conditionalFormatting>
  <conditionalFormatting sqref="AY32">
    <cfRule type="cellIs" dxfId="654" priority="981" operator="between">
      <formula>-0.01</formula>
      <formula>-200</formula>
    </cfRule>
  </conditionalFormatting>
  <conditionalFormatting sqref="BB32 BE32 BH32 BK32 BN32 BQ32 BT32 BW32 BZ32 CC32 CF32 CI32 CL32 CO32 CR32 CU32 CX32">
    <cfRule type="cellIs" dxfId="653" priority="980" operator="between">
      <formula>-0.01</formula>
      <formula>-200</formula>
    </cfRule>
  </conditionalFormatting>
  <conditionalFormatting sqref="AB32">
    <cfRule type="cellIs" dxfId="652" priority="979" operator="between">
      <formula>-0.01</formula>
      <formula>-200</formula>
    </cfRule>
  </conditionalFormatting>
  <conditionalFormatting sqref="AN32">
    <cfRule type="cellIs" dxfId="651" priority="978" operator="between">
      <formula>-0.01</formula>
      <formula>-200</formula>
    </cfRule>
  </conditionalFormatting>
  <conditionalFormatting sqref="AQ32">
    <cfRule type="cellIs" dxfId="650" priority="977" operator="between">
      <formula>-0.01</formula>
      <formula>-200</formula>
    </cfRule>
  </conditionalFormatting>
  <conditionalFormatting sqref="AT32">
    <cfRule type="cellIs" dxfId="649" priority="976" operator="between">
      <formula>-0.01</formula>
      <formula>-200</formula>
    </cfRule>
  </conditionalFormatting>
  <conditionalFormatting sqref="AW32">
    <cfRule type="cellIs" dxfId="648" priority="975" operator="between">
      <formula>-0.01</formula>
      <formula>-200</formula>
    </cfRule>
  </conditionalFormatting>
  <conditionalFormatting sqref="AZ32">
    <cfRule type="cellIs" dxfId="647" priority="974" operator="between">
      <formula>-0.01</formula>
      <formula>-200</formula>
    </cfRule>
  </conditionalFormatting>
  <conditionalFormatting sqref="BC32 BF32 BI32 BL32 BO32 BR32 BU32 BX32 CA32 CD32 CG32 CJ32 CM32 CP32 CS32 CV32 CY32">
    <cfRule type="cellIs" dxfId="646" priority="973" operator="between">
      <formula>-0.01</formula>
      <formula>-200</formula>
    </cfRule>
  </conditionalFormatting>
  <conditionalFormatting sqref="AA34">
    <cfRule type="cellIs" dxfId="645" priority="972" operator="between">
      <formula>-0.01</formula>
      <formula>-200</formula>
    </cfRule>
  </conditionalFormatting>
  <conditionalFormatting sqref="AM34">
    <cfRule type="cellIs" dxfId="644" priority="971" operator="between">
      <formula>-0.01</formula>
      <formula>-200</formula>
    </cfRule>
  </conditionalFormatting>
  <conditionalFormatting sqref="AP34">
    <cfRule type="cellIs" dxfId="643" priority="970" operator="between">
      <formula>-0.01</formula>
      <formula>-200</formula>
    </cfRule>
  </conditionalFormatting>
  <conditionalFormatting sqref="AS34">
    <cfRule type="cellIs" dxfId="642" priority="969" operator="between">
      <formula>-0.01</formula>
      <formula>-200</formula>
    </cfRule>
  </conditionalFormatting>
  <conditionalFormatting sqref="AV34">
    <cfRule type="cellIs" dxfId="641" priority="968" operator="between">
      <formula>-0.01</formula>
      <formula>-200</formula>
    </cfRule>
  </conditionalFormatting>
  <conditionalFormatting sqref="AY34">
    <cfRule type="cellIs" dxfId="640" priority="967" operator="between">
      <formula>-0.01</formula>
      <formula>-200</formula>
    </cfRule>
  </conditionalFormatting>
  <conditionalFormatting sqref="BB34 BE34 BH34 BK34 BN34 BQ34 BT34 BW34 BZ34 CC34 CF34 CI34 CL34 CO34 CR34 CU34 CX34">
    <cfRule type="cellIs" dxfId="639" priority="966" operator="between">
      <formula>-0.01</formula>
      <formula>-200</formula>
    </cfRule>
  </conditionalFormatting>
  <conditionalFormatting sqref="AB34">
    <cfRule type="cellIs" dxfId="638" priority="965" operator="between">
      <formula>-0.01</formula>
      <formula>-200</formula>
    </cfRule>
  </conditionalFormatting>
  <conditionalFormatting sqref="AN34">
    <cfRule type="cellIs" dxfId="637" priority="964" operator="between">
      <formula>-0.01</formula>
      <formula>-200</formula>
    </cfRule>
  </conditionalFormatting>
  <conditionalFormatting sqref="AQ34">
    <cfRule type="cellIs" dxfId="636" priority="963" operator="between">
      <formula>-0.01</formula>
      <formula>-200</formula>
    </cfRule>
  </conditionalFormatting>
  <conditionalFormatting sqref="AT34">
    <cfRule type="cellIs" dxfId="635" priority="962" operator="between">
      <formula>-0.01</formula>
      <formula>-200</formula>
    </cfRule>
  </conditionalFormatting>
  <conditionalFormatting sqref="AW34">
    <cfRule type="cellIs" dxfId="634" priority="961" operator="between">
      <formula>-0.01</formula>
      <formula>-200</formula>
    </cfRule>
  </conditionalFormatting>
  <conditionalFormatting sqref="AZ34">
    <cfRule type="cellIs" dxfId="633" priority="960" operator="between">
      <formula>-0.01</formula>
      <formula>-200</formula>
    </cfRule>
  </conditionalFormatting>
  <conditionalFormatting sqref="BC34 BF34 BI34 BL34 BO34 BR34 BU34 BX34 CA34 CD34 CG34 CJ34 CM34 CP34 CS34 CV34 CY34">
    <cfRule type="cellIs" dxfId="632" priority="959" operator="between">
      <formula>-0.01</formula>
      <formula>-200</formula>
    </cfRule>
  </conditionalFormatting>
  <conditionalFormatting sqref="AA36">
    <cfRule type="cellIs" dxfId="631" priority="958" operator="between">
      <formula>-0.01</formula>
      <formula>-200</formula>
    </cfRule>
  </conditionalFormatting>
  <conditionalFormatting sqref="AM36">
    <cfRule type="cellIs" dxfId="630" priority="957" operator="between">
      <formula>-0.01</formula>
      <formula>-200</formula>
    </cfRule>
  </conditionalFormatting>
  <conditionalFormatting sqref="AP36">
    <cfRule type="cellIs" dxfId="629" priority="956" operator="between">
      <formula>-0.01</formula>
      <formula>-200</formula>
    </cfRule>
  </conditionalFormatting>
  <conditionalFormatting sqref="AS36">
    <cfRule type="cellIs" dxfId="628" priority="955" operator="between">
      <formula>-0.01</formula>
      <formula>-200</formula>
    </cfRule>
  </conditionalFormatting>
  <conditionalFormatting sqref="AV36">
    <cfRule type="cellIs" dxfId="627" priority="954" operator="between">
      <formula>-0.01</formula>
      <formula>-200</formula>
    </cfRule>
  </conditionalFormatting>
  <conditionalFormatting sqref="AY36">
    <cfRule type="cellIs" dxfId="626" priority="953" operator="between">
      <formula>-0.01</formula>
      <formula>-200</formula>
    </cfRule>
  </conditionalFormatting>
  <conditionalFormatting sqref="BB36 BE36 BH36 BK36 BN36 BQ36 BT36 BW36 BZ36 CC36 CF36 CI36 CL36 CO36 CR36 CU36 CX36">
    <cfRule type="cellIs" dxfId="625" priority="952" operator="between">
      <formula>-0.01</formula>
      <formula>-200</formula>
    </cfRule>
  </conditionalFormatting>
  <conditionalFormatting sqref="AB36">
    <cfRule type="cellIs" dxfId="624" priority="951" operator="between">
      <formula>-0.01</formula>
      <formula>-200</formula>
    </cfRule>
  </conditionalFormatting>
  <conditionalFormatting sqref="AN36">
    <cfRule type="cellIs" dxfId="623" priority="950" operator="between">
      <formula>-0.01</formula>
      <formula>-200</formula>
    </cfRule>
  </conditionalFormatting>
  <conditionalFormatting sqref="AQ36">
    <cfRule type="cellIs" dxfId="622" priority="949" operator="between">
      <formula>-0.01</formula>
      <formula>-200</formula>
    </cfRule>
  </conditionalFormatting>
  <conditionalFormatting sqref="AT36">
    <cfRule type="cellIs" dxfId="621" priority="948" operator="between">
      <formula>-0.01</formula>
      <formula>-200</formula>
    </cfRule>
  </conditionalFormatting>
  <conditionalFormatting sqref="AW36">
    <cfRule type="cellIs" dxfId="620" priority="947" operator="between">
      <formula>-0.01</formula>
      <formula>-200</formula>
    </cfRule>
  </conditionalFormatting>
  <conditionalFormatting sqref="AZ36">
    <cfRule type="cellIs" dxfId="619" priority="946" operator="between">
      <formula>-0.01</formula>
      <formula>-200</formula>
    </cfRule>
  </conditionalFormatting>
  <conditionalFormatting sqref="BC36 BF36 BI36 BL36 BO36 BR36 BU36 BX36 CA36 CD36 CG36 CJ36 CM36 CP36 CS36 CV36 CY36">
    <cfRule type="cellIs" dxfId="618" priority="945" operator="between">
      <formula>-0.01</formula>
      <formula>-200</formula>
    </cfRule>
  </conditionalFormatting>
  <conditionalFormatting sqref="AA38">
    <cfRule type="cellIs" dxfId="617" priority="944" operator="between">
      <formula>-0.01</formula>
      <formula>-200</formula>
    </cfRule>
  </conditionalFormatting>
  <conditionalFormatting sqref="AM38">
    <cfRule type="cellIs" dxfId="616" priority="943" operator="between">
      <formula>-0.01</formula>
      <formula>-200</formula>
    </cfRule>
  </conditionalFormatting>
  <conditionalFormatting sqref="AP38">
    <cfRule type="cellIs" dxfId="615" priority="942" operator="between">
      <formula>-0.01</formula>
      <formula>-200</formula>
    </cfRule>
  </conditionalFormatting>
  <conditionalFormatting sqref="AS38">
    <cfRule type="cellIs" dxfId="614" priority="941" operator="between">
      <formula>-0.01</formula>
      <formula>-200</formula>
    </cfRule>
  </conditionalFormatting>
  <conditionalFormatting sqref="AV38">
    <cfRule type="cellIs" dxfId="613" priority="940" operator="between">
      <formula>-0.01</formula>
      <formula>-200</formula>
    </cfRule>
  </conditionalFormatting>
  <conditionalFormatting sqref="AY38">
    <cfRule type="cellIs" dxfId="612" priority="939" operator="between">
      <formula>-0.01</formula>
      <formula>-200</formula>
    </cfRule>
  </conditionalFormatting>
  <conditionalFormatting sqref="BB38 BE38 BH38 BK38 BN38 BQ38 BT38 BW38 BZ38 CC38 CF38 CI38 CL38 CO38 CR38 CU38 CX38">
    <cfRule type="cellIs" dxfId="611" priority="938" operator="between">
      <formula>-0.01</formula>
      <formula>-200</formula>
    </cfRule>
  </conditionalFormatting>
  <conditionalFormatting sqref="AB38">
    <cfRule type="cellIs" dxfId="610" priority="937" operator="between">
      <formula>-0.01</formula>
      <formula>-200</formula>
    </cfRule>
  </conditionalFormatting>
  <conditionalFormatting sqref="AN38">
    <cfRule type="cellIs" dxfId="609" priority="936" operator="between">
      <formula>-0.01</formula>
      <formula>-200</formula>
    </cfRule>
  </conditionalFormatting>
  <conditionalFormatting sqref="AQ38">
    <cfRule type="cellIs" dxfId="608" priority="935" operator="between">
      <formula>-0.01</formula>
      <formula>-200</formula>
    </cfRule>
  </conditionalFormatting>
  <conditionalFormatting sqref="AT38">
    <cfRule type="cellIs" dxfId="607" priority="934" operator="between">
      <formula>-0.01</formula>
      <formula>-200</formula>
    </cfRule>
  </conditionalFormatting>
  <conditionalFormatting sqref="AW38">
    <cfRule type="cellIs" dxfId="606" priority="933" operator="between">
      <formula>-0.01</formula>
      <formula>-200</formula>
    </cfRule>
  </conditionalFormatting>
  <conditionalFormatting sqref="AZ38">
    <cfRule type="cellIs" dxfId="605" priority="932" operator="between">
      <formula>-0.01</formula>
      <formula>-200</formula>
    </cfRule>
  </conditionalFormatting>
  <conditionalFormatting sqref="BC38 BF38 BI38 BL38 BO38 BR38 BU38 BX38 CA38 CD38 CG38 CJ38 CM38 CP38 CS38 CV38 CY38">
    <cfRule type="cellIs" dxfId="604" priority="931" operator="between">
      <formula>-0.01</formula>
      <formula>-200</formula>
    </cfRule>
  </conditionalFormatting>
  <conditionalFormatting sqref="AA40">
    <cfRule type="cellIs" dxfId="603" priority="930" operator="between">
      <formula>-0.01</formula>
      <formula>-200</formula>
    </cfRule>
  </conditionalFormatting>
  <conditionalFormatting sqref="AM40">
    <cfRule type="cellIs" dxfId="602" priority="929" operator="between">
      <formula>-0.01</formula>
      <formula>-200</formula>
    </cfRule>
  </conditionalFormatting>
  <conditionalFormatting sqref="AP40">
    <cfRule type="cellIs" dxfId="601" priority="928" operator="between">
      <formula>-0.01</formula>
      <formula>-200</formula>
    </cfRule>
  </conditionalFormatting>
  <conditionalFormatting sqref="AS40">
    <cfRule type="cellIs" dxfId="600" priority="927" operator="between">
      <formula>-0.01</formula>
      <formula>-200</formula>
    </cfRule>
  </conditionalFormatting>
  <conditionalFormatting sqref="AV40">
    <cfRule type="cellIs" dxfId="599" priority="926" operator="between">
      <formula>-0.01</formula>
      <formula>-200</formula>
    </cfRule>
  </conditionalFormatting>
  <conditionalFormatting sqref="AY40">
    <cfRule type="cellIs" dxfId="598" priority="925" operator="between">
      <formula>-0.01</formula>
      <formula>-200</formula>
    </cfRule>
  </conditionalFormatting>
  <conditionalFormatting sqref="BB40 BE40 BH40 BK40 BN40 BQ40 BT40 BW40 BZ40 CC40 CF40 CI40 CL40 CO40 CR40 CU40 CX40">
    <cfRule type="cellIs" dxfId="597" priority="924" operator="between">
      <formula>-0.01</formula>
      <formula>-200</formula>
    </cfRule>
  </conditionalFormatting>
  <conditionalFormatting sqref="AB40">
    <cfRule type="cellIs" dxfId="596" priority="923" operator="between">
      <formula>-0.01</formula>
      <formula>-200</formula>
    </cfRule>
  </conditionalFormatting>
  <conditionalFormatting sqref="AN40">
    <cfRule type="cellIs" dxfId="595" priority="922" operator="between">
      <formula>-0.01</formula>
      <formula>-200</formula>
    </cfRule>
  </conditionalFormatting>
  <conditionalFormatting sqref="AQ40">
    <cfRule type="cellIs" dxfId="594" priority="921" operator="between">
      <formula>-0.01</formula>
      <formula>-200</formula>
    </cfRule>
  </conditionalFormatting>
  <conditionalFormatting sqref="AT40">
    <cfRule type="cellIs" dxfId="593" priority="920" operator="between">
      <formula>-0.01</formula>
      <formula>-200</formula>
    </cfRule>
  </conditionalFormatting>
  <conditionalFormatting sqref="AW40">
    <cfRule type="cellIs" dxfId="592" priority="919" operator="between">
      <formula>-0.01</formula>
      <formula>-200</formula>
    </cfRule>
  </conditionalFormatting>
  <conditionalFormatting sqref="AZ40">
    <cfRule type="cellIs" dxfId="591" priority="918" operator="between">
      <formula>-0.01</formula>
      <formula>-200</formula>
    </cfRule>
  </conditionalFormatting>
  <conditionalFormatting sqref="BC40 BF40 BI40 BL40 BO40 BR40 BU40 BX40 CA40 CD40 CG40 CJ40 CM40 CP40 CS40 CV40 CY40">
    <cfRule type="cellIs" dxfId="590" priority="917" operator="between">
      <formula>-0.01</formula>
      <formula>-200</formula>
    </cfRule>
  </conditionalFormatting>
  <conditionalFormatting sqref="AA42">
    <cfRule type="cellIs" dxfId="589" priority="916" operator="between">
      <formula>-0.01</formula>
      <formula>-200</formula>
    </cfRule>
  </conditionalFormatting>
  <conditionalFormatting sqref="AM42">
    <cfRule type="cellIs" dxfId="588" priority="915" operator="between">
      <formula>-0.01</formula>
      <formula>-200</formula>
    </cfRule>
  </conditionalFormatting>
  <conditionalFormatting sqref="AP42">
    <cfRule type="cellIs" dxfId="587" priority="914" operator="between">
      <formula>-0.01</formula>
      <formula>-200</formula>
    </cfRule>
  </conditionalFormatting>
  <conditionalFormatting sqref="AS42">
    <cfRule type="cellIs" dxfId="586" priority="913" operator="between">
      <formula>-0.01</formula>
      <formula>-200</formula>
    </cfRule>
  </conditionalFormatting>
  <conditionalFormatting sqref="AV42">
    <cfRule type="cellIs" dxfId="585" priority="912" operator="between">
      <formula>-0.01</formula>
      <formula>-200</formula>
    </cfRule>
  </conditionalFormatting>
  <conditionalFormatting sqref="AY42">
    <cfRule type="cellIs" dxfId="584" priority="911" operator="between">
      <formula>-0.01</formula>
      <formula>-200</formula>
    </cfRule>
  </conditionalFormatting>
  <conditionalFormatting sqref="BB42 BE42 BH42 BK42 BN42 BQ42 BT42 BW42 BZ42 CC42 CF42 CI42 CL42 CO42 CR42 CU42 CX42">
    <cfRule type="cellIs" dxfId="583" priority="910" operator="between">
      <formula>-0.01</formula>
      <formula>-200</formula>
    </cfRule>
  </conditionalFormatting>
  <conditionalFormatting sqref="AB42">
    <cfRule type="cellIs" dxfId="582" priority="909" operator="between">
      <formula>-0.01</formula>
      <formula>-200</formula>
    </cfRule>
  </conditionalFormatting>
  <conditionalFormatting sqref="AN42">
    <cfRule type="cellIs" dxfId="581" priority="908" operator="between">
      <formula>-0.01</formula>
      <formula>-200</formula>
    </cfRule>
  </conditionalFormatting>
  <conditionalFormatting sqref="AQ42">
    <cfRule type="cellIs" dxfId="580" priority="907" operator="between">
      <formula>-0.01</formula>
      <formula>-200</formula>
    </cfRule>
  </conditionalFormatting>
  <conditionalFormatting sqref="AT42">
    <cfRule type="cellIs" dxfId="579" priority="906" operator="between">
      <formula>-0.01</formula>
      <formula>-200</formula>
    </cfRule>
  </conditionalFormatting>
  <conditionalFormatting sqref="AW42">
    <cfRule type="cellIs" dxfId="578" priority="905" operator="between">
      <formula>-0.01</formula>
      <formula>-200</formula>
    </cfRule>
  </conditionalFormatting>
  <conditionalFormatting sqref="AZ42">
    <cfRule type="cellIs" dxfId="577" priority="904" operator="between">
      <formula>-0.01</formula>
      <formula>-200</formula>
    </cfRule>
  </conditionalFormatting>
  <conditionalFormatting sqref="BC42 BF42 BI42 BL42 BO42 BR42 BU42 BX42 CA42 CD42 CG42 CJ42 CM42 CP42 CS42 CV42 CY42">
    <cfRule type="cellIs" dxfId="576" priority="903" operator="between">
      <formula>-0.01</formula>
      <formula>-200</formula>
    </cfRule>
  </conditionalFormatting>
  <conditionalFormatting sqref="AA44">
    <cfRule type="cellIs" dxfId="575" priority="902" operator="between">
      <formula>-0.01</formula>
      <formula>-200</formula>
    </cfRule>
  </conditionalFormatting>
  <conditionalFormatting sqref="AM44">
    <cfRule type="cellIs" dxfId="574" priority="901" operator="between">
      <formula>-0.01</formula>
      <formula>-200</formula>
    </cfRule>
  </conditionalFormatting>
  <conditionalFormatting sqref="AP44">
    <cfRule type="cellIs" dxfId="573" priority="900" operator="between">
      <formula>-0.01</formula>
      <formula>-200</formula>
    </cfRule>
  </conditionalFormatting>
  <conditionalFormatting sqref="AS44">
    <cfRule type="cellIs" dxfId="572" priority="899" operator="between">
      <formula>-0.01</formula>
      <formula>-200</formula>
    </cfRule>
  </conditionalFormatting>
  <conditionalFormatting sqref="AV44">
    <cfRule type="cellIs" dxfId="571" priority="898" operator="between">
      <formula>-0.01</formula>
      <formula>-200</formula>
    </cfRule>
  </conditionalFormatting>
  <conditionalFormatting sqref="AY44">
    <cfRule type="cellIs" dxfId="570" priority="897" operator="between">
      <formula>-0.01</formula>
      <formula>-200</formula>
    </cfRule>
  </conditionalFormatting>
  <conditionalFormatting sqref="BB44 BE44 BH44 BK44 BN44 BQ44 BT44 BW44 BZ44 CC44 CF44 CI44 CL44 CO44 CR44 CU44 CX44">
    <cfRule type="cellIs" dxfId="569" priority="896" operator="between">
      <formula>-0.01</formula>
      <formula>-200</formula>
    </cfRule>
  </conditionalFormatting>
  <conditionalFormatting sqref="AB44">
    <cfRule type="cellIs" dxfId="568" priority="895" operator="between">
      <formula>-0.01</formula>
      <formula>-200</formula>
    </cfRule>
  </conditionalFormatting>
  <conditionalFormatting sqref="AN44">
    <cfRule type="cellIs" dxfId="567" priority="894" operator="between">
      <formula>-0.01</formula>
      <formula>-200</formula>
    </cfRule>
  </conditionalFormatting>
  <conditionalFormatting sqref="AQ44">
    <cfRule type="cellIs" dxfId="566" priority="893" operator="between">
      <formula>-0.01</formula>
      <formula>-200</formula>
    </cfRule>
  </conditionalFormatting>
  <conditionalFormatting sqref="AT44">
    <cfRule type="cellIs" dxfId="565" priority="892" operator="between">
      <formula>-0.01</formula>
      <formula>-200</formula>
    </cfRule>
  </conditionalFormatting>
  <conditionalFormatting sqref="AW44">
    <cfRule type="cellIs" dxfId="564" priority="891" operator="between">
      <formula>-0.01</formula>
      <formula>-200</formula>
    </cfRule>
  </conditionalFormatting>
  <conditionalFormatting sqref="AZ44">
    <cfRule type="cellIs" dxfId="563" priority="890" operator="between">
      <formula>-0.01</formula>
      <formula>-200</formula>
    </cfRule>
  </conditionalFormatting>
  <conditionalFormatting sqref="BC44 BF44 BI44 BL44 BO44 BR44 BU44 BX44 CA44 CD44 CG44 CJ44 CM44 CP44 CS44 CV44 CY44">
    <cfRule type="cellIs" dxfId="562" priority="889" operator="between">
      <formula>-0.01</formula>
      <formula>-200</formula>
    </cfRule>
  </conditionalFormatting>
  <conditionalFormatting sqref="AA46">
    <cfRule type="cellIs" dxfId="561" priority="888" operator="between">
      <formula>-0.01</formula>
      <formula>-200</formula>
    </cfRule>
  </conditionalFormatting>
  <conditionalFormatting sqref="AM46">
    <cfRule type="cellIs" dxfId="560" priority="887" operator="between">
      <formula>-0.01</formula>
      <formula>-200</formula>
    </cfRule>
  </conditionalFormatting>
  <conditionalFormatting sqref="AP46">
    <cfRule type="cellIs" dxfId="559" priority="886" operator="between">
      <formula>-0.01</formula>
      <formula>-200</formula>
    </cfRule>
  </conditionalFormatting>
  <conditionalFormatting sqref="AS46">
    <cfRule type="cellIs" dxfId="558" priority="885" operator="between">
      <formula>-0.01</formula>
      <formula>-200</formula>
    </cfRule>
  </conditionalFormatting>
  <conditionalFormatting sqref="AV46">
    <cfRule type="cellIs" dxfId="557" priority="884" operator="between">
      <formula>-0.01</formula>
      <formula>-200</formula>
    </cfRule>
  </conditionalFormatting>
  <conditionalFormatting sqref="AY46">
    <cfRule type="cellIs" dxfId="556" priority="883" operator="between">
      <formula>-0.01</formula>
      <formula>-200</formula>
    </cfRule>
  </conditionalFormatting>
  <conditionalFormatting sqref="BB46 BE46 BH46 BK46 BN46 BQ46 BT46 BW46 BZ46 CC46 CF46 CI46 CL46 CO46 CR46 CU46 CX46">
    <cfRule type="cellIs" dxfId="555" priority="882" operator="between">
      <formula>-0.01</formula>
      <formula>-200</formula>
    </cfRule>
  </conditionalFormatting>
  <conditionalFormatting sqref="AB46">
    <cfRule type="cellIs" dxfId="554" priority="881" operator="between">
      <formula>-0.01</formula>
      <formula>-200</formula>
    </cfRule>
  </conditionalFormatting>
  <conditionalFormatting sqref="AN46">
    <cfRule type="cellIs" dxfId="553" priority="880" operator="between">
      <formula>-0.01</formula>
      <formula>-200</formula>
    </cfRule>
  </conditionalFormatting>
  <conditionalFormatting sqref="AQ46">
    <cfRule type="cellIs" dxfId="552" priority="879" operator="between">
      <formula>-0.01</formula>
      <formula>-200</formula>
    </cfRule>
  </conditionalFormatting>
  <conditionalFormatting sqref="AT46">
    <cfRule type="cellIs" dxfId="551" priority="878" operator="between">
      <formula>-0.01</formula>
      <formula>-200</formula>
    </cfRule>
  </conditionalFormatting>
  <conditionalFormatting sqref="AW46">
    <cfRule type="cellIs" dxfId="550" priority="877" operator="between">
      <formula>-0.01</formula>
      <formula>-200</formula>
    </cfRule>
  </conditionalFormatting>
  <conditionalFormatting sqref="AZ46">
    <cfRule type="cellIs" dxfId="549" priority="876" operator="between">
      <formula>-0.01</formula>
      <formula>-200</formula>
    </cfRule>
  </conditionalFormatting>
  <conditionalFormatting sqref="BC46 BF46 BI46 BL46 BO46 BR46 BU46 BX46 CA46 CD46 CG46 CJ46 CM46 CP46 CS46 CV46 CY46">
    <cfRule type="cellIs" dxfId="548" priority="875" operator="between">
      <formula>-0.01</formula>
      <formula>-200</formula>
    </cfRule>
  </conditionalFormatting>
  <conditionalFormatting sqref="AA48">
    <cfRule type="cellIs" dxfId="547" priority="874" operator="between">
      <formula>-0.01</formula>
      <formula>-200</formula>
    </cfRule>
  </conditionalFormatting>
  <conditionalFormatting sqref="AM48">
    <cfRule type="cellIs" dxfId="546" priority="873" operator="between">
      <formula>-0.01</formula>
      <formula>-200</formula>
    </cfRule>
  </conditionalFormatting>
  <conditionalFormatting sqref="AP48">
    <cfRule type="cellIs" dxfId="545" priority="872" operator="between">
      <formula>-0.01</formula>
      <formula>-200</formula>
    </cfRule>
  </conditionalFormatting>
  <conditionalFormatting sqref="AS48">
    <cfRule type="cellIs" dxfId="544" priority="871" operator="between">
      <formula>-0.01</formula>
      <formula>-200</formula>
    </cfRule>
  </conditionalFormatting>
  <conditionalFormatting sqref="AV48">
    <cfRule type="cellIs" dxfId="543" priority="870" operator="between">
      <formula>-0.01</formula>
      <formula>-200</formula>
    </cfRule>
  </conditionalFormatting>
  <conditionalFormatting sqref="AY48">
    <cfRule type="cellIs" dxfId="542" priority="869" operator="between">
      <formula>-0.01</formula>
      <formula>-200</formula>
    </cfRule>
  </conditionalFormatting>
  <conditionalFormatting sqref="BB48 BE48 BH48 BK48 BN48 BQ48 BT48 BW48 BZ48 CC48 CF48 CI48 CL48 CO48 CR48 CU48 CX48">
    <cfRule type="cellIs" dxfId="541" priority="868" operator="between">
      <formula>-0.01</formula>
      <formula>-200</formula>
    </cfRule>
  </conditionalFormatting>
  <conditionalFormatting sqref="AB48">
    <cfRule type="cellIs" dxfId="540" priority="867" operator="between">
      <formula>-0.01</formula>
      <formula>-200</formula>
    </cfRule>
  </conditionalFormatting>
  <conditionalFormatting sqref="AN48">
    <cfRule type="cellIs" dxfId="539" priority="866" operator="between">
      <formula>-0.01</formula>
      <formula>-200</formula>
    </cfRule>
  </conditionalFormatting>
  <conditionalFormatting sqref="AQ48">
    <cfRule type="cellIs" dxfId="538" priority="865" operator="between">
      <formula>-0.01</formula>
      <formula>-200</formula>
    </cfRule>
  </conditionalFormatting>
  <conditionalFormatting sqref="AT48">
    <cfRule type="cellIs" dxfId="537" priority="864" operator="between">
      <formula>-0.01</formula>
      <formula>-200</formula>
    </cfRule>
  </conditionalFormatting>
  <conditionalFormatting sqref="AW48">
    <cfRule type="cellIs" dxfId="536" priority="863" operator="between">
      <formula>-0.01</formula>
      <formula>-200</formula>
    </cfRule>
  </conditionalFormatting>
  <conditionalFormatting sqref="AZ48">
    <cfRule type="cellIs" dxfId="535" priority="862" operator="between">
      <formula>-0.01</formula>
      <formula>-200</formula>
    </cfRule>
  </conditionalFormatting>
  <conditionalFormatting sqref="BC48 BF48 BI48 BL48 BO48 BR48 BU48 BX48 CA48 CD48 CG48 CJ48 CM48 CP48 CS48 CV48 CY48">
    <cfRule type="cellIs" dxfId="534" priority="861" operator="between">
      <formula>-0.01</formula>
      <formula>-200</formula>
    </cfRule>
  </conditionalFormatting>
  <conditionalFormatting sqref="AA50">
    <cfRule type="cellIs" dxfId="533" priority="860" operator="between">
      <formula>-0.01</formula>
      <formula>-200</formula>
    </cfRule>
  </conditionalFormatting>
  <conditionalFormatting sqref="AM50">
    <cfRule type="cellIs" dxfId="532" priority="859" operator="between">
      <formula>-0.01</formula>
      <formula>-200</formula>
    </cfRule>
  </conditionalFormatting>
  <conditionalFormatting sqref="AP50">
    <cfRule type="cellIs" dxfId="531" priority="858" operator="between">
      <formula>-0.01</formula>
      <formula>-200</formula>
    </cfRule>
  </conditionalFormatting>
  <conditionalFormatting sqref="AS50">
    <cfRule type="cellIs" dxfId="530" priority="857" operator="between">
      <formula>-0.01</formula>
      <formula>-200</formula>
    </cfRule>
  </conditionalFormatting>
  <conditionalFormatting sqref="AV50">
    <cfRule type="cellIs" dxfId="529" priority="856" operator="between">
      <formula>-0.01</formula>
      <formula>-200</formula>
    </cfRule>
  </conditionalFormatting>
  <conditionalFormatting sqref="AY50">
    <cfRule type="cellIs" dxfId="528" priority="855" operator="between">
      <formula>-0.01</formula>
      <formula>-200</formula>
    </cfRule>
  </conditionalFormatting>
  <conditionalFormatting sqref="BB50 BE50 BH50 BK50 BN50 BQ50 BT50 BW50 BZ50 CC50 CF50 CI50 CL50 CO50 CR50 CU50 CX50">
    <cfRule type="cellIs" dxfId="527" priority="854" operator="between">
      <formula>-0.01</formula>
      <formula>-200</formula>
    </cfRule>
  </conditionalFormatting>
  <conditionalFormatting sqref="AB50">
    <cfRule type="cellIs" dxfId="526" priority="853" operator="between">
      <formula>-0.01</formula>
      <formula>-200</formula>
    </cfRule>
  </conditionalFormatting>
  <conditionalFormatting sqref="AN50">
    <cfRule type="cellIs" dxfId="525" priority="852" operator="between">
      <formula>-0.01</formula>
      <formula>-200</formula>
    </cfRule>
  </conditionalFormatting>
  <conditionalFormatting sqref="AQ50">
    <cfRule type="cellIs" dxfId="524" priority="851" operator="between">
      <formula>-0.01</formula>
      <formula>-200</formula>
    </cfRule>
  </conditionalFormatting>
  <conditionalFormatting sqref="AT50">
    <cfRule type="cellIs" dxfId="523" priority="850" operator="between">
      <formula>-0.01</formula>
      <formula>-200</formula>
    </cfRule>
  </conditionalFormatting>
  <conditionalFormatting sqref="AW50">
    <cfRule type="cellIs" dxfId="522" priority="849" operator="between">
      <formula>-0.01</formula>
      <formula>-200</formula>
    </cfRule>
  </conditionalFormatting>
  <conditionalFormatting sqref="AZ50">
    <cfRule type="cellIs" dxfId="521" priority="848" operator="between">
      <formula>-0.01</formula>
      <formula>-200</formula>
    </cfRule>
  </conditionalFormatting>
  <conditionalFormatting sqref="BC50 BF50 BI50 BL50 BO50 BR50 BU50 BX50 CA50 CD50 CG50 CJ50 CM50 CP50 CS50 CV50 CY50">
    <cfRule type="cellIs" dxfId="520" priority="847" operator="between">
      <formula>-0.01</formula>
      <formula>-200</formula>
    </cfRule>
  </conditionalFormatting>
  <conditionalFormatting sqref="AA52">
    <cfRule type="cellIs" dxfId="519" priority="846" operator="between">
      <formula>-0.01</formula>
      <formula>-200</formula>
    </cfRule>
  </conditionalFormatting>
  <conditionalFormatting sqref="AM52">
    <cfRule type="cellIs" dxfId="518" priority="845" operator="between">
      <formula>-0.01</formula>
      <formula>-200</formula>
    </cfRule>
  </conditionalFormatting>
  <conditionalFormatting sqref="AP52">
    <cfRule type="cellIs" dxfId="517" priority="844" operator="between">
      <formula>-0.01</formula>
      <formula>-200</formula>
    </cfRule>
  </conditionalFormatting>
  <conditionalFormatting sqref="AS52">
    <cfRule type="cellIs" dxfId="516" priority="843" operator="between">
      <formula>-0.01</formula>
      <formula>-200</formula>
    </cfRule>
  </conditionalFormatting>
  <conditionalFormatting sqref="AV52">
    <cfRule type="cellIs" dxfId="515" priority="842" operator="between">
      <formula>-0.01</formula>
      <formula>-200</formula>
    </cfRule>
  </conditionalFormatting>
  <conditionalFormatting sqref="AY52">
    <cfRule type="cellIs" dxfId="514" priority="841" operator="between">
      <formula>-0.01</formula>
      <formula>-200</formula>
    </cfRule>
  </conditionalFormatting>
  <conditionalFormatting sqref="BB52 BE52 BH52 BK52 BN52 BQ52 BT52 BW52 BZ52 CC52 CF52 CI52 CL52 CO52 CR52 CU52 CX52">
    <cfRule type="cellIs" dxfId="513" priority="840" operator="between">
      <formula>-0.01</formula>
      <formula>-200</formula>
    </cfRule>
  </conditionalFormatting>
  <conditionalFormatting sqref="AB52">
    <cfRule type="cellIs" dxfId="512" priority="839" operator="between">
      <formula>-0.01</formula>
      <formula>-200</formula>
    </cfRule>
  </conditionalFormatting>
  <conditionalFormatting sqref="AN52">
    <cfRule type="cellIs" dxfId="511" priority="838" operator="between">
      <formula>-0.01</formula>
      <formula>-200</formula>
    </cfRule>
  </conditionalFormatting>
  <conditionalFormatting sqref="AQ52">
    <cfRule type="cellIs" dxfId="510" priority="837" operator="between">
      <formula>-0.01</formula>
      <formula>-200</formula>
    </cfRule>
  </conditionalFormatting>
  <conditionalFormatting sqref="AT52">
    <cfRule type="cellIs" dxfId="509" priority="836" operator="between">
      <formula>-0.01</formula>
      <formula>-200</formula>
    </cfRule>
  </conditionalFormatting>
  <conditionalFormatting sqref="AW52">
    <cfRule type="cellIs" dxfId="508" priority="835" operator="between">
      <formula>-0.01</formula>
      <formula>-200</formula>
    </cfRule>
  </conditionalFormatting>
  <conditionalFormatting sqref="AZ52">
    <cfRule type="cellIs" dxfId="507" priority="834" operator="between">
      <formula>-0.01</formula>
      <formula>-200</formula>
    </cfRule>
  </conditionalFormatting>
  <conditionalFormatting sqref="BC52 BF52 BI52 BL52 BO52 BR52 BU52 BX52 CA52 CD52 CG52 CJ52 CM52 CP52 CS52 CV52 CY52">
    <cfRule type="cellIs" dxfId="506" priority="833" operator="between">
      <formula>-0.01</formula>
      <formula>-200</formula>
    </cfRule>
  </conditionalFormatting>
  <conditionalFormatting sqref="AA54">
    <cfRule type="cellIs" dxfId="505" priority="832" operator="between">
      <formula>-0.01</formula>
      <formula>-200</formula>
    </cfRule>
  </conditionalFormatting>
  <conditionalFormatting sqref="AM54">
    <cfRule type="cellIs" dxfId="504" priority="831" operator="between">
      <formula>-0.01</formula>
      <formula>-200</formula>
    </cfRule>
  </conditionalFormatting>
  <conditionalFormatting sqref="AP54">
    <cfRule type="cellIs" dxfId="503" priority="830" operator="between">
      <formula>-0.01</formula>
      <formula>-200</formula>
    </cfRule>
  </conditionalFormatting>
  <conditionalFormatting sqref="AS54">
    <cfRule type="cellIs" dxfId="502" priority="829" operator="between">
      <formula>-0.01</formula>
      <formula>-200</formula>
    </cfRule>
  </conditionalFormatting>
  <conditionalFormatting sqref="AV54">
    <cfRule type="cellIs" dxfId="501" priority="828" operator="between">
      <formula>-0.01</formula>
      <formula>-200</formula>
    </cfRule>
  </conditionalFormatting>
  <conditionalFormatting sqref="AY54">
    <cfRule type="cellIs" dxfId="500" priority="827" operator="between">
      <formula>-0.01</formula>
      <formula>-200</formula>
    </cfRule>
  </conditionalFormatting>
  <conditionalFormatting sqref="BB54 BE54 BH54 BK54 BN54 BQ54 BT54 BW54 BZ54 CC54 CF54 CI54 CL54 CO54 CR54 CU54 CX54">
    <cfRule type="cellIs" dxfId="499" priority="826" operator="between">
      <formula>-0.01</formula>
      <formula>-200</formula>
    </cfRule>
  </conditionalFormatting>
  <conditionalFormatting sqref="AB54">
    <cfRule type="cellIs" dxfId="498" priority="825" operator="between">
      <formula>-0.01</formula>
      <formula>-200</formula>
    </cfRule>
  </conditionalFormatting>
  <conditionalFormatting sqref="AN54">
    <cfRule type="cellIs" dxfId="497" priority="824" operator="between">
      <formula>-0.01</formula>
      <formula>-200</formula>
    </cfRule>
  </conditionalFormatting>
  <conditionalFormatting sqref="AQ54">
    <cfRule type="cellIs" dxfId="496" priority="823" operator="between">
      <formula>-0.01</formula>
      <formula>-200</formula>
    </cfRule>
  </conditionalFormatting>
  <conditionalFormatting sqref="AT54">
    <cfRule type="cellIs" dxfId="495" priority="822" operator="between">
      <formula>-0.01</formula>
      <formula>-200</formula>
    </cfRule>
  </conditionalFormatting>
  <conditionalFormatting sqref="AW54">
    <cfRule type="cellIs" dxfId="494" priority="821" operator="between">
      <formula>-0.01</formula>
      <formula>-200</formula>
    </cfRule>
  </conditionalFormatting>
  <conditionalFormatting sqref="AZ54">
    <cfRule type="cellIs" dxfId="493" priority="820" operator="between">
      <formula>-0.01</formula>
      <formula>-200</formula>
    </cfRule>
  </conditionalFormatting>
  <conditionalFormatting sqref="BC54 BF54 BI54 BL54 BO54 BR54 BU54 BX54 CA54 CD54 CG54 CJ54 CM54 CP54 CS54 CV54 CY54">
    <cfRule type="cellIs" dxfId="492" priority="819" operator="between">
      <formula>-0.01</formula>
      <formula>-200</formula>
    </cfRule>
  </conditionalFormatting>
  <conditionalFormatting sqref="AA56">
    <cfRule type="cellIs" dxfId="491" priority="804" operator="between">
      <formula>-0.01</formula>
      <formula>-200</formula>
    </cfRule>
  </conditionalFormatting>
  <conditionalFormatting sqref="AM56">
    <cfRule type="cellIs" dxfId="490" priority="803" operator="between">
      <formula>-0.01</formula>
      <formula>-200</formula>
    </cfRule>
  </conditionalFormatting>
  <conditionalFormatting sqref="AP56">
    <cfRule type="cellIs" dxfId="489" priority="802" operator="between">
      <formula>-0.01</formula>
      <formula>-200</formula>
    </cfRule>
  </conditionalFormatting>
  <conditionalFormatting sqref="AS56">
    <cfRule type="cellIs" dxfId="488" priority="801" operator="between">
      <formula>-0.01</formula>
      <formula>-200</formula>
    </cfRule>
  </conditionalFormatting>
  <conditionalFormatting sqref="AV56">
    <cfRule type="cellIs" dxfId="487" priority="800" operator="between">
      <formula>-0.01</formula>
      <formula>-200</formula>
    </cfRule>
  </conditionalFormatting>
  <conditionalFormatting sqref="AY56">
    <cfRule type="cellIs" dxfId="486" priority="799" operator="between">
      <formula>-0.01</formula>
      <formula>-200</formula>
    </cfRule>
  </conditionalFormatting>
  <conditionalFormatting sqref="BB56 BE56 BH56 BK56 BN56 BQ56 BT56 BW56 BZ56 CC56 CF56 CI56 CL56 CO56 CR56 CU56 CX56">
    <cfRule type="cellIs" dxfId="485" priority="798" operator="between">
      <formula>-0.01</formula>
      <formula>-200</formula>
    </cfRule>
  </conditionalFormatting>
  <conditionalFormatting sqref="AB56">
    <cfRule type="cellIs" dxfId="484" priority="797" operator="between">
      <formula>-0.01</formula>
      <formula>-200</formula>
    </cfRule>
  </conditionalFormatting>
  <conditionalFormatting sqref="AN56">
    <cfRule type="cellIs" dxfId="483" priority="796" operator="between">
      <formula>-0.01</formula>
      <formula>-200</formula>
    </cfRule>
  </conditionalFormatting>
  <conditionalFormatting sqref="AQ56">
    <cfRule type="cellIs" dxfId="482" priority="795" operator="between">
      <formula>-0.01</formula>
      <formula>-200</formula>
    </cfRule>
  </conditionalFormatting>
  <conditionalFormatting sqref="AW60 AW62">
    <cfRule type="cellIs" dxfId="481" priority="765" operator="between">
      <formula>-0.01</formula>
      <formula>-200</formula>
    </cfRule>
  </conditionalFormatting>
  <conditionalFormatting sqref="AQ58">
    <cfRule type="cellIs" dxfId="480" priority="781" operator="between">
      <formula>-0.01</formula>
      <formula>-200</formula>
    </cfRule>
  </conditionalFormatting>
  <conditionalFormatting sqref="AA58">
    <cfRule type="cellIs" dxfId="479" priority="790" operator="between">
      <formula>-0.01</formula>
      <formula>-200</formula>
    </cfRule>
  </conditionalFormatting>
  <conditionalFormatting sqref="AM58">
    <cfRule type="cellIs" dxfId="478" priority="789" operator="between">
      <formula>-0.01</formula>
      <formula>-200</formula>
    </cfRule>
  </conditionalFormatting>
  <conditionalFormatting sqref="AP58">
    <cfRule type="cellIs" dxfId="477" priority="788" operator="between">
      <formula>-0.01</formula>
      <formula>-200</formula>
    </cfRule>
  </conditionalFormatting>
  <conditionalFormatting sqref="AS58">
    <cfRule type="cellIs" dxfId="476" priority="787" operator="between">
      <formula>-0.01</formula>
      <formula>-200</formula>
    </cfRule>
  </conditionalFormatting>
  <conditionalFormatting sqref="AV58">
    <cfRule type="cellIs" dxfId="475" priority="786" operator="between">
      <formula>-0.01</formula>
      <formula>-200</formula>
    </cfRule>
  </conditionalFormatting>
  <conditionalFormatting sqref="AY58">
    <cfRule type="cellIs" dxfId="474" priority="785" operator="between">
      <formula>-0.01</formula>
      <formula>-200</formula>
    </cfRule>
  </conditionalFormatting>
  <conditionalFormatting sqref="BB58 BE58 BH58 BK58 BN58 BQ58 BT58 BW58 BZ58 CC58 CF58 CI58 CL58 CO58 CR58 CU58 CX58">
    <cfRule type="cellIs" dxfId="473" priority="784" operator="between">
      <formula>-0.01</formula>
      <formula>-200</formula>
    </cfRule>
  </conditionalFormatting>
  <conditionalFormatting sqref="AB58">
    <cfRule type="cellIs" dxfId="472" priority="783" operator="between">
      <formula>-0.01</formula>
      <formula>-200</formula>
    </cfRule>
  </conditionalFormatting>
  <conditionalFormatting sqref="AN58">
    <cfRule type="cellIs" dxfId="471" priority="782" operator="between">
      <formula>-0.01</formula>
      <formula>-200</formula>
    </cfRule>
  </conditionalFormatting>
  <conditionalFormatting sqref="AT58">
    <cfRule type="cellIs" dxfId="470" priority="780" operator="between">
      <formula>-0.01</formula>
      <formula>-200</formula>
    </cfRule>
  </conditionalFormatting>
  <conditionalFormatting sqref="AW58">
    <cfRule type="cellIs" dxfId="469" priority="779" operator="between">
      <formula>-0.01</formula>
      <formula>-200</formula>
    </cfRule>
  </conditionalFormatting>
  <conditionalFormatting sqref="AZ58">
    <cfRule type="cellIs" dxfId="468" priority="778" operator="between">
      <formula>-0.01</formula>
      <formula>-200</formula>
    </cfRule>
  </conditionalFormatting>
  <conditionalFormatting sqref="BC58 BF58 BI58 BL58 BO58 BR58 BU58 BX58 CA58 CD58 CG58 CJ58 CM58 CP58 CS58 CV58 CY58">
    <cfRule type="cellIs" dxfId="467" priority="777" operator="between">
      <formula>-0.01</formula>
      <formula>-200</formula>
    </cfRule>
  </conditionalFormatting>
  <conditionalFormatting sqref="AA60 AA62">
    <cfRule type="cellIs" dxfId="466" priority="776" operator="between">
      <formula>-0.01</formula>
      <formula>-200</formula>
    </cfRule>
  </conditionalFormatting>
  <conditionalFormatting sqref="AM60 AM62">
    <cfRule type="cellIs" dxfId="465" priority="775" operator="between">
      <formula>-0.01</formula>
      <formula>-200</formula>
    </cfRule>
  </conditionalFormatting>
  <conditionalFormatting sqref="AP60 AP62">
    <cfRule type="cellIs" dxfId="464" priority="774" operator="between">
      <formula>-0.01</formula>
      <formula>-200</formula>
    </cfRule>
  </conditionalFormatting>
  <conditionalFormatting sqref="AS60 AS62">
    <cfRule type="cellIs" dxfId="463" priority="773" operator="between">
      <formula>-0.01</formula>
      <formula>-200</formula>
    </cfRule>
  </conditionalFormatting>
  <conditionalFormatting sqref="AV60 AV62">
    <cfRule type="cellIs" dxfId="462" priority="772" operator="between">
      <formula>-0.01</formula>
      <formula>-200</formula>
    </cfRule>
  </conditionalFormatting>
  <conditionalFormatting sqref="AY60 AY62">
    <cfRule type="cellIs" dxfId="461" priority="771" operator="between">
      <formula>-0.01</formula>
      <formula>-200</formula>
    </cfRule>
  </conditionalFormatting>
  <conditionalFormatting sqref="BB60 BE60 BH60 BK60 BN60 BQ60 BT60 BW60 BZ60 CC60 CF60 CI60 CL60 CO60 CR60 CU60 CX60 BB62 BE62 BH62 BK62 BN62 BQ62 BT62 BW62 BZ62 CC62 CF62 CI62 CL62 CO62 CR62 CU62 CX62">
    <cfRule type="cellIs" dxfId="460" priority="770" operator="between">
      <formula>-0.01</formula>
      <formula>-200</formula>
    </cfRule>
  </conditionalFormatting>
  <conditionalFormatting sqref="AB60 AB62">
    <cfRule type="cellIs" dxfId="459" priority="769" operator="between">
      <formula>-0.01</formula>
      <formula>-200</formula>
    </cfRule>
  </conditionalFormatting>
  <conditionalFormatting sqref="AN60 AN62">
    <cfRule type="cellIs" dxfId="458" priority="768" operator="between">
      <formula>-0.01</formula>
      <formula>-200</formula>
    </cfRule>
  </conditionalFormatting>
  <conditionalFormatting sqref="AT60 AT62">
    <cfRule type="cellIs" dxfId="457" priority="766" operator="between">
      <formula>-0.01</formula>
      <formula>-200</formula>
    </cfRule>
  </conditionalFormatting>
  <conditionalFormatting sqref="AZ60 AZ62">
    <cfRule type="cellIs" dxfId="456" priority="764" operator="between">
      <formula>-0.01</formula>
      <formula>-200</formula>
    </cfRule>
  </conditionalFormatting>
  <conditionalFormatting sqref="BC60 BF60 BI60 BL60 BO60 BR60 BU60 BX60 CA60 CD60 CG60 CJ60 CM60 CP60 CS60 CV60 CY60 BC62 BF62 BI62 BL62 BO62 BR62 BU62 BX62 CA62 CD62 CG62 CJ62 CM62 CP62 CS62 CV62 CY62">
    <cfRule type="cellIs" dxfId="455" priority="763" operator="between">
      <formula>-0.01</formula>
      <formula>-200</formula>
    </cfRule>
  </conditionalFormatting>
  <conditionalFormatting sqref="AM64">
    <cfRule type="cellIs" dxfId="454" priority="761" operator="between">
      <formula>-0.01</formula>
      <formula>-200</formula>
    </cfRule>
  </conditionalFormatting>
  <conditionalFormatting sqref="AP64">
    <cfRule type="cellIs" dxfId="453" priority="760" operator="between">
      <formula>-0.01</formula>
      <formula>-200</formula>
    </cfRule>
  </conditionalFormatting>
  <conditionalFormatting sqref="AS64">
    <cfRule type="cellIs" dxfId="452" priority="759" operator="between">
      <formula>-0.01</formula>
      <formula>-200</formula>
    </cfRule>
  </conditionalFormatting>
  <conditionalFormatting sqref="AV64">
    <cfRule type="cellIs" dxfId="451" priority="758" operator="between">
      <formula>-0.01</formula>
      <formula>-200</formula>
    </cfRule>
  </conditionalFormatting>
  <conditionalFormatting sqref="AY64">
    <cfRule type="cellIs" dxfId="450" priority="757" operator="between">
      <formula>-0.01</formula>
      <formula>-200</formula>
    </cfRule>
  </conditionalFormatting>
  <conditionalFormatting sqref="BB64 BE64 BH64 BK64 BN64 BQ64 BT64 BW64 BZ64 CC64 CF64 CI64 CL64 CO64 CR64 CU64 CX64">
    <cfRule type="cellIs" dxfId="449" priority="756" operator="between">
      <formula>-0.01</formula>
      <formula>-200</formula>
    </cfRule>
  </conditionalFormatting>
  <conditionalFormatting sqref="AB64">
    <cfRule type="cellIs" dxfId="448" priority="755" operator="between">
      <formula>-0.01</formula>
      <formula>-200</formula>
    </cfRule>
  </conditionalFormatting>
  <conditionalFormatting sqref="AN64">
    <cfRule type="cellIs" dxfId="447" priority="754" operator="between">
      <formula>-0.01</formula>
      <formula>-200</formula>
    </cfRule>
  </conditionalFormatting>
  <conditionalFormatting sqref="AQ64">
    <cfRule type="cellIs" dxfId="446" priority="753" operator="between">
      <formula>-0.01</formula>
      <formula>-200</formula>
    </cfRule>
  </conditionalFormatting>
  <conditionalFormatting sqref="AT64">
    <cfRule type="cellIs" dxfId="445" priority="752" operator="between">
      <formula>-0.01</formula>
      <formula>-200</formula>
    </cfRule>
  </conditionalFormatting>
  <conditionalFormatting sqref="AW64">
    <cfRule type="cellIs" dxfId="444" priority="751" operator="between">
      <formula>-0.01</formula>
      <formula>-200</formula>
    </cfRule>
  </conditionalFormatting>
  <conditionalFormatting sqref="AZ64">
    <cfRule type="cellIs" dxfId="443" priority="750" operator="between">
      <formula>-0.01</formula>
      <formula>-200</formula>
    </cfRule>
  </conditionalFormatting>
  <conditionalFormatting sqref="BC64 BF64 BI64 BL64 BO64 BR64 BU64 BX64 CA64 CD64 CG64 CJ64 CM64 CP64 CS64 CV64 CY64">
    <cfRule type="cellIs" dxfId="442" priority="749" operator="between">
      <formula>-0.01</formula>
      <formula>-200</formula>
    </cfRule>
  </conditionalFormatting>
  <conditionalFormatting sqref="AA66">
    <cfRule type="cellIs" dxfId="441" priority="748" operator="between">
      <formula>-0.01</formula>
      <formula>-200</formula>
    </cfRule>
  </conditionalFormatting>
  <conditionalFormatting sqref="AM66">
    <cfRule type="cellIs" dxfId="440" priority="747" operator="between">
      <formula>-0.01</formula>
      <formula>-200</formula>
    </cfRule>
  </conditionalFormatting>
  <conditionalFormatting sqref="AP66">
    <cfRule type="cellIs" dxfId="439" priority="746" operator="between">
      <formula>-0.01</formula>
      <formula>-200</formula>
    </cfRule>
  </conditionalFormatting>
  <conditionalFormatting sqref="AS66">
    <cfRule type="cellIs" dxfId="438" priority="745" operator="between">
      <formula>-0.01</formula>
      <formula>-200</formula>
    </cfRule>
  </conditionalFormatting>
  <conditionalFormatting sqref="AV66">
    <cfRule type="cellIs" dxfId="437" priority="744" operator="between">
      <formula>-0.01</formula>
      <formula>-200</formula>
    </cfRule>
  </conditionalFormatting>
  <conditionalFormatting sqref="AY66">
    <cfRule type="cellIs" dxfId="436" priority="743" operator="between">
      <formula>-0.01</formula>
      <formula>-200</formula>
    </cfRule>
  </conditionalFormatting>
  <conditionalFormatting sqref="BB66 BE66 BH66 BK66 BN66 BQ66 BT66 BW66 BZ66 CC66 CF66 CI66 CL66 CO66 CR66 CU66 CX66">
    <cfRule type="cellIs" dxfId="435" priority="742" operator="between">
      <formula>-0.01</formula>
      <formula>-200</formula>
    </cfRule>
  </conditionalFormatting>
  <conditionalFormatting sqref="AB66">
    <cfRule type="cellIs" dxfId="434" priority="741" operator="between">
      <formula>-0.01</formula>
      <formula>-200</formula>
    </cfRule>
  </conditionalFormatting>
  <conditionalFormatting sqref="AN66">
    <cfRule type="cellIs" dxfId="433" priority="740" operator="between">
      <formula>-0.01</formula>
      <formula>-200</formula>
    </cfRule>
  </conditionalFormatting>
  <conditionalFormatting sqref="AQ66">
    <cfRule type="cellIs" dxfId="432" priority="739" operator="between">
      <formula>-0.01</formula>
      <formula>-200</formula>
    </cfRule>
  </conditionalFormatting>
  <conditionalFormatting sqref="AT66">
    <cfRule type="cellIs" dxfId="431" priority="738" operator="between">
      <formula>-0.01</formula>
      <formula>-200</formula>
    </cfRule>
  </conditionalFormatting>
  <conditionalFormatting sqref="AW66">
    <cfRule type="cellIs" dxfId="430" priority="737" operator="between">
      <formula>-0.01</formula>
      <formula>-200</formula>
    </cfRule>
  </conditionalFormatting>
  <conditionalFormatting sqref="AZ66">
    <cfRule type="cellIs" dxfId="429" priority="736" operator="between">
      <formula>-0.01</formula>
      <formula>-200</formula>
    </cfRule>
  </conditionalFormatting>
  <conditionalFormatting sqref="BC66 BF66 BI66 BL66 BO66 BR66 BU66 BX66 CA66 CD66 CG66 CJ66 CM66 CP66 CS66 CV66 CY66">
    <cfRule type="cellIs" dxfId="428" priority="735" operator="between">
      <formula>-0.01</formula>
      <formula>-200</formula>
    </cfRule>
  </conditionalFormatting>
  <conditionalFormatting sqref="AA68">
    <cfRule type="cellIs" dxfId="427" priority="734" operator="between">
      <formula>-0.01</formula>
      <formula>-200</formula>
    </cfRule>
  </conditionalFormatting>
  <conditionalFormatting sqref="AM68">
    <cfRule type="cellIs" dxfId="426" priority="733" operator="between">
      <formula>-0.01</formula>
      <formula>-200</formula>
    </cfRule>
  </conditionalFormatting>
  <conditionalFormatting sqref="AP68">
    <cfRule type="cellIs" dxfId="425" priority="732" operator="between">
      <formula>-0.01</formula>
      <formula>-200</formula>
    </cfRule>
  </conditionalFormatting>
  <conditionalFormatting sqref="AS68">
    <cfRule type="cellIs" dxfId="424" priority="731" operator="between">
      <formula>-0.01</formula>
      <formula>-200</formula>
    </cfRule>
  </conditionalFormatting>
  <conditionalFormatting sqref="AV68">
    <cfRule type="cellIs" dxfId="423" priority="730" operator="between">
      <formula>-0.01</formula>
      <formula>-200</formula>
    </cfRule>
  </conditionalFormatting>
  <conditionalFormatting sqref="AY68">
    <cfRule type="cellIs" dxfId="422" priority="729" operator="between">
      <formula>-0.01</formula>
      <formula>-200</formula>
    </cfRule>
  </conditionalFormatting>
  <conditionalFormatting sqref="BB68 BE68 BH68 BK68 BN68 BQ68 BT68 BW68 BZ68 CC68 CF68 CI68 CL68 CO68 CR68 CU68 CX68">
    <cfRule type="cellIs" dxfId="421" priority="728" operator="between">
      <formula>-0.01</formula>
      <formula>-200</formula>
    </cfRule>
  </conditionalFormatting>
  <conditionalFormatting sqref="AB68">
    <cfRule type="cellIs" dxfId="420" priority="727" operator="between">
      <formula>-0.01</formula>
      <formula>-200</formula>
    </cfRule>
  </conditionalFormatting>
  <conditionalFormatting sqref="AN68">
    <cfRule type="cellIs" dxfId="419" priority="726" operator="between">
      <formula>-0.01</formula>
      <formula>-200</formula>
    </cfRule>
  </conditionalFormatting>
  <conditionalFormatting sqref="AQ68">
    <cfRule type="cellIs" dxfId="418" priority="725" operator="between">
      <formula>-0.01</formula>
      <formula>-200</formula>
    </cfRule>
  </conditionalFormatting>
  <conditionalFormatting sqref="AT68">
    <cfRule type="cellIs" dxfId="417" priority="724" operator="between">
      <formula>-0.01</formula>
      <formula>-200</formula>
    </cfRule>
  </conditionalFormatting>
  <conditionalFormatting sqref="AW68">
    <cfRule type="cellIs" dxfId="416" priority="723" operator="between">
      <formula>-0.01</formula>
      <formula>-200</formula>
    </cfRule>
  </conditionalFormatting>
  <conditionalFormatting sqref="AZ68">
    <cfRule type="cellIs" dxfId="415" priority="722" operator="between">
      <formula>-0.01</formula>
      <formula>-200</formula>
    </cfRule>
  </conditionalFormatting>
  <conditionalFormatting sqref="BC68 BF68 BI68 BL68 BO68 BR68 BU68 BX68 CA68 CD68 CG68 CJ68 CM68 CP68 CS68 CV68 CY68">
    <cfRule type="cellIs" dxfId="414" priority="721" operator="between">
      <formula>-0.01</formula>
      <formula>-200</formula>
    </cfRule>
  </conditionalFormatting>
  <conditionalFormatting sqref="AA70">
    <cfRule type="cellIs" dxfId="413" priority="720" operator="between">
      <formula>-0.01</formula>
      <formula>-200</formula>
    </cfRule>
  </conditionalFormatting>
  <conditionalFormatting sqref="AM70">
    <cfRule type="cellIs" dxfId="412" priority="719" operator="between">
      <formula>-0.01</formula>
      <formula>-200</formula>
    </cfRule>
  </conditionalFormatting>
  <conditionalFormatting sqref="AP70">
    <cfRule type="cellIs" dxfId="411" priority="718" operator="between">
      <formula>-0.01</formula>
      <formula>-200</formula>
    </cfRule>
  </conditionalFormatting>
  <conditionalFormatting sqref="AS70">
    <cfRule type="cellIs" dxfId="410" priority="717" operator="between">
      <formula>-0.01</formula>
      <formula>-200</formula>
    </cfRule>
  </conditionalFormatting>
  <conditionalFormatting sqref="AV70">
    <cfRule type="cellIs" dxfId="409" priority="716" operator="between">
      <formula>-0.01</formula>
      <formula>-200</formula>
    </cfRule>
  </conditionalFormatting>
  <conditionalFormatting sqref="AY70">
    <cfRule type="cellIs" dxfId="408" priority="715" operator="between">
      <formula>-0.01</formula>
      <formula>-200</formula>
    </cfRule>
  </conditionalFormatting>
  <conditionalFormatting sqref="BB70 BE70 BH70 BK70 BN70 BQ70 BT70 BW70 BZ70 CC70 CF70 CI70 CL70 CO70 CR70 CU70 CX70">
    <cfRule type="cellIs" dxfId="407" priority="714" operator="between">
      <formula>-0.01</formula>
      <formula>-200</formula>
    </cfRule>
  </conditionalFormatting>
  <conditionalFormatting sqref="AB70">
    <cfRule type="cellIs" dxfId="406" priority="713" operator="between">
      <formula>-0.01</formula>
      <formula>-200</formula>
    </cfRule>
  </conditionalFormatting>
  <conditionalFormatting sqref="AN70">
    <cfRule type="cellIs" dxfId="405" priority="712" operator="between">
      <formula>-0.01</formula>
      <formula>-200</formula>
    </cfRule>
  </conditionalFormatting>
  <conditionalFormatting sqref="AQ70">
    <cfRule type="cellIs" dxfId="404" priority="711" operator="between">
      <formula>-0.01</formula>
      <formula>-200</formula>
    </cfRule>
  </conditionalFormatting>
  <conditionalFormatting sqref="AT70">
    <cfRule type="cellIs" dxfId="403" priority="710" operator="between">
      <formula>-0.01</formula>
      <formula>-200</formula>
    </cfRule>
  </conditionalFormatting>
  <conditionalFormatting sqref="AW70">
    <cfRule type="cellIs" dxfId="402" priority="709" operator="between">
      <formula>-0.01</formula>
      <formula>-200</formula>
    </cfRule>
  </conditionalFormatting>
  <conditionalFormatting sqref="AZ70">
    <cfRule type="cellIs" dxfId="401" priority="708" operator="between">
      <formula>-0.01</formula>
      <formula>-200</formula>
    </cfRule>
  </conditionalFormatting>
  <conditionalFormatting sqref="BC70 BF70 BI70 BL70 BO70 BR70 BU70 BX70 CA70 CD70 CG70 CJ70 CM70 CP70 CS70 CV70 CY70">
    <cfRule type="cellIs" dxfId="400" priority="707" operator="between">
      <formula>-0.01</formula>
      <formula>-200</formula>
    </cfRule>
  </conditionalFormatting>
  <conditionalFormatting sqref="AA72">
    <cfRule type="cellIs" dxfId="399" priority="706" operator="between">
      <formula>-0.01</formula>
      <formula>-200</formula>
    </cfRule>
  </conditionalFormatting>
  <conditionalFormatting sqref="AM72">
    <cfRule type="cellIs" dxfId="398" priority="705" operator="between">
      <formula>-0.01</formula>
      <formula>-200</formula>
    </cfRule>
  </conditionalFormatting>
  <conditionalFormatting sqref="AP72">
    <cfRule type="cellIs" dxfId="397" priority="704" operator="between">
      <formula>-0.01</formula>
      <formula>-200</formula>
    </cfRule>
  </conditionalFormatting>
  <conditionalFormatting sqref="AS72">
    <cfRule type="cellIs" dxfId="396" priority="703" operator="between">
      <formula>-0.01</formula>
      <formula>-200</formula>
    </cfRule>
  </conditionalFormatting>
  <conditionalFormatting sqref="AV72">
    <cfRule type="cellIs" dxfId="395" priority="702" operator="between">
      <formula>-0.01</formula>
      <formula>-200</formula>
    </cfRule>
  </conditionalFormatting>
  <conditionalFormatting sqref="AY72">
    <cfRule type="cellIs" dxfId="394" priority="701" operator="between">
      <formula>-0.01</formula>
      <formula>-200</formula>
    </cfRule>
  </conditionalFormatting>
  <conditionalFormatting sqref="BB72 BE72 BH72 BK72 BN72 BQ72 BT72 BW72 BZ72 CC72 CF72 CI72 CL72 CO72 CR72 CU72 CX72">
    <cfRule type="cellIs" dxfId="393" priority="700" operator="between">
      <formula>-0.01</formula>
      <formula>-200</formula>
    </cfRule>
  </conditionalFormatting>
  <conditionalFormatting sqref="AB72">
    <cfRule type="cellIs" dxfId="392" priority="699" operator="between">
      <formula>-0.01</formula>
      <formula>-200</formula>
    </cfRule>
  </conditionalFormatting>
  <conditionalFormatting sqref="AN72">
    <cfRule type="cellIs" dxfId="391" priority="698" operator="between">
      <formula>-0.01</formula>
      <formula>-200</formula>
    </cfRule>
  </conditionalFormatting>
  <conditionalFormatting sqref="AQ72">
    <cfRule type="cellIs" dxfId="390" priority="697" operator="between">
      <formula>-0.01</formula>
      <formula>-200</formula>
    </cfRule>
  </conditionalFormatting>
  <conditionalFormatting sqref="AT72">
    <cfRule type="cellIs" dxfId="389" priority="696" operator="between">
      <formula>-0.01</formula>
      <formula>-200</formula>
    </cfRule>
  </conditionalFormatting>
  <conditionalFormatting sqref="AW72">
    <cfRule type="cellIs" dxfId="388" priority="695" operator="between">
      <formula>-0.01</formula>
      <formula>-200</formula>
    </cfRule>
  </conditionalFormatting>
  <conditionalFormatting sqref="AZ72">
    <cfRule type="cellIs" dxfId="387" priority="694" operator="between">
      <formula>-0.01</formula>
      <formula>-200</formula>
    </cfRule>
  </conditionalFormatting>
  <conditionalFormatting sqref="BC72 BF72 BI72 BL72 BO72 BR72 BU72 BX72 CA72 CD72 CG72 CJ72 CM72 CP72 CS72 CV72 CY72">
    <cfRule type="cellIs" dxfId="386" priority="693" operator="between">
      <formula>-0.01</formula>
      <formula>-200</formula>
    </cfRule>
  </conditionalFormatting>
  <conditionalFormatting sqref="AA76">
    <cfRule type="cellIs" dxfId="385" priority="692" operator="between">
      <formula>-0.01</formula>
      <formula>-200</formula>
    </cfRule>
  </conditionalFormatting>
  <conditionalFormatting sqref="AM76">
    <cfRule type="cellIs" dxfId="384" priority="691" operator="between">
      <formula>-0.01</formula>
      <formula>-200</formula>
    </cfRule>
  </conditionalFormatting>
  <conditionalFormatting sqref="AP76">
    <cfRule type="cellIs" dxfId="383" priority="690" operator="between">
      <formula>-0.01</formula>
      <formula>-200</formula>
    </cfRule>
  </conditionalFormatting>
  <conditionalFormatting sqref="AS76">
    <cfRule type="cellIs" dxfId="382" priority="689" operator="between">
      <formula>-0.01</formula>
      <formula>-200</formula>
    </cfRule>
  </conditionalFormatting>
  <conditionalFormatting sqref="AV76">
    <cfRule type="cellIs" dxfId="381" priority="688" operator="between">
      <formula>-0.01</formula>
      <formula>-200</formula>
    </cfRule>
  </conditionalFormatting>
  <conditionalFormatting sqref="AY76">
    <cfRule type="cellIs" dxfId="380" priority="687" operator="between">
      <formula>-0.01</formula>
      <formula>-200</formula>
    </cfRule>
  </conditionalFormatting>
  <conditionalFormatting sqref="BB76 BE76 BH76 BK76 BN76 BQ76 BT76 BW76 BZ76 CC76 CF76 CI76 CL76 CO76 CR76 CU76 CX76">
    <cfRule type="cellIs" dxfId="379" priority="686" operator="between">
      <formula>-0.01</formula>
      <formula>-200</formula>
    </cfRule>
  </conditionalFormatting>
  <conditionalFormatting sqref="AB76">
    <cfRule type="cellIs" dxfId="378" priority="685" operator="between">
      <formula>-0.01</formula>
      <formula>-200</formula>
    </cfRule>
  </conditionalFormatting>
  <conditionalFormatting sqref="AN76">
    <cfRule type="cellIs" dxfId="377" priority="684" operator="between">
      <formula>-0.01</formula>
      <formula>-200</formula>
    </cfRule>
  </conditionalFormatting>
  <conditionalFormatting sqref="AQ76">
    <cfRule type="cellIs" dxfId="376" priority="683" operator="between">
      <formula>-0.01</formula>
      <formula>-200</formula>
    </cfRule>
  </conditionalFormatting>
  <conditionalFormatting sqref="AT76">
    <cfRule type="cellIs" dxfId="375" priority="682" operator="between">
      <formula>-0.01</formula>
      <formula>-200</formula>
    </cfRule>
  </conditionalFormatting>
  <conditionalFormatting sqref="AW76">
    <cfRule type="cellIs" dxfId="374" priority="681" operator="between">
      <formula>-0.01</formula>
      <formula>-200</formula>
    </cfRule>
  </conditionalFormatting>
  <conditionalFormatting sqref="AZ76">
    <cfRule type="cellIs" dxfId="373" priority="680" operator="between">
      <formula>-0.01</formula>
      <formula>-200</formula>
    </cfRule>
  </conditionalFormatting>
  <conditionalFormatting sqref="BC76 BF76 BI76 BL76 BO76 BR76 BU76 BX76 CA76 CD76 CG76 CJ76 CM76 CP76 CS76 CV76 CY76">
    <cfRule type="cellIs" dxfId="372" priority="679" operator="between">
      <formula>-0.01</formula>
      <formula>-200</formula>
    </cfRule>
  </conditionalFormatting>
  <conditionalFormatting sqref="AA78">
    <cfRule type="cellIs" dxfId="371" priority="678" operator="between">
      <formula>-0.01</formula>
      <formula>-200</formula>
    </cfRule>
  </conditionalFormatting>
  <conditionalFormatting sqref="AM78">
    <cfRule type="cellIs" dxfId="370" priority="677" operator="between">
      <formula>-0.01</formula>
      <formula>-200</formula>
    </cfRule>
  </conditionalFormatting>
  <conditionalFormatting sqref="AP78">
    <cfRule type="cellIs" dxfId="369" priority="676" operator="between">
      <formula>-0.01</formula>
      <formula>-200</formula>
    </cfRule>
  </conditionalFormatting>
  <conditionalFormatting sqref="AS78">
    <cfRule type="cellIs" dxfId="368" priority="675" operator="between">
      <formula>-0.01</formula>
      <formula>-200</formula>
    </cfRule>
  </conditionalFormatting>
  <conditionalFormatting sqref="AV78">
    <cfRule type="cellIs" dxfId="367" priority="674" operator="between">
      <formula>-0.01</formula>
      <formula>-200</formula>
    </cfRule>
  </conditionalFormatting>
  <conditionalFormatting sqref="AY78">
    <cfRule type="cellIs" dxfId="366" priority="673" operator="between">
      <formula>-0.01</formula>
      <formula>-200</formula>
    </cfRule>
  </conditionalFormatting>
  <conditionalFormatting sqref="BB78 BE78 BH78 BK78 BN78 BQ78 BT78 BW78 BZ78 CC78 CF78 CI78 CL78 CO78 CR78 CU78 CX78">
    <cfRule type="cellIs" dxfId="365" priority="672" operator="between">
      <formula>-0.01</formula>
      <formula>-200</formula>
    </cfRule>
  </conditionalFormatting>
  <conditionalFormatting sqref="AA80">
    <cfRule type="cellIs" dxfId="364" priority="664" operator="between">
      <formula>-0.01</formula>
      <formula>-200</formula>
    </cfRule>
  </conditionalFormatting>
  <conditionalFormatting sqref="AN78">
    <cfRule type="cellIs" dxfId="363" priority="670" operator="between">
      <formula>-0.01</formula>
      <formula>-200</formula>
    </cfRule>
  </conditionalFormatting>
  <conditionalFormatting sqref="AQ78">
    <cfRule type="cellIs" dxfId="362" priority="669" operator="between">
      <formula>-0.01</formula>
      <formula>-200</formula>
    </cfRule>
  </conditionalFormatting>
  <conditionalFormatting sqref="AT78">
    <cfRule type="cellIs" dxfId="361" priority="668" operator="between">
      <formula>-0.01</formula>
      <formula>-200</formula>
    </cfRule>
  </conditionalFormatting>
  <conditionalFormatting sqref="AW78">
    <cfRule type="cellIs" dxfId="360" priority="667" operator="between">
      <formula>-0.01</formula>
      <formula>-200</formula>
    </cfRule>
  </conditionalFormatting>
  <conditionalFormatting sqref="AZ78">
    <cfRule type="cellIs" dxfId="359" priority="666" operator="between">
      <formula>-0.01</formula>
      <formula>-200</formula>
    </cfRule>
  </conditionalFormatting>
  <conditionalFormatting sqref="BC78 BF78 BI78 BL78 BO78 BR78 BU78 BX78 CA78 CD78 CG78 CJ78 CM78 CP78 CS78 CV78 CY78">
    <cfRule type="cellIs" dxfId="358" priority="665" operator="between">
      <formula>-0.01</formula>
      <formula>-200</formula>
    </cfRule>
  </conditionalFormatting>
  <conditionalFormatting sqref="AM80">
    <cfRule type="cellIs" dxfId="357" priority="663" operator="between">
      <formula>-0.01</formula>
      <formula>-200</formula>
    </cfRule>
  </conditionalFormatting>
  <conditionalFormatting sqref="AP80">
    <cfRule type="cellIs" dxfId="356" priority="662" operator="between">
      <formula>-0.01</formula>
      <formula>-200</formula>
    </cfRule>
  </conditionalFormatting>
  <conditionalFormatting sqref="AS80">
    <cfRule type="cellIs" dxfId="355" priority="661" operator="between">
      <formula>-0.01</formula>
      <formula>-200</formula>
    </cfRule>
  </conditionalFormatting>
  <conditionalFormatting sqref="AV80">
    <cfRule type="cellIs" dxfId="354" priority="660" operator="between">
      <formula>-0.01</formula>
      <formula>-200</formula>
    </cfRule>
  </conditionalFormatting>
  <conditionalFormatting sqref="AY80">
    <cfRule type="cellIs" dxfId="353" priority="659" operator="between">
      <formula>-0.01</formula>
      <formula>-200</formula>
    </cfRule>
  </conditionalFormatting>
  <conditionalFormatting sqref="BB80 BE80 BH80 BK80 BN80 BQ80 BT80 BW80 BZ80 CC80 CF80 CI80 CL80 CO80 CR80 CU80 CX80">
    <cfRule type="cellIs" dxfId="352" priority="658" operator="between">
      <formula>-0.01</formula>
      <formula>-200</formula>
    </cfRule>
  </conditionalFormatting>
  <conditionalFormatting sqref="AQ80">
    <cfRule type="cellIs" dxfId="351" priority="655" operator="between">
      <formula>-0.01</formula>
      <formula>-200</formula>
    </cfRule>
  </conditionalFormatting>
  <conditionalFormatting sqref="AN80">
    <cfRule type="cellIs" dxfId="350" priority="656" operator="between">
      <formula>-0.01</formula>
      <formula>-200</formula>
    </cfRule>
  </conditionalFormatting>
  <conditionalFormatting sqref="AT80">
    <cfRule type="cellIs" dxfId="349" priority="654" operator="between">
      <formula>-0.01</formula>
      <formula>-200</formula>
    </cfRule>
  </conditionalFormatting>
  <conditionalFormatting sqref="AW80">
    <cfRule type="cellIs" dxfId="348" priority="653" operator="between">
      <formula>-0.01</formula>
      <formula>-200</formula>
    </cfRule>
  </conditionalFormatting>
  <conditionalFormatting sqref="AZ80">
    <cfRule type="cellIs" dxfId="347" priority="652" operator="between">
      <formula>-0.01</formula>
      <formula>-200</formula>
    </cfRule>
  </conditionalFormatting>
  <conditionalFormatting sqref="BC80 BF80 BI80 BL80 BO80 BR80 BU80 BX80 CA80 CD80 CG80 CJ80 CM80 CP80 CS80 CV80 CY80">
    <cfRule type="cellIs" dxfId="346" priority="651" operator="between">
      <formula>-0.01</formula>
      <formula>-200</formula>
    </cfRule>
  </conditionalFormatting>
  <conditionalFormatting sqref="AA82">
    <cfRule type="cellIs" dxfId="345" priority="650" operator="between">
      <formula>-0.01</formula>
      <formula>-200</formula>
    </cfRule>
  </conditionalFormatting>
  <conditionalFormatting sqref="AM82">
    <cfRule type="cellIs" dxfId="344" priority="649" operator="between">
      <formula>-0.01</formula>
      <formula>-200</formula>
    </cfRule>
  </conditionalFormatting>
  <conditionalFormatting sqref="AP82">
    <cfRule type="cellIs" dxfId="343" priority="648" operator="between">
      <formula>-0.01</formula>
      <formula>-200</formula>
    </cfRule>
  </conditionalFormatting>
  <conditionalFormatting sqref="AS82">
    <cfRule type="cellIs" dxfId="342" priority="647" operator="between">
      <formula>-0.01</formula>
      <formula>-200</formula>
    </cfRule>
  </conditionalFormatting>
  <conditionalFormatting sqref="AV82">
    <cfRule type="cellIs" dxfId="341" priority="646" operator="between">
      <formula>-0.01</formula>
      <formula>-200</formula>
    </cfRule>
  </conditionalFormatting>
  <conditionalFormatting sqref="AY82">
    <cfRule type="cellIs" dxfId="340" priority="645" operator="between">
      <formula>-0.01</formula>
      <formula>-200</formula>
    </cfRule>
  </conditionalFormatting>
  <conditionalFormatting sqref="BB82 BE82 BH82 BK82 BN82 BQ82 BT82 BW82 BZ82 CC82 CF82 CI82 CL82 CO82 CR82 CU82 CX82">
    <cfRule type="cellIs" dxfId="339" priority="644" operator="between">
      <formula>-0.01</formula>
      <formula>-200</formula>
    </cfRule>
  </conditionalFormatting>
  <conditionalFormatting sqref="AN82">
    <cfRule type="cellIs" dxfId="338" priority="642" operator="between">
      <formula>-0.01</formula>
      <formula>-200</formula>
    </cfRule>
  </conditionalFormatting>
  <conditionalFormatting sqref="AQ82">
    <cfRule type="cellIs" dxfId="337" priority="641" operator="between">
      <formula>-0.01</formula>
      <formula>-200</formula>
    </cfRule>
  </conditionalFormatting>
  <conditionalFormatting sqref="AT82">
    <cfRule type="cellIs" dxfId="336" priority="640" operator="between">
      <formula>-0.01</formula>
      <formula>-200</formula>
    </cfRule>
  </conditionalFormatting>
  <conditionalFormatting sqref="AW82">
    <cfRule type="cellIs" dxfId="335" priority="639" operator="between">
      <formula>-0.01</formula>
      <formula>-200</formula>
    </cfRule>
  </conditionalFormatting>
  <conditionalFormatting sqref="AZ82">
    <cfRule type="cellIs" dxfId="334" priority="638" operator="between">
      <formula>-0.01</formula>
      <formula>-200</formula>
    </cfRule>
  </conditionalFormatting>
  <conditionalFormatting sqref="BC82 BF82 BI82 BL82 BO82 BR82 BU82 BX82 CA82 CD82 CG82 CJ82 CM82 CP82 CS82 CV82 CY82">
    <cfRule type="cellIs" dxfId="333" priority="637" operator="between">
      <formula>-0.01</formula>
      <formula>-200</formula>
    </cfRule>
  </conditionalFormatting>
  <conditionalFormatting sqref="AA86 AA84">
    <cfRule type="cellIs" dxfId="332" priority="636" operator="between">
      <formula>-0.01</formula>
      <formula>-200</formula>
    </cfRule>
  </conditionalFormatting>
  <conditionalFormatting sqref="AM86 AM84">
    <cfRule type="cellIs" dxfId="331" priority="635" operator="between">
      <formula>-0.01</formula>
      <formula>-200</formula>
    </cfRule>
  </conditionalFormatting>
  <conditionalFormatting sqref="AP86 AP84">
    <cfRule type="cellIs" dxfId="330" priority="634" operator="between">
      <formula>-0.01</formula>
      <formula>-200</formula>
    </cfRule>
  </conditionalFormatting>
  <conditionalFormatting sqref="AS86 AS84">
    <cfRule type="cellIs" dxfId="329" priority="633" operator="between">
      <formula>-0.01</formula>
      <formula>-200</formula>
    </cfRule>
  </conditionalFormatting>
  <conditionalFormatting sqref="AV86 AV84">
    <cfRule type="cellIs" dxfId="328" priority="632" operator="between">
      <formula>-0.01</formula>
      <formula>-200</formula>
    </cfRule>
  </conditionalFormatting>
  <conditionalFormatting sqref="AY86 AY84">
    <cfRule type="cellIs" dxfId="327" priority="631" operator="between">
      <formula>-0.01</formula>
      <formula>-200</formula>
    </cfRule>
  </conditionalFormatting>
  <conditionalFormatting sqref="BB86 BE86 BH86 BK86 BN86 BQ86 BT86 BW86 BZ86 CC86 CF86 CI86 CL86 CO86 CR86 CU86 CX86 BB84 BE84 BH84 BK84 BN84 BQ84 BT84 BW84 BZ84 CC84 CF84 CI84 CL84 CO84 CR84 CU84 CX84">
    <cfRule type="cellIs" dxfId="326" priority="630" operator="between">
      <formula>-0.01</formula>
      <formula>-200</formula>
    </cfRule>
  </conditionalFormatting>
  <conditionalFormatting sqref="AB86 AB84">
    <cfRule type="cellIs" dxfId="325" priority="629" operator="between">
      <formula>-0.01</formula>
      <formula>-200</formula>
    </cfRule>
  </conditionalFormatting>
  <conditionalFormatting sqref="AN86 AN84">
    <cfRule type="cellIs" dxfId="324" priority="628" operator="between">
      <formula>-0.01</formula>
      <formula>-200</formula>
    </cfRule>
  </conditionalFormatting>
  <conditionalFormatting sqref="AQ86 AQ84">
    <cfRule type="cellIs" dxfId="323" priority="627" operator="between">
      <formula>-0.01</formula>
      <formula>-200</formula>
    </cfRule>
  </conditionalFormatting>
  <conditionalFormatting sqref="AT86 AT84">
    <cfRule type="cellIs" dxfId="322" priority="626" operator="between">
      <formula>-0.01</formula>
      <formula>-200</formula>
    </cfRule>
  </conditionalFormatting>
  <conditionalFormatting sqref="AW86 AW84">
    <cfRule type="cellIs" dxfId="321" priority="625" operator="between">
      <formula>-0.01</formula>
      <formula>-200</formula>
    </cfRule>
  </conditionalFormatting>
  <conditionalFormatting sqref="AZ86 AZ84">
    <cfRule type="cellIs" dxfId="320" priority="624" operator="between">
      <formula>-0.01</formula>
      <formula>-200</formula>
    </cfRule>
  </conditionalFormatting>
  <conditionalFormatting sqref="BC86 BF86 BI86 BL86 BO86 BR86 BU86 BX86 CA86 CD86 CG86 CJ86 CM86 CP86 CS86 CV86 CY86 BC84 BF84 BI84 BL84 BO84 BR84 BU84 BX84 CA84 CD84 CG84 CJ84 CM84 CP84 CS84 CV84 CY84">
    <cfRule type="cellIs" dxfId="319" priority="623" operator="between">
      <formula>-0.01</formula>
      <formula>-200</formula>
    </cfRule>
  </conditionalFormatting>
  <conditionalFormatting sqref="AA88">
    <cfRule type="cellIs" dxfId="318" priority="594" operator="between">
      <formula>-0.01</formula>
      <formula>-200</formula>
    </cfRule>
  </conditionalFormatting>
  <conditionalFormatting sqref="AM88">
    <cfRule type="cellIs" dxfId="317" priority="593" operator="between">
      <formula>-0.01</formula>
      <formula>-200</formula>
    </cfRule>
  </conditionalFormatting>
  <conditionalFormatting sqref="AP88">
    <cfRule type="cellIs" dxfId="316" priority="592" operator="between">
      <formula>-0.01</formula>
      <formula>-200</formula>
    </cfRule>
  </conditionalFormatting>
  <conditionalFormatting sqref="AS88">
    <cfRule type="cellIs" dxfId="315" priority="591" operator="between">
      <formula>-0.01</formula>
      <formula>-200</formula>
    </cfRule>
  </conditionalFormatting>
  <conditionalFormatting sqref="AV88">
    <cfRule type="cellIs" dxfId="314" priority="590" operator="between">
      <formula>-0.01</formula>
      <formula>-200</formula>
    </cfRule>
  </conditionalFormatting>
  <conditionalFormatting sqref="AY88">
    <cfRule type="cellIs" dxfId="313" priority="589" operator="between">
      <formula>-0.01</formula>
      <formula>-200</formula>
    </cfRule>
  </conditionalFormatting>
  <conditionalFormatting sqref="BB88 BE88 BH88 BK88 BN88 BQ88 BT88 BW88 BZ88 CC88 CF88 CI88 CL88 CO88 CR88 CU88 CX88">
    <cfRule type="cellIs" dxfId="312" priority="588" operator="between">
      <formula>-0.01</formula>
      <formula>-200</formula>
    </cfRule>
  </conditionalFormatting>
  <conditionalFormatting sqref="AB88">
    <cfRule type="cellIs" dxfId="311" priority="587" operator="between">
      <formula>-0.01</formula>
      <formula>-200</formula>
    </cfRule>
  </conditionalFormatting>
  <conditionalFormatting sqref="AN88">
    <cfRule type="cellIs" dxfId="310" priority="586" operator="between">
      <formula>-0.01</formula>
      <formula>-200</formula>
    </cfRule>
  </conditionalFormatting>
  <conditionalFormatting sqref="AQ88">
    <cfRule type="cellIs" dxfId="309" priority="585" operator="between">
      <formula>-0.01</formula>
      <formula>-200</formula>
    </cfRule>
  </conditionalFormatting>
  <conditionalFormatting sqref="AT88">
    <cfRule type="cellIs" dxfId="308" priority="584" operator="between">
      <formula>-0.01</formula>
      <formula>-200</formula>
    </cfRule>
  </conditionalFormatting>
  <conditionalFormatting sqref="AW88">
    <cfRule type="cellIs" dxfId="307" priority="583" operator="between">
      <formula>-0.01</formula>
      <formula>-200</formula>
    </cfRule>
  </conditionalFormatting>
  <conditionalFormatting sqref="AZ88">
    <cfRule type="cellIs" dxfId="306" priority="582" operator="between">
      <formula>-0.01</formula>
      <formula>-200</formula>
    </cfRule>
  </conditionalFormatting>
  <conditionalFormatting sqref="BC88 BF88 BI88 BL88 BO88 BR88 BU88 BX88 CA88 CD88 CG88 CJ88 CM88 CP88 CS88 CV88 CY88">
    <cfRule type="cellIs" dxfId="305" priority="581" operator="between">
      <formula>-0.01</formula>
      <formula>-200</formula>
    </cfRule>
  </conditionalFormatting>
  <conditionalFormatting sqref="AA90">
    <cfRule type="cellIs" dxfId="304" priority="580" operator="between">
      <formula>-0.01</formula>
      <formula>-200</formula>
    </cfRule>
  </conditionalFormatting>
  <conditionalFormatting sqref="AM90">
    <cfRule type="cellIs" dxfId="303" priority="579" operator="between">
      <formula>-0.01</formula>
      <formula>-200</formula>
    </cfRule>
  </conditionalFormatting>
  <conditionalFormatting sqref="AP90">
    <cfRule type="cellIs" dxfId="302" priority="578" operator="between">
      <formula>-0.01</formula>
      <formula>-200</formula>
    </cfRule>
  </conditionalFormatting>
  <conditionalFormatting sqref="AS90">
    <cfRule type="cellIs" dxfId="301" priority="577" operator="between">
      <formula>-0.01</formula>
      <formula>-200</formula>
    </cfRule>
  </conditionalFormatting>
  <conditionalFormatting sqref="AV90">
    <cfRule type="cellIs" dxfId="300" priority="576" operator="between">
      <formula>-0.01</formula>
      <formula>-200</formula>
    </cfRule>
  </conditionalFormatting>
  <conditionalFormatting sqref="AY90">
    <cfRule type="cellIs" dxfId="299" priority="575" operator="between">
      <formula>-0.01</formula>
      <formula>-200</formula>
    </cfRule>
  </conditionalFormatting>
  <conditionalFormatting sqref="BB90 BE90 BH90 BK90 BN90 BQ90 BT90 BW90 BZ90 CC90 CF90 CI90 CL90 CO90 CR90 CU90 CX90">
    <cfRule type="cellIs" dxfId="298" priority="574" operator="between">
      <formula>-0.01</formula>
      <formula>-200</formula>
    </cfRule>
  </conditionalFormatting>
  <conditionalFormatting sqref="AB90">
    <cfRule type="cellIs" dxfId="297" priority="573" operator="between">
      <formula>-0.01</formula>
      <formula>-200</formula>
    </cfRule>
  </conditionalFormatting>
  <conditionalFormatting sqref="AN90">
    <cfRule type="cellIs" dxfId="296" priority="572" operator="between">
      <formula>-0.01</formula>
      <formula>-200</formula>
    </cfRule>
  </conditionalFormatting>
  <conditionalFormatting sqref="AQ90">
    <cfRule type="cellIs" dxfId="295" priority="571" operator="between">
      <formula>-0.01</formula>
      <formula>-200</formula>
    </cfRule>
  </conditionalFormatting>
  <conditionalFormatting sqref="AT90">
    <cfRule type="cellIs" dxfId="294" priority="570" operator="between">
      <formula>-0.01</formula>
      <formula>-200</formula>
    </cfRule>
  </conditionalFormatting>
  <conditionalFormatting sqref="AW90">
    <cfRule type="cellIs" dxfId="293" priority="569" operator="between">
      <formula>-0.01</formula>
      <formula>-200</formula>
    </cfRule>
  </conditionalFormatting>
  <conditionalFormatting sqref="AZ90">
    <cfRule type="cellIs" dxfId="292" priority="568" operator="between">
      <formula>-0.01</formula>
      <formula>-200</formula>
    </cfRule>
  </conditionalFormatting>
  <conditionalFormatting sqref="BC90 BF90 BI90 BL90 BO90 BR90 BU90 BX90 CA90 CD90 CG90 CJ90 CM90 CP90 CS90 CV90 CY90">
    <cfRule type="cellIs" dxfId="291" priority="567" operator="between">
      <formula>-0.01</formula>
      <formula>-200</formula>
    </cfRule>
  </conditionalFormatting>
  <conditionalFormatting sqref="AA92">
    <cfRule type="cellIs" dxfId="290" priority="566" operator="between">
      <formula>-0.01</formula>
      <formula>-200</formula>
    </cfRule>
  </conditionalFormatting>
  <conditionalFormatting sqref="AM92">
    <cfRule type="cellIs" dxfId="289" priority="565" operator="between">
      <formula>-0.01</formula>
      <formula>-200</formula>
    </cfRule>
  </conditionalFormatting>
  <conditionalFormatting sqref="AP92">
    <cfRule type="cellIs" dxfId="288" priority="564" operator="between">
      <formula>-0.01</formula>
      <formula>-200</formula>
    </cfRule>
  </conditionalFormatting>
  <conditionalFormatting sqref="AS92">
    <cfRule type="cellIs" dxfId="287" priority="563" operator="between">
      <formula>-0.01</formula>
      <formula>-200</formula>
    </cfRule>
  </conditionalFormatting>
  <conditionalFormatting sqref="AV92">
    <cfRule type="cellIs" dxfId="286" priority="562" operator="between">
      <formula>-0.01</formula>
      <formula>-200</formula>
    </cfRule>
  </conditionalFormatting>
  <conditionalFormatting sqref="AY92">
    <cfRule type="cellIs" dxfId="285" priority="561" operator="between">
      <formula>-0.01</formula>
      <formula>-200</formula>
    </cfRule>
  </conditionalFormatting>
  <conditionalFormatting sqref="BB92 BE92 BH92 BK92 BN92 BQ92 BT92 BW92 BZ92 CC92 CF92 CI92 CL92 CO92 CR92 CU92 CX92">
    <cfRule type="cellIs" dxfId="284" priority="560" operator="between">
      <formula>-0.01</formula>
      <formula>-200</formula>
    </cfRule>
  </conditionalFormatting>
  <conditionalFormatting sqref="AB92">
    <cfRule type="cellIs" dxfId="283" priority="559" operator="between">
      <formula>-0.01</formula>
      <formula>-200</formula>
    </cfRule>
  </conditionalFormatting>
  <conditionalFormatting sqref="AN92">
    <cfRule type="cellIs" dxfId="282" priority="558" operator="between">
      <formula>-0.01</formula>
      <formula>-200</formula>
    </cfRule>
  </conditionalFormatting>
  <conditionalFormatting sqref="AQ92">
    <cfRule type="cellIs" dxfId="281" priority="557" operator="between">
      <formula>-0.01</formula>
      <formula>-200</formula>
    </cfRule>
  </conditionalFormatting>
  <conditionalFormatting sqref="AT92">
    <cfRule type="cellIs" dxfId="280" priority="556" operator="between">
      <formula>-0.01</formula>
      <formula>-200</formula>
    </cfRule>
  </conditionalFormatting>
  <conditionalFormatting sqref="AW92">
    <cfRule type="cellIs" dxfId="279" priority="555" operator="between">
      <formula>-0.01</formula>
      <formula>-200</formula>
    </cfRule>
  </conditionalFormatting>
  <conditionalFormatting sqref="AZ92">
    <cfRule type="cellIs" dxfId="278" priority="554" operator="between">
      <formula>-0.01</formula>
      <formula>-200</formula>
    </cfRule>
  </conditionalFormatting>
  <conditionalFormatting sqref="BC92 BF92 BI92 BL92 BO92 BR92 BU92 BX92 CA92 CD92 CG92 CJ92 CM92 CP92 CS92 CV92 CY92">
    <cfRule type="cellIs" dxfId="277" priority="553" operator="between">
      <formula>-0.01</formula>
      <formula>-200</formula>
    </cfRule>
  </conditionalFormatting>
  <conditionalFormatting sqref="AA94">
    <cfRule type="cellIs" dxfId="276" priority="552" operator="between">
      <formula>-0.01</formula>
      <formula>-200</formula>
    </cfRule>
  </conditionalFormatting>
  <conditionalFormatting sqref="AM94">
    <cfRule type="cellIs" dxfId="275" priority="551" operator="between">
      <formula>-0.01</formula>
      <formula>-200</formula>
    </cfRule>
  </conditionalFormatting>
  <conditionalFormatting sqref="AP94">
    <cfRule type="cellIs" dxfId="274" priority="550" operator="between">
      <formula>-0.01</formula>
      <formula>-200</formula>
    </cfRule>
  </conditionalFormatting>
  <conditionalFormatting sqref="AS94">
    <cfRule type="cellIs" dxfId="273" priority="549" operator="between">
      <formula>-0.01</formula>
      <formula>-200</formula>
    </cfRule>
  </conditionalFormatting>
  <conditionalFormatting sqref="AV94">
    <cfRule type="cellIs" dxfId="272" priority="548" operator="between">
      <formula>-0.01</formula>
      <formula>-200</formula>
    </cfRule>
  </conditionalFormatting>
  <conditionalFormatting sqref="AY94">
    <cfRule type="cellIs" dxfId="271" priority="547" operator="between">
      <formula>-0.01</formula>
      <formula>-200</formula>
    </cfRule>
  </conditionalFormatting>
  <conditionalFormatting sqref="BB94 BE94 BH94 BK94 BN94 BQ94 BT94 BW94 BZ94 CC94 CF94 CI94 CL94 CO94 CR94 CU94 CX94">
    <cfRule type="cellIs" dxfId="270" priority="546" operator="between">
      <formula>-0.01</formula>
      <formula>-200</formula>
    </cfRule>
  </conditionalFormatting>
  <conditionalFormatting sqref="AB94">
    <cfRule type="cellIs" dxfId="269" priority="545" operator="between">
      <formula>-0.01</formula>
      <formula>-200</formula>
    </cfRule>
  </conditionalFormatting>
  <conditionalFormatting sqref="AN94">
    <cfRule type="cellIs" dxfId="268" priority="544" operator="between">
      <formula>-0.01</formula>
      <formula>-200</formula>
    </cfRule>
  </conditionalFormatting>
  <conditionalFormatting sqref="AQ94">
    <cfRule type="cellIs" dxfId="267" priority="543" operator="between">
      <formula>-0.01</formula>
      <formula>-200</formula>
    </cfRule>
  </conditionalFormatting>
  <conditionalFormatting sqref="AT94">
    <cfRule type="cellIs" dxfId="266" priority="542" operator="between">
      <formula>-0.01</formula>
      <formula>-200</formula>
    </cfRule>
  </conditionalFormatting>
  <conditionalFormatting sqref="AW94">
    <cfRule type="cellIs" dxfId="265" priority="541" operator="between">
      <formula>-0.01</formula>
      <formula>-200</formula>
    </cfRule>
  </conditionalFormatting>
  <conditionalFormatting sqref="AZ94">
    <cfRule type="cellIs" dxfId="264" priority="540" operator="between">
      <formula>-0.01</formula>
      <formula>-200</formula>
    </cfRule>
  </conditionalFormatting>
  <conditionalFormatting sqref="BC94 BF94 BI94 BL94 BO94 BR94 BU94 BX94 CA94 CD94 CG94 CJ94 CM94 CP94 CS94 CV94 CY94">
    <cfRule type="cellIs" dxfId="263" priority="539" operator="between">
      <formula>-0.01</formula>
      <formula>-200</formula>
    </cfRule>
  </conditionalFormatting>
  <conditionalFormatting sqref="AA96">
    <cfRule type="cellIs" dxfId="262" priority="538" operator="between">
      <formula>-0.01</formula>
      <formula>-200</formula>
    </cfRule>
  </conditionalFormatting>
  <conditionalFormatting sqref="AM96">
    <cfRule type="cellIs" dxfId="261" priority="537" operator="between">
      <formula>-0.01</formula>
      <formula>-200</formula>
    </cfRule>
  </conditionalFormatting>
  <conditionalFormatting sqref="AP96">
    <cfRule type="cellIs" dxfId="260" priority="536" operator="between">
      <formula>-0.01</formula>
      <formula>-200</formula>
    </cfRule>
  </conditionalFormatting>
  <conditionalFormatting sqref="AS96">
    <cfRule type="cellIs" dxfId="259" priority="535" operator="between">
      <formula>-0.01</formula>
      <formula>-200</formula>
    </cfRule>
  </conditionalFormatting>
  <conditionalFormatting sqref="AV96">
    <cfRule type="cellIs" dxfId="258" priority="534" operator="between">
      <formula>-0.01</formula>
      <formula>-200</formula>
    </cfRule>
  </conditionalFormatting>
  <conditionalFormatting sqref="AY96">
    <cfRule type="cellIs" dxfId="257" priority="533" operator="between">
      <formula>-0.01</formula>
      <formula>-200</formula>
    </cfRule>
  </conditionalFormatting>
  <conditionalFormatting sqref="BB96 BE96 BH96 BK96 BN96 BQ96 BT96 BW96 BZ96 CC96 CF96 CI96 CL96 CO96 CR96 CU96 CX96">
    <cfRule type="cellIs" dxfId="256" priority="532" operator="between">
      <formula>-0.01</formula>
      <formula>-200</formula>
    </cfRule>
  </conditionalFormatting>
  <conditionalFormatting sqref="AB96">
    <cfRule type="cellIs" dxfId="255" priority="531" operator="between">
      <formula>-0.01</formula>
      <formula>-200</formula>
    </cfRule>
  </conditionalFormatting>
  <conditionalFormatting sqref="AN96">
    <cfRule type="cellIs" dxfId="254" priority="530" operator="between">
      <formula>-0.01</formula>
      <formula>-200</formula>
    </cfRule>
  </conditionalFormatting>
  <conditionalFormatting sqref="AQ96">
    <cfRule type="cellIs" dxfId="253" priority="529" operator="between">
      <formula>-0.01</formula>
      <formula>-200</formula>
    </cfRule>
  </conditionalFormatting>
  <conditionalFormatting sqref="AT96">
    <cfRule type="cellIs" dxfId="252" priority="528" operator="between">
      <formula>-0.01</formula>
      <formula>-200</formula>
    </cfRule>
  </conditionalFormatting>
  <conditionalFormatting sqref="AW96">
    <cfRule type="cellIs" dxfId="251" priority="527" operator="between">
      <formula>-0.01</formula>
      <formula>-200</formula>
    </cfRule>
  </conditionalFormatting>
  <conditionalFormatting sqref="AZ96">
    <cfRule type="cellIs" dxfId="250" priority="526" operator="between">
      <formula>-0.01</formula>
      <formula>-200</formula>
    </cfRule>
  </conditionalFormatting>
  <conditionalFormatting sqref="BC96 BF96 BI96 BL96 BO96 BR96 BU96 BX96 CA96 CD96 CG96 CJ96 CM96 CP96 CS96 CV96 CY96">
    <cfRule type="cellIs" dxfId="249" priority="525" operator="between">
      <formula>-0.01</formula>
      <formula>-200</formula>
    </cfRule>
  </conditionalFormatting>
  <conditionalFormatting sqref="AA98">
    <cfRule type="cellIs" dxfId="248" priority="524" operator="between">
      <formula>-0.01</formula>
      <formula>-200</formula>
    </cfRule>
  </conditionalFormatting>
  <conditionalFormatting sqref="AM98">
    <cfRule type="cellIs" dxfId="247" priority="523" operator="between">
      <formula>-0.01</formula>
      <formula>-200</formula>
    </cfRule>
  </conditionalFormatting>
  <conditionalFormatting sqref="AP98">
    <cfRule type="cellIs" dxfId="246" priority="522" operator="between">
      <formula>-0.01</formula>
      <formula>-200</formula>
    </cfRule>
  </conditionalFormatting>
  <conditionalFormatting sqref="AS98">
    <cfRule type="cellIs" dxfId="245" priority="521" operator="between">
      <formula>-0.01</formula>
      <formula>-200</formula>
    </cfRule>
  </conditionalFormatting>
  <conditionalFormatting sqref="AV98">
    <cfRule type="cellIs" dxfId="244" priority="520" operator="between">
      <formula>-0.01</formula>
      <formula>-200</formula>
    </cfRule>
  </conditionalFormatting>
  <conditionalFormatting sqref="AY98">
    <cfRule type="cellIs" dxfId="243" priority="519" operator="between">
      <formula>-0.01</formula>
      <formula>-200</formula>
    </cfRule>
  </conditionalFormatting>
  <conditionalFormatting sqref="BB98 BE98 BH98 BK98 BN98 BQ98 BT98 BW98 BZ98 CC98 CF98 CI98 CL98 CO98 CR98 CU98 CX98">
    <cfRule type="cellIs" dxfId="242" priority="518" operator="between">
      <formula>-0.01</formula>
      <formula>-200</formula>
    </cfRule>
  </conditionalFormatting>
  <conditionalFormatting sqref="AB98">
    <cfRule type="cellIs" dxfId="241" priority="517" operator="between">
      <formula>-0.01</formula>
      <formula>-200</formula>
    </cfRule>
  </conditionalFormatting>
  <conditionalFormatting sqref="AN98">
    <cfRule type="cellIs" dxfId="240" priority="516" operator="between">
      <formula>-0.01</formula>
      <formula>-200</formula>
    </cfRule>
  </conditionalFormatting>
  <conditionalFormatting sqref="AQ98">
    <cfRule type="cellIs" dxfId="239" priority="515" operator="between">
      <formula>-0.01</formula>
      <formula>-200</formula>
    </cfRule>
  </conditionalFormatting>
  <conditionalFormatting sqref="AT98">
    <cfRule type="cellIs" dxfId="238" priority="514" operator="between">
      <formula>-0.01</formula>
      <formula>-200</formula>
    </cfRule>
  </conditionalFormatting>
  <conditionalFormatting sqref="AW98">
    <cfRule type="cellIs" dxfId="237" priority="513" operator="between">
      <formula>-0.01</formula>
      <formula>-200</formula>
    </cfRule>
  </conditionalFormatting>
  <conditionalFormatting sqref="AZ98">
    <cfRule type="cellIs" dxfId="236" priority="512" operator="between">
      <formula>-0.01</formula>
      <formula>-200</formula>
    </cfRule>
  </conditionalFormatting>
  <conditionalFormatting sqref="BC98 BF98 BI98 BL98 BO98 BR98 BU98 BX98 CA98 CD98 CG98 CJ98 CM98 CP98 CS98 CV98 CY98">
    <cfRule type="cellIs" dxfId="235" priority="511" operator="between">
      <formula>-0.01</formula>
      <formula>-200</formula>
    </cfRule>
  </conditionalFormatting>
  <conditionalFormatting sqref="AA100">
    <cfRule type="cellIs" dxfId="234" priority="510" operator="between">
      <formula>-0.01</formula>
      <formula>-200</formula>
    </cfRule>
  </conditionalFormatting>
  <conditionalFormatting sqref="AM100">
    <cfRule type="cellIs" dxfId="233" priority="509" operator="between">
      <formula>-0.01</formula>
      <formula>-200</formula>
    </cfRule>
  </conditionalFormatting>
  <conditionalFormatting sqref="AP100">
    <cfRule type="cellIs" dxfId="232" priority="508" operator="between">
      <formula>-0.01</formula>
      <formula>-200</formula>
    </cfRule>
  </conditionalFormatting>
  <conditionalFormatting sqref="AS100">
    <cfRule type="cellIs" dxfId="231" priority="507" operator="between">
      <formula>-0.01</formula>
      <formula>-200</formula>
    </cfRule>
  </conditionalFormatting>
  <conditionalFormatting sqref="AV100">
    <cfRule type="cellIs" dxfId="230" priority="506" operator="between">
      <formula>-0.01</formula>
      <formula>-200</formula>
    </cfRule>
  </conditionalFormatting>
  <conditionalFormatting sqref="AY100">
    <cfRule type="cellIs" dxfId="229" priority="505" operator="between">
      <formula>-0.01</formula>
      <formula>-200</formula>
    </cfRule>
  </conditionalFormatting>
  <conditionalFormatting sqref="BB100 BE100 BH100 BK100 BN100 BQ100 BT100 BW100 BZ100 CC100 CF100 CI100 CL100 CO100 CR100 CU100 CX100">
    <cfRule type="cellIs" dxfId="228" priority="504" operator="between">
      <formula>-0.01</formula>
      <formula>-200</formula>
    </cfRule>
  </conditionalFormatting>
  <conditionalFormatting sqref="AB100">
    <cfRule type="cellIs" dxfId="227" priority="503" operator="between">
      <formula>-0.01</formula>
      <formula>-200</formula>
    </cfRule>
  </conditionalFormatting>
  <conditionalFormatting sqref="AN100">
    <cfRule type="cellIs" dxfId="226" priority="502" operator="between">
      <formula>-0.01</formula>
      <formula>-200</formula>
    </cfRule>
  </conditionalFormatting>
  <conditionalFormatting sqref="AQ100">
    <cfRule type="cellIs" dxfId="225" priority="501" operator="between">
      <formula>-0.01</formula>
      <formula>-200</formula>
    </cfRule>
  </conditionalFormatting>
  <conditionalFormatting sqref="AT100">
    <cfRule type="cellIs" dxfId="224" priority="500" operator="between">
      <formula>-0.01</formula>
      <formula>-200</formula>
    </cfRule>
  </conditionalFormatting>
  <conditionalFormatting sqref="AW100">
    <cfRule type="cellIs" dxfId="223" priority="499" operator="between">
      <formula>-0.01</formula>
      <formula>-200</formula>
    </cfRule>
  </conditionalFormatting>
  <conditionalFormatting sqref="AZ100">
    <cfRule type="cellIs" dxfId="222" priority="498" operator="between">
      <formula>-0.01</formula>
      <formula>-200</formula>
    </cfRule>
  </conditionalFormatting>
  <conditionalFormatting sqref="BC100 BF100 BI100 BL100 BO100 BR100 BU100 BX100 CA100 CD100 CG100 CJ100 CM100 CP100 CS100 CV100 CY100">
    <cfRule type="cellIs" dxfId="221" priority="497" operator="between">
      <formula>-0.01</formula>
      <formula>-200</formula>
    </cfRule>
  </conditionalFormatting>
  <conditionalFormatting sqref="AA102">
    <cfRule type="cellIs" dxfId="220" priority="496" operator="between">
      <formula>-0.01</formula>
      <formula>-200</formula>
    </cfRule>
  </conditionalFormatting>
  <conditionalFormatting sqref="AM102">
    <cfRule type="cellIs" dxfId="219" priority="495" operator="between">
      <formula>-0.01</formula>
      <formula>-200</formula>
    </cfRule>
  </conditionalFormatting>
  <conditionalFormatting sqref="AP102">
    <cfRule type="cellIs" dxfId="218" priority="494" operator="between">
      <formula>-0.01</formula>
      <formula>-200</formula>
    </cfRule>
  </conditionalFormatting>
  <conditionalFormatting sqref="AS102">
    <cfRule type="cellIs" dxfId="217" priority="493" operator="between">
      <formula>-0.01</formula>
      <formula>-200</formula>
    </cfRule>
  </conditionalFormatting>
  <conditionalFormatting sqref="AV102">
    <cfRule type="cellIs" dxfId="216" priority="492" operator="between">
      <formula>-0.01</formula>
      <formula>-200</formula>
    </cfRule>
  </conditionalFormatting>
  <conditionalFormatting sqref="AY102">
    <cfRule type="cellIs" dxfId="215" priority="491" operator="between">
      <formula>-0.01</formula>
      <formula>-200</formula>
    </cfRule>
  </conditionalFormatting>
  <conditionalFormatting sqref="BB102 BE102 BH102 BK102 BN102 BQ102 BT102 BW102 BZ102 CC102 CF102 CI102 CL102 CO102 CR102 CU102 CX102">
    <cfRule type="cellIs" dxfId="214" priority="490" operator="between">
      <formula>-0.01</formula>
      <formula>-200</formula>
    </cfRule>
  </conditionalFormatting>
  <conditionalFormatting sqref="AB102">
    <cfRule type="cellIs" dxfId="213" priority="489" operator="between">
      <formula>-0.01</formula>
      <formula>-200</formula>
    </cfRule>
  </conditionalFormatting>
  <conditionalFormatting sqref="AN102">
    <cfRule type="cellIs" dxfId="212" priority="488" operator="between">
      <formula>-0.01</formula>
      <formula>-200</formula>
    </cfRule>
  </conditionalFormatting>
  <conditionalFormatting sqref="AQ102">
    <cfRule type="cellIs" dxfId="211" priority="487" operator="between">
      <formula>-0.01</formula>
      <formula>-200</formula>
    </cfRule>
  </conditionalFormatting>
  <conditionalFormatting sqref="AT102">
    <cfRule type="cellIs" dxfId="210" priority="486" operator="between">
      <formula>-0.01</formula>
      <formula>-200</formula>
    </cfRule>
  </conditionalFormatting>
  <conditionalFormatting sqref="AW102">
    <cfRule type="cellIs" dxfId="209" priority="485" operator="between">
      <formula>-0.01</formula>
      <formula>-200</formula>
    </cfRule>
  </conditionalFormatting>
  <conditionalFormatting sqref="AZ102">
    <cfRule type="cellIs" dxfId="208" priority="484" operator="between">
      <formula>-0.01</formula>
      <formula>-200</formula>
    </cfRule>
  </conditionalFormatting>
  <conditionalFormatting sqref="BC102 BF102 BI102 BL102 BO102 BR102 BU102 BX102 CA102 CD102 CG102 CJ102 CM102 CP102 CS102 CV102 CY102">
    <cfRule type="cellIs" dxfId="207" priority="483" operator="between">
      <formula>-0.01</formula>
      <formula>-200</formula>
    </cfRule>
  </conditionalFormatting>
  <conditionalFormatting sqref="AA104">
    <cfRule type="cellIs" dxfId="206" priority="482" operator="between">
      <formula>-0.01</formula>
      <formula>-200</formula>
    </cfRule>
  </conditionalFormatting>
  <conditionalFormatting sqref="AM104">
    <cfRule type="cellIs" dxfId="205" priority="481" operator="between">
      <formula>-0.01</formula>
      <formula>-200</formula>
    </cfRule>
  </conditionalFormatting>
  <conditionalFormatting sqref="AP104">
    <cfRule type="cellIs" dxfId="204" priority="480" operator="between">
      <formula>-0.01</formula>
      <formula>-200</formula>
    </cfRule>
  </conditionalFormatting>
  <conditionalFormatting sqref="AS104">
    <cfRule type="cellIs" dxfId="203" priority="479" operator="between">
      <formula>-0.01</formula>
      <formula>-200</formula>
    </cfRule>
  </conditionalFormatting>
  <conditionalFormatting sqref="AV104">
    <cfRule type="cellIs" dxfId="202" priority="478" operator="between">
      <formula>-0.01</formula>
      <formula>-200</formula>
    </cfRule>
  </conditionalFormatting>
  <conditionalFormatting sqref="AY104">
    <cfRule type="cellIs" dxfId="201" priority="477" operator="between">
      <formula>-0.01</formula>
      <formula>-200</formula>
    </cfRule>
  </conditionalFormatting>
  <conditionalFormatting sqref="BB104 BE104 BH104 BK104 BN104 BQ104 BT104 BW104 BZ104 CC104 CF104 CI104 CL104 CO104 CR104 CU104 CX104">
    <cfRule type="cellIs" dxfId="200" priority="476" operator="between">
      <formula>-0.01</formula>
      <formula>-200</formula>
    </cfRule>
  </conditionalFormatting>
  <conditionalFormatting sqref="AB104">
    <cfRule type="cellIs" dxfId="199" priority="475" operator="between">
      <formula>-0.01</formula>
      <formula>-200</formula>
    </cfRule>
  </conditionalFormatting>
  <conditionalFormatting sqref="AN104">
    <cfRule type="cellIs" dxfId="198" priority="474" operator="between">
      <formula>-0.01</formula>
      <formula>-200</formula>
    </cfRule>
  </conditionalFormatting>
  <conditionalFormatting sqref="AQ104">
    <cfRule type="cellIs" dxfId="197" priority="473" operator="between">
      <formula>-0.01</formula>
      <formula>-200</formula>
    </cfRule>
  </conditionalFormatting>
  <conditionalFormatting sqref="AT104">
    <cfRule type="cellIs" dxfId="196" priority="472" operator="between">
      <formula>-0.01</formula>
      <formula>-200</formula>
    </cfRule>
  </conditionalFormatting>
  <conditionalFormatting sqref="AW104">
    <cfRule type="cellIs" dxfId="195" priority="471" operator="between">
      <formula>-0.01</formula>
      <formula>-200</formula>
    </cfRule>
  </conditionalFormatting>
  <conditionalFormatting sqref="AZ104">
    <cfRule type="cellIs" dxfId="194" priority="470" operator="between">
      <formula>-0.01</formula>
      <formula>-200</formula>
    </cfRule>
  </conditionalFormatting>
  <conditionalFormatting sqref="BC104 BF104 BI104 BL104 BO104 BR104 BU104 BX104 CA104 CD104 CG104 CJ104 CM104 CP104 CS104 CV104 CY104">
    <cfRule type="cellIs" dxfId="193" priority="469" operator="between">
      <formula>-0.01</formula>
      <formula>-200</formula>
    </cfRule>
  </conditionalFormatting>
  <conditionalFormatting sqref="AA108">
    <cfRule type="cellIs" dxfId="192" priority="468" operator="between">
      <formula>-0.01</formula>
      <formula>-200</formula>
    </cfRule>
  </conditionalFormatting>
  <conditionalFormatting sqref="AM108">
    <cfRule type="cellIs" dxfId="191" priority="467" operator="between">
      <formula>-0.01</formula>
      <formula>-200</formula>
    </cfRule>
  </conditionalFormatting>
  <conditionalFormatting sqref="AP108">
    <cfRule type="cellIs" dxfId="190" priority="466" operator="between">
      <formula>-0.01</formula>
      <formula>-200</formula>
    </cfRule>
  </conditionalFormatting>
  <conditionalFormatting sqref="AS108">
    <cfRule type="cellIs" dxfId="189" priority="465" operator="between">
      <formula>-0.01</formula>
      <formula>-200</formula>
    </cfRule>
  </conditionalFormatting>
  <conditionalFormatting sqref="AV108">
    <cfRule type="cellIs" dxfId="188" priority="464" operator="between">
      <formula>-0.01</formula>
      <formula>-200</formula>
    </cfRule>
  </conditionalFormatting>
  <conditionalFormatting sqref="AY108">
    <cfRule type="cellIs" dxfId="187" priority="463" operator="between">
      <formula>-0.01</formula>
      <formula>-200</formula>
    </cfRule>
  </conditionalFormatting>
  <conditionalFormatting sqref="BB108 BE108 BH108 BK108 BN108 BQ108 BT108 BW108 BZ108 CC108 CF108 CI108 CL108 CO108 CR108 CU108 CX108">
    <cfRule type="cellIs" dxfId="186" priority="462" operator="between">
      <formula>-0.01</formula>
      <formula>-200</formula>
    </cfRule>
  </conditionalFormatting>
  <conditionalFormatting sqref="AB108">
    <cfRule type="cellIs" dxfId="185" priority="461" operator="between">
      <formula>-0.01</formula>
      <formula>-200</formula>
    </cfRule>
  </conditionalFormatting>
  <conditionalFormatting sqref="AN108">
    <cfRule type="cellIs" dxfId="184" priority="460" operator="between">
      <formula>-0.01</formula>
      <formula>-200</formula>
    </cfRule>
  </conditionalFormatting>
  <conditionalFormatting sqref="AQ108">
    <cfRule type="cellIs" dxfId="183" priority="459" operator="between">
      <formula>-0.01</formula>
      <formula>-200</formula>
    </cfRule>
  </conditionalFormatting>
  <conditionalFormatting sqref="AT108">
    <cfRule type="cellIs" dxfId="182" priority="458" operator="between">
      <formula>-0.01</formula>
      <formula>-200</formula>
    </cfRule>
  </conditionalFormatting>
  <conditionalFormatting sqref="AW108">
    <cfRule type="cellIs" dxfId="181" priority="457" operator="between">
      <formula>-0.01</formula>
      <formula>-200</formula>
    </cfRule>
  </conditionalFormatting>
  <conditionalFormatting sqref="AZ108">
    <cfRule type="cellIs" dxfId="180" priority="456" operator="between">
      <formula>-0.01</formula>
      <formula>-200</formula>
    </cfRule>
  </conditionalFormatting>
  <conditionalFormatting sqref="BC108 BF108 BI108 BL108 BO108 BR108 BU108 BX108 CA108 CD108 CG108 CJ108 CM108 CP108 CS108 CV108 CY108">
    <cfRule type="cellIs" dxfId="179" priority="455" operator="between">
      <formula>-0.01</formula>
      <formula>-200</formula>
    </cfRule>
  </conditionalFormatting>
  <conditionalFormatting sqref="AA110">
    <cfRule type="cellIs" dxfId="178" priority="454" operator="between">
      <formula>-0.01</formula>
      <formula>-200</formula>
    </cfRule>
  </conditionalFormatting>
  <conditionalFormatting sqref="AM110">
    <cfRule type="cellIs" dxfId="177" priority="453" operator="between">
      <formula>-0.01</formula>
      <formula>-200</formula>
    </cfRule>
  </conditionalFormatting>
  <conditionalFormatting sqref="AP110">
    <cfRule type="cellIs" dxfId="176" priority="452" operator="between">
      <formula>-0.01</formula>
      <formula>-200</formula>
    </cfRule>
  </conditionalFormatting>
  <conditionalFormatting sqref="AS110">
    <cfRule type="cellIs" dxfId="175" priority="451" operator="between">
      <formula>-0.01</formula>
      <formula>-200</formula>
    </cfRule>
  </conditionalFormatting>
  <conditionalFormatting sqref="AV110">
    <cfRule type="cellIs" dxfId="174" priority="450" operator="between">
      <formula>-0.01</formula>
      <formula>-200</formula>
    </cfRule>
  </conditionalFormatting>
  <conditionalFormatting sqref="AY110">
    <cfRule type="cellIs" dxfId="173" priority="449" operator="between">
      <formula>-0.01</formula>
      <formula>-200</formula>
    </cfRule>
  </conditionalFormatting>
  <conditionalFormatting sqref="BB110 BE110 BH110 BK110 BN110 BQ110 BT110 BW110 BZ110 CC110 CF110 CI110 CL110 CO110 CR110 CU110 CX110">
    <cfRule type="cellIs" dxfId="172" priority="448" operator="between">
      <formula>-0.01</formula>
      <formula>-200</formula>
    </cfRule>
  </conditionalFormatting>
  <conditionalFormatting sqref="AB110">
    <cfRule type="cellIs" dxfId="171" priority="447" operator="between">
      <formula>-0.01</formula>
      <formula>-200</formula>
    </cfRule>
  </conditionalFormatting>
  <conditionalFormatting sqref="AN110">
    <cfRule type="cellIs" dxfId="170" priority="446" operator="between">
      <formula>-0.01</formula>
      <formula>-200</formula>
    </cfRule>
  </conditionalFormatting>
  <conditionalFormatting sqref="AQ110">
    <cfRule type="cellIs" dxfId="169" priority="445" operator="between">
      <formula>-0.01</formula>
      <formula>-200</formula>
    </cfRule>
  </conditionalFormatting>
  <conditionalFormatting sqref="AT110">
    <cfRule type="cellIs" dxfId="168" priority="444" operator="between">
      <formula>-0.01</formula>
      <formula>-200</formula>
    </cfRule>
  </conditionalFormatting>
  <conditionalFormatting sqref="AW110">
    <cfRule type="cellIs" dxfId="167" priority="443" operator="between">
      <formula>-0.01</formula>
      <formula>-200</formula>
    </cfRule>
  </conditionalFormatting>
  <conditionalFormatting sqref="AZ110">
    <cfRule type="cellIs" dxfId="166" priority="442" operator="between">
      <formula>-0.01</formula>
      <formula>-200</formula>
    </cfRule>
  </conditionalFormatting>
  <conditionalFormatting sqref="BC110 BF110 BI110 BL110 BO110 BR110 BU110 BX110 CA110 CD110 CG110 CJ110 CM110 CP110 CS110 CV110 CY110">
    <cfRule type="cellIs" dxfId="165" priority="441" operator="between">
      <formula>-0.01</formula>
      <formula>-200</formula>
    </cfRule>
  </conditionalFormatting>
  <conditionalFormatting sqref="AA112">
    <cfRule type="cellIs" dxfId="164" priority="440" operator="between">
      <formula>-0.01</formula>
      <formula>-200</formula>
    </cfRule>
  </conditionalFormatting>
  <conditionalFormatting sqref="AM112">
    <cfRule type="cellIs" dxfId="163" priority="439" operator="between">
      <formula>-0.01</formula>
      <formula>-200</formula>
    </cfRule>
  </conditionalFormatting>
  <conditionalFormatting sqref="AP112">
    <cfRule type="cellIs" dxfId="162" priority="438" operator="between">
      <formula>-0.01</formula>
      <formula>-200</formula>
    </cfRule>
  </conditionalFormatting>
  <conditionalFormatting sqref="AS112">
    <cfRule type="cellIs" dxfId="161" priority="437" operator="between">
      <formula>-0.01</formula>
      <formula>-200</formula>
    </cfRule>
  </conditionalFormatting>
  <conditionalFormatting sqref="AV112">
    <cfRule type="cellIs" dxfId="160" priority="436" operator="between">
      <formula>-0.01</formula>
      <formula>-200</formula>
    </cfRule>
  </conditionalFormatting>
  <conditionalFormatting sqref="AY112">
    <cfRule type="cellIs" dxfId="159" priority="435" operator="between">
      <formula>-0.01</formula>
      <formula>-200</formula>
    </cfRule>
  </conditionalFormatting>
  <conditionalFormatting sqref="BB112 BE112 BH112 BK112 BN112 BQ112 BT112 BW112 BZ112 CC112 CF112 CI112 CL112 CO112 CR112 CU112 CX112">
    <cfRule type="cellIs" dxfId="158" priority="434" operator="between">
      <formula>-0.01</formula>
      <formula>-200</formula>
    </cfRule>
  </conditionalFormatting>
  <conditionalFormatting sqref="AB112">
    <cfRule type="cellIs" dxfId="157" priority="433" operator="between">
      <formula>-0.01</formula>
      <formula>-200</formula>
    </cfRule>
  </conditionalFormatting>
  <conditionalFormatting sqref="AN112">
    <cfRule type="cellIs" dxfId="156" priority="432" operator="between">
      <formula>-0.01</formula>
      <formula>-200</formula>
    </cfRule>
  </conditionalFormatting>
  <conditionalFormatting sqref="AQ112">
    <cfRule type="cellIs" dxfId="155" priority="431" operator="between">
      <formula>-0.01</formula>
      <formula>-200</formula>
    </cfRule>
  </conditionalFormatting>
  <conditionalFormatting sqref="AT112">
    <cfRule type="cellIs" dxfId="154" priority="430" operator="between">
      <formula>-0.01</formula>
      <formula>-200</formula>
    </cfRule>
  </conditionalFormatting>
  <conditionalFormatting sqref="AW112">
    <cfRule type="cellIs" dxfId="153" priority="429" operator="between">
      <formula>-0.01</formula>
      <formula>-200</formula>
    </cfRule>
  </conditionalFormatting>
  <conditionalFormatting sqref="AZ112">
    <cfRule type="cellIs" dxfId="152" priority="428" operator="between">
      <formula>-0.01</formula>
      <formula>-200</formula>
    </cfRule>
  </conditionalFormatting>
  <conditionalFormatting sqref="BC112 BF112 BI112 BL112 BO112 BR112 BU112 BX112 CA112 CD112 CG112 CJ112 CM112 CP112 CS112 CV112 CY112">
    <cfRule type="cellIs" dxfId="151" priority="427" operator="between">
      <formula>-0.01</formula>
      <formula>-200</formula>
    </cfRule>
  </conditionalFormatting>
  <conditionalFormatting sqref="AA114">
    <cfRule type="cellIs" dxfId="150" priority="426" operator="between">
      <formula>-0.01</formula>
      <formula>-200</formula>
    </cfRule>
  </conditionalFormatting>
  <conditionalFormatting sqref="AM114">
    <cfRule type="cellIs" dxfId="149" priority="425" operator="between">
      <formula>-0.01</formula>
      <formula>-200</formula>
    </cfRule>
  </conditionalFormatting>
  <conditionalFormatting sqref="AP114">
    <cfRule type="cellIs" dxfId="148" priority="424" operator="between">
      <formula>-0.01</formula>
      <formula>-200</formula>
    </cfRule>
  </conditionalFormatting>
  <conditionalFormatting sqref="AS114">
    <cfRule type="cellIs" dxfId="147" priority="423" operator="between">
      <formula>-0.01</formula>
      <formula>-200</formula>
    </cfRule>
  </conditionalFormatting>
  <conditionalFormatting sqref="AV114">
    <cfRule type="cellIs" dxfId="146" priority="422" operator="between">
      <formula>-0.01</formula>
      <formula>-200</formula>
    </cfRule>
  </conditionalFormatting>
  <conditionalFormatting sqref="AY114">
    <cfRule type="cellIs" dxfId="145" priority="421" operator="between">
      <formula>-0.01</formula>
      <formula>-200</formula>
    </cfRule>
  </conditionalFormatting>
  <conditionalFormatting sqref="BB114 BE114 BH114 BK114 BN114 BQ114 BT114 BW114 BZ114 CC114 CF114 CI114 CL114 CO114 CR114 CU114 CX114">
    <cfRule type="cellIs" dxfId="144" priority="420" operator="between">
      <formula>-0.01</formula>
      <formula>-200</formula>
    </cfRule>
  </conditionalFormatting>
  <conditionalFormatting sqref="AB114">
    <cfRule type="cellIs" dxfId="143" priority="419" operator="between">
      <formula>-0.01</formula>
      <formula>-200</formula>
    </cfRule>
  </conditionalFormatting>
  <conditionalFormatting sqref="AN114">
    <cfRule type="cellIs" dxfId="142" priority="418" operator="between">
      <formula>-0.01</formula>
      <formula>-200</formula>
    </cfRule>
  </conditionalFormatting>
  <conditionalFormatting sqref="AQ114">
    <cfRule type="cellIs" dxfId="141" priority="417" operator="between">
      <formula>-0.01</formula>
      <formula>-200</formula>
    </cfRule>
  </conditionalFormatting>
  <conditionalFormatting sqref="AT114">
    <cfRule type="cellIs" dxfId="140" priority="416" operator="between">
      <formula>-0.01</formula>
      <formula>-200</formula>
    </cfRule>
  </conditionalFormatting>
  <conditionalFormatting sqref="AW114">
    <cfRule type="cellIs" dxfId="139" priority="415" operator="between">
      <formula>-0.01</formula>
      <formula>-200</formula>
    </cfRule>
  </conditionalFormatting>
  <conditionalFormatting sqref="AZ114">
    <cfRule type="cellIs" dxfId="138" priority="414" operator="between">
      <formula>-0.01</formula>
      <formula>-200</formula>
    </cfRule>
  </conditionalFormatting>
  <conditionalFormatting sqref="BC114 BF114 BI114 BL114 BO114 BR114 BU114 BX114 CA114 CD114 CG114 CJ114 CM114 CP114 CS114 CV114 CY114">
    <cfRule type="cellIs" dxfId="137" priority="413" operator="between">
      <formula>-0.01</formula>
      <formula>-200</formula>
    </cfRule>
  </conditionalFormatting>
  <conditionalFormatting sqref="AA116">
    <cfRule type="cellIs" dxfId="136" priority="412" operator="between">
      <formula>-0.01</formula>
      <formula>-200</formula>
    </cfRule>
  </conditionalFormatting>
  <conditionalFormatting sqref="AM116">
    <cfRule type="cellIs" dxfId="135" priority="411" operator="between">
      <formula>-0.01</formula>
      <formula>-200</formula>
    </cfRule>
  </conditionalFormatting>
  <conditionalFormatting sqref="AP116">
    <cfRule type="cellIs" dxfId="134" priority="410" operator="between">
      <formula>-0.01</formula>
      <formula>-200</formula>
    </cfRule>
  </conditionalFormatting>
  <conditionalFormatting sqref="AS116">
    <cfRule type="cellIs" dxfId="133" priority="409" operator="between">
      <formula>-0.01</formula>
      <formula>-200</formula>
    </cfRule>
  </conditionalFormatting>
  <conditionalFormatting sqref="AV116">
    <cfRule type="cellIs" dxfId="132" priority="408" operator="between">
      <formula>-0.01</formula>
      <formula>-200</formula>
    </cfRule>
  </conditionalFormatting>
  <conditionalFormatting sqref="AY116">
    <cfRule type="cellIs" dxfId="131" priority="407" operator="between">
      <formula>-0.01</formula>
      <formula>-200</formula>
    </cfRule>
  </conditionalFormatting>
  <conditionalFormatting sqref="BB116 BE116 BH116 BK116 BN116 BQ116 BT116 BW116 BZ116 CC116 CF116 CI116 CL116 CO116 CR116 CU116 CX116">
    <cfRule type="cellIs" dxfId="130" priority="406" operator="between">
      <formula>-0.01</formula>
      <formula>-200</formula>
    </cfRule>
  </conditionalFormatting>
  <conditionalFormatting sqref="AB116">
    <cfRule type="cellIs" dxfId="129" priority="405" operator="between">
      <formula>-0.01</formula>
      <formula>-200</formula>
    </cfRule>
  </conditionalFormatting>
  <conditionalFormatting sqref="AN116">
    <cfRule type="cellIs" dxfId="128" priority="404" operator="between">
      <formula>-0.01</formula>
      <formula>-200</formula>
    </cfRule>
  </conditionalFormatting>
  <conditionalFormatting sqref="AQ116">
    <cfRule type="cellIs" dxfId="127" priority="403" operator="between">
      <formula>-0.01</formula>
      <formula>-200</formula>
    </cfRule>
  </conditionalFormatting>
  <conditionalFormatting sqref="AT116">
    <cfRule type="cellIs" dxfId="126" priority="402" operator="between">
      <formula>-0.01</formula>
      <formula>-200</formula>
    </cfRule>
  </conditionalFormatting>
  <conditionalFormatting sqref="AW116">
    <cfRule type="cellIs" dxfId="125" priority="401" operator="between">
      <formula>-0.01</formula>
      <formula>-200</formula>
    </cfRule>
  </conditionalFormatting>
  <conditionalFormatting sqref="AZ116">
    <cfRule type="cellIs" dxfId="124" priority="400" operator="between">
      <formula>-0.01</formula>
      <formula>-200</formula>
    </cfRule>
  </conditionalFormatting>
  <conditionalFormatting sqref="BC116 BF116 BI116 BL116 BO116 BR116 BU116 BX116 CA116 CD116 CG116 CJ116 CM116 CP116 CS116 CV116 CY116">
    <cfRule type="cellIs" dxfId="123" priority="399" operator="between">
      <formula>-0.01</formula>
      <formula>-200</formula>
    </cfRule>
  </conditionalFormatting>
  <conditionalFormatting sqref="AA118">
    <cfRule type="cellIs" dxfId="122" priority="398" operator="between">
      <formula>-0.01</formula>
      <formula>-200</formula>
    </cfRule>
  </conditionalFormatting>
  <conditionalFormatting sqref="AM118">
    <cfRule type="cellIs" dxfId="121" priority="397" operator="between">
      <formula>-0.01</formula>
      <formula>-200</formula>
    </cfRule>
  </conditionalFormatting>
  <conditionalFormatting sqref="AP118">
    <cfRule type="cellIs" dxfId="120" priority="396" operator="between">
      <formula>-0.01</formula>
      <formula>-200</formula>
    </cfRule>
  </conditionalFormatting>
  <conditionalFormatting sqref="AS118">
    <cfRule type="cellIs" dxfId="119" priority="395" operator="between">
      <formula>-0.01</formula>
      <formula>-200</formula>
    </cfRule>
  </conditionalFormatting>
  <conditionalFormatting sqref="AV118">
    <cfRule type="cellIs" dxfId="118" priority="394" operator="between">
      <formula>-0.01</formula>
      <formula>-200</formula>
    </cfRule>
  </conditionalFormatting>
  <conditionalFormatting sqref="AY118">
    <cfRule type="cellIs" dxfId="117" priority="393" operator="between">
      <formula>-0.01</formula>
      <formula>-200</formula>
    </cfRule>
  </conditionalFormatting>
  <conditionalFormatting sqref="BB118 BE118 BH118 BK118 BN118 BQ118 BT118 BW118 BZ118 CC118 CF118 CI118 CL118 CO118 CR118 CU118 CX118">
    <cfRule type="cellIs" dxfId="116" priority="392" operator="between">
      <formula>-0.01</formula>
      <formula>-200</formula>
    </cfRule>
  </conditionalFormatting>
  <conditionalFormatting sqref="AB118">
    <cfRule type="cellIs" dxfId="115" priority="391" operator="between">
      <formula>-0.01</formula>
      <formula>-200</formula>
    </cfRule>
  </conditionalFormatting>
  <conditionalFormatting sqref="AN118">
    <cfRule type="cellIs" dxfId="114" priority="390" operator="between">
      <formula>-0.01</formula>
      <formula>-200</formula>
    </cfRule>
  </conditionalFormatting>
  <conditionalFormatting sqref="AQ118">
    <cfRule type="cellIs" dxfId="113" priority="389" operator="between">
      <formula>-0.01</formula>
      <formula>-200</formula>
    </cfRule>
  </conditionalFormatting>
  <conditionalFormatting sqref="AT118">
    <cfRule type="cellIs" dxfId="112" priority="388" operator="between">
      <formula>-0.01</formula>
      <formula>-200</formula>
    </cfRule>
  </conditionalFormatting>
  <conditionalFormatting sqref="AW118">
    <cfRule type="cellIs" dxfId="111" priority="387" operator="between">
      <formula>-0.01</formula>
      <formula>-200</formula>
    </cfRule>
  </conditionalFormatting>
  <conditionalFormatting sqref="AZ118">
    <cfRule type="cellIs" dxfId="110" priority="386" operator="between">
      <formula>-0.01</formula>
      <formula>-200</formula>
    </cfRule>
  </conditionalFormatting>
  <conditionalFormatting sqref="BC118 BF118 BI118 BL118 BO118 BR118 BU118 BX118 CA118 CD118 CG118 CJ118 CM118 CP118 CS118 CV118 CY118">
    <cfRule type="cellIs" dxfId="109" priority="385" operator="between">
      <formula>-0.01</formula>
      <formula>-200</formula>
    </cfRule>
  </conditionalFormatting>
  <conditionalFormatting sqref="AA120">
    <cfRule type="cellIs" dxfId="108" priority="384" operator="between">
      <formula>-0.01</formula>
      <formula>-200</formula>
    </cfRule>
  </conditionalFormatting>
  <conditionalFormatting sqref="AM120">
    <cfRule type="cellIs" dxfId="107" priority="383" operator="between">
      <formula>-0.01</formula>
      <formula>-200</formula>
    </cfRule>
  </conditionalFormatting>
  <conditionalFormatting sqref="AP120">
    <cfRule type="cellIs" dxfId="106" priority="382" operator="between">
      <formula>-0.01</formula>
      <formula>-200</formula>
    </cfRule>
  </conditionalFormatting>
  <conditionalFormatting sqref="AS120">
    <cfRule type="cellIs" dxfId="105" priority="381" operator="between">
      <formula>-0.01</formula>
      <formula>-200</formula>
    </cfRule>
  </conditionalFormatting>
  <conditionalFormatting sqref="AV120">
    <cfRule type="cellIs" dxfId="104" priority="380" operator="between">
      <formula>-0.01</formula>
      <formula>-200</formula>
    </cfRule>
  </conditionalFormatting>
  <conditionalFormatting sqref="AY120">
    <cfRule type="cellIs" dxfId="103" priority="379" operator="between">
      <formula>-0.01</formula>
      <formula>-200</formula>
    </cfRule>
  </conditionalFormatting>
  <conditionalFormatting sqref="BB120 BE120 BH120 BK120 BN120 BQ120 BT120 BW120 BZ120 CC120 CF120 CI120 CL120 CO120 CR120 CU120 CX120">
    <cfRule type="cellIs" dxfId="102" priority="378" operator="between">
      <formula>-0.01</formula>
      <formula>-200</formula>
    </cfRule>
  </conditionalFormatting>
  <conditionalFormatting sqref="AB120">
    <cfRule type="cellIs" dxfId="101" priority="377" operator="between">
      <formula>-0.01</formula>
      <formula>-200</formula>
    </cfRule>
  </conditionalFormatting>
  <conditionalFormatting sqref="AN120">
    <cfRule type="cellIs" dxfId="100" priority="376" operator="between">
      <formula>-0.01</formula>
      <formula>-200</formula>
    </cfRule>
  </conditionalFormatting>
  <conditionalFormatting sqref="AQ120">
    <cfRule type="cellIs" dxfId="99" priority="375" operator="between">
      <formula>-0.01</formula>
      <formula>-200</formula>
    </cfRule>
  </conditionalFormatting>
  <conditionalFormatting sqref="AT120">
    <cfRule type="cellIs" dxfId="98" priority="374" operator="between">
      <formula>-0.01</formula>
      <formula>-200</formula>
    </cfRule>
  </conditionalFormatting>
  <conditionalFormatting sqref="AW120">
    <cfRule type="cellIs" dxfId="97" priority="373" operator="between">
      <formula>-0.01</formula>
      <formula>-200</formula>
    </cfRule>
  </conditionalFormatting>
  <conditionalFormatting sqref="AZ120">
    <cfRule type="cellIs" dxfId="96" priority="372" operator="between">
      <formula>-0.01</formula>
      <formula>-200</formula>
    </cfRule>
  </conditionalFormatting>
  <conditionalFormatting sqref="BC120 BF120 BI120 BL120 BO120 BR120 BU120 BX120 CA120 CD120 CG120 CJ120 CM120 CP120 CS120 CV120 CY120">
    <cfRule type="cellIs" dxfId="95" priority="371" operator="between">
      <formula>-0.01</formula>
      <formula>-200</formula>
    </cfRule>
  </conditionalFormatting>
  <conditionalFormatting sqref="AA122">
    <cfRule type="cellIs" dxfId="94" priority="370" operator="between">
      <formula>-0.01</formula>
      <formula>-200</formula>
    </cfRule>
  </conditionalFormatting>
  <conditionalFormatting sqref="AM122">
    <cfRule type="cellIs" dxfId="93" priority="369" operator="between">
      <formula>-0.01</formula>
      <formula>-200</formula>
    </cfRule>
  </conditionalFormatting>
  <conditionalFormatting sqref="AP122">
    <cfRule type="cellIs" dxfId="92" priority="368" operator="between">
      <formula>-0.01</formula>
      <formula>-200</formula>
    </cfRule>
  </conditionalFormatting>
  <conditionalFormatting sqref="AS122">
    <cfRule type="cellIs" dxfId="91" priority="367" operator="between">
      <formula>-0.01</formula>
      <formula>-200</formula>
    </cfRule>
  </conditionalFormatting>
  <conditionalFormatting sqref="AV122">
    <cfRule type="cellIs" dxfId="90" priority="366" operator="between">
      <formula>-0.01</formula>
      <formula>-200</formula>
    </cfRule>
  </conditionalFormatting>
  <conditionalFormatting sqref="AY122">
    <cfRule type="cellIs" dxfId="89" priority="365" operator="between">
      <formula>-0.01</formula>
      <formula>-200</formula>
    </cfRule>
  </conditionalFormatting>
  <conditionalFormatting sqref="BB122 BE122 BH122 BK122 BN122 BQ122 BT122 BW122 BZ122 CC122 CF122 CI122 CL122 CO122 CR122 CU122 CX122">
    <cfRule type="cellIs" dxfId="88" priority="364" operator="between">
      <formula>-0.01</formula>
      <formula>-200</formula>
    </cfRule>
  </conditionalFormatting>
  <conditionalFormatting sqref="AB122">
    <cfRule type="cellIs" dxfId="87" priority="363" operator="between">
      <formula>-0.01</formula>
      <formula>-200</formula>
    </cfRule>
  </conditionalFormatting>
  <conditionalFormatting sqref="AN122">
    <cfRule type="cellIs" dxfId="86" priority="362" operator="between">
      <formula>-0.01</formula>
      <formula>-200</formula>
    </cfRule>
  </conditionalFormatting>
  <conditionalFormatting sqref="AQ122">
    <cfRule type="cellIs" dxfId="85" priority="361" operator="between">
      <formula>-0.01</formula>
      <formula>-200</formula>
    </cfRule>
  </conditionalFormatting>
  <conditionalFormatting sqref="AT122">
    <cfRule type="cellIs" dxfId="84" priority="360" operator="between">
      <formula>-0.01</formula>
      <formula>-200</formula>
    </cfRule>
  </conditionalFormatting>
  <conditionalFormatting sqref="AW122">
    <cfRule type="cellIs" dxfId="83" priority="359" operator="between">
      <formula>-0.01</formula>
      <formula>-200</formula>
    </cfRule>
  </conditionalFormatting>
  <conditionalFormatting sqref="AZ122">
    <cfRule type="cellIs" dxfId="82" priority="358" operator="between">
      <formula>-0.01</formula>
      <formula>-200</formula>
    </cfRule>
  </conditionalFormatting>
  <conditionalFormatting sqref="BC122 BF122 BI122 BL122 BO122 BR122 BU122 BX122 CA122 CD122 CG122 CJ122 CM122 CP122 CS122 CV122 CY122">
    <cfRule type="cellIs" dxfId="81" priority="357" operator="between">
      <formula>-0.01</formula>
      <formula>-200</formula>
    </cfRule>
  </conditionalFormatting>
  <conditionalFormatting sqref="AQ60 AQ62">
    <cfRule type="cellIs" dxfId="80" priority="90" operator="between">
      <formula>-0.01</formula>
      <formula>-200</formula>
    </cfRule>
  </conditionalFormatting>
  <conditionalFormatting sqref="V74:V75">
    <cfRule type="cellIs" dxfId="79" priority="89" operator="lessThan">
      <formula>0</formula>
    </cfRule>
  </conditionalFormatting>
  <conditionalFormatting sqref="L74:O74">
    <cfRule type="cellIs" priority="88" operator="greaterThan">
      <formula>-1000000</formula>
    </cfRule>
  </conditionalFormatting>
  <conditionalFormatting sqref="K74:K75">
    <cfRule type="cellIs" dxfId="78" priority="84" operator="equal">
      <formula>"RECHAZADA"</formula>
    </cfRule>
    <cfRule type="cellIs" dxfId="77" priority="85" operator="equal">
      <formula>"APROBADA"</formula>
    </cfRule>
    <cfRule type="cellIs" dxfId="76" priority="87" operator="equal">
      <formula>"EN ANÁLISIS"</formula>
    </cfRule>
  </conditionalFormatting>
  <conditionalFormatting sqref="K74:K75">
    <cfRule type="cellIs" dxfId="75" priority="86" operator="equal">
      <formula>"EN ANÁLISIS"</formula>
    </cfRule>
  </conditionalFormatting>
  <conditionalFormatting sqref="Z74:Z75">
    <cfRule type="cellIs" dxfId="74" priority="82" operator="between">
      <formula>-0.01</formula>
      <formula>-200</formula>
    </cfRule>
  </conditionalFormatting>
  <conditionalFormatting sqref="AA75 AD75 AG75 AJ75 AM75 AP75 AS75 AV75 AY75 BB75 BE75 BH75 BK75 BN75 BQ75 BT75 BW75 BZ75 CC75 CF75 CI75 CL75 CO75 CR75 CU75 CX75">
    <cfRule type="cellIs" dxfId="73" priority="81" operator="between">
      <formula>-0.01</formula>
      <formula>-200</formula>
    </cfRule>
  </conditionalFormatting>
  <conditionalFormatting sqref="AB75">
    <cfRule type="cellIs" dxfId="72" priority="80" operator="between">
      <formula>-0.01</formula>
      <formula>-200</formula>
    </cfRule>
  </conditionalFormatting>
  <conditionalFormatting sqref="AE75">
    <cfRule type="cellIs" dxfId="71" priority="79" operator="between">
      <formula>-0.01</formula>
      <formula>-200</formula>
    </cfRule>
  </conditionalFormatting>
  <conditionalFormatting sqref="AH75">
    <cfRule type="cellIs" dxfId="70" priority="78" operator="between">
      <formula>-0.01</formula>
      <formula>-200</formula>
    </cfRule>
  </conditionalFormatting>
  <conditionalFormatting sqref="AK75">
    <cfRule type="cellIs" dxfId="69" priority="77" operator="between">
      <formula>-0.01</formula>
      <formula>-200</formula>
    </cfRule>
  </conditionalFormatting>
  <conditionalFormatting sqref="AN75">
    <cfRule type="cellIs" dxfId="68" priority="76" operator="between">
      <formula>-0.01</formula>
      <formula>-200</formula>
    </cfRule>
  </conditionalFormatting>
  <conditionalFormatting sqref="AQ75">
    <cfRule type="cellIs" dxfId="67" priority="75" operator="between">
      <formula>-0.01</formula>
      <formula>-200</formula>
    </cfRule>
  </conditionalFormatting>
  <conditionalFormatting sqref="AT75">
    <cfRule type="cellIs" dxfId="66" priority="74" operator="between">
      <formula>-0.01</formula>
      <formula>-200</formula>
    </cfRule>
  </conditionalFormatting>
  <conditionalFormatting sqref="AW75">
    <cfRule type="cellIs" dxfId="65" priority="73" operator="between">
      <formula>-0.01</formula>
      <formula>-200</formula>
    </cfRule>
  </conditionalFormatting>
  <conditionalFormatting sqref="AZ75">
    <cfRule type="cellIs" dxfId="64" priority="72" operator="between">
      <formula>-0.01</formula>
      <formula>-200</formula>
    </cfRule>
  </conditionalFormatting>
  <conditionalFormatting sqref="BC75 BF75 BI75 BL75 BO75 BR75 BU75 BX75 CA75 CD75 CG75 CJ75 CM75 CP75 CS75 CV75 CY75">
    <cfRule type="cellIs" dxfId="63" priority="71" operator="between">
      <formula>-0.01</formula>
      <formula>-200</formula>
    </cfRule>
  </conditionalFormatting>
  <conditionalFormatting sqref="AC75">
    <cfRule type="cellIs" dxfId="62" priority="70" operator="between">
      <formula>-0.01</formula>
      <formula>-200</formula>
    </cfRule>
  </conditionalFormatting>
  <conditionalFormatting sqref="AF75">
    <cfRule type="cellIs" dxfId="61" priority="69" operator="between">
      <formula>-0.01</formula>
      <formula>-200</formula>
    </cfRule>
  </conditionalFormatting>
  <conditionalFormatting sqref="AI75">
    <cfRule type="cellIs" dxfId="60" priority="68" operator="between">
      <formula>-0.01</formula>
      <formula>-200</formula>
    </cfRule>
  </conditionalFormatting>
  <conditionalFormatting sqref="AL75">
    <cfRule type="cellIs" dxfId="59" priority="67" operator="between">
      <formula>-0.01</formula>
      <formula>-200</formula>
    </cfRule>
  </conditionalFormatting>
  <conditionalFormatting sqref="AO75">
    <cfRule type="cellIs" dxfId="58" priority="66" operator="between">
      <formula>-0.01</formula>
      <formula>-200</formula>
    </cfRule>
  </conditionalFormatting>
  <conditionalFormatting sqref="AR75">
    <cfRule type="cellIs" dxfId="57" priority="65" operator="between">
      <formula>-0.01</formula>
      <formula>-200</formula>
    </cfRule>
  </conditionalFormatting>
  <conditionalFormatting sqref="AU75">
    <cfRule type="cellIs" dxfId="56" priority="64" operator="between">
      <formula>-0.01</formula>
      <formula>-200</formula>
    </cfRule>
  </conditionalFormatting>
  <conditionalFormatting sqref="AX75">
    <cfRule type="cellIs" dxfId="55" priority="63" operator="between">
      <formula>-0.01</formula>
      <formula>-200</formula>
    </cfRule>
  </conditionalFormatting>
  <conditionalFormatting sqref="BA75">
    <cfRule type="cellIs" dxfId="54" priority="62" operator="between">
      <formula>-0.01</formula>
      <formula>-200</formula>
    </cfRule>
  </conditionalFormatting>
  <conditionalFormatting sqref="BD75 BG75 BJ75 BM75 BP75 BS75 BV75 BY75 CB75 CE75 CH75 CK75 CN75 CQ75 CT75 CW75 CZ75">
    <cfRule type="cellIs" dxfId="53" priority="61" operator="between">
      <formula>-0.01</formula>
      <formula>-200</formula>
    </cfRule>
  </conditionalFormatting>
  <conditionalFormatting sqref="AA74">
    <cfRule type="cellIs" dxfId="52" priority="60" operator="between">
      <formula>-0.01</formula>
      <formula>-200</formula>
    </cfRule>
  </conditionalFormatting>
  <conditionalFormatting sqref="AM74">
    <cfRule type="cellIs" dxfId="51" priority="59" operator="between">
      <formula>-0.01</formula>
      <formula>-200</formula>
    </cfRule>
  </conditionalFormatting>
  <conditionalFormatting sqref="AP74">
    <cfRule type="cellIs" dxfId="50" priority="58" operator="between">
      <formula>-0.01</formula>
      <formula>-200</formula>
    </cfRule>
  </conditionalFormatting>
  <conditionalFormatting sqref="AS74">
    <cfRule type="cellIs" dxfId="49" priority="57" operator="between">
      <formula>-0.01</formula>
      <formula>-200</formula>
    </cfRule>
  </conditionalFormatting>
  <conditionalFormatting sqref="AV74">
    <cfRule type="cellIs" dxfId="48" priority="56" operator="between">
      <formula>-0.01</formula>
      <formula>-200</formula>
    </cfRule>
  </conditionalFormatting>
  <conditionalFormatting sqref="AY74">
    <cfRule type="cellIs" dxfId="47" priority="55" operator="between">
      <formula>-0.01</formula>
      <formula>-200</formula>
    </cfRule>
  </conditionalFormatting>
  <conditionalFormatting sqref="BB74 BE74 BH74 BK74 BN74 BQ74 BT74 BW74 BZ74 CC74 CF74 CI74 CL74 CO74 CR74 CU74 CX74">
    <cfRule type="cellIs" dxfId="46" priority="54" operator="between">
      <formula>-0.01</formula>
      <formula>-200</formula>
    </cfRule>
  </conditionalFormatting>
  <conditionalFormatting sqref="AD42">
    <cfRule type="cellIs" dxfId="45" priority="44" operator="between">
      <formula>-0.01</formula>
      <formula>-200</formula>
    </cfRule>
  </conditionalFormatting>
  <conditionalFormatting sqref="AN74">
    <cfRule type="cellIs" dxfId="44" priority="52" operator="between">
      <formula>-0.01</formula>
      <formula>-200</formula>
    </cfRule>
  </conditionalFormatting>
  <conditionalFormatting sqref="AQ74">
    <cfRule type="cellIs" dxfId="43" priority="51" operator="between">
      <formula>-0.01</formula>
      <formula>-200</formula>
    </cfRule>
  </conditionalFormatting>
  <conditionalFormatting sqref="AT74">
    <cfRule type="cellIs" dxfId="42" priority="50" operator="between">
      <formula>-0.01</formula>
      <formula>-200</formula>
    </cfRule>
  </conditionalFormatting>
  <conditionalFormatting sqref="AW74">
    <cfRule type="cellIs" dxfId="41" priority="49" operator="between">
      <formula>-0.01</formula>
      <formula>-200</formula>
    </cfRule>
  </conditionalFormatting>
  <conditionalFormatting sqref="AZ74">
    <cfRule type="cellIs" dxfId="40" priority="48" operator="between">
      <formula>-0.01</formula>
      <formula>-200</formula>
    </cfRule>
  </conditionalFormatting>
  <conditionalFormatting sqref="BC74 BF74 BI74 BL74 BO74 BR74 BU74 BX74 CA74 CD74 CG74 CJ74 CM74 CP74 CS74 CV74 CY74">
    <cfRule type="cellIs" dxfId="39" priority="47" operator="between">
      <formula>-0.01</formula>
      <formula>-200</formula>
    </cfRule>
  </conditionalFormatting>
  <conditionalFormatting sqref="AC29">
    <cfRule type="cellIs" dxfId="38" priority="46" operator="between">
      <formula>-0.01</formula>
      <formula>-200</formula>
    </cfRule>
  </conditionalFormatting>
  <conditionalFormatting sqref="AC21">
    <cfRule type="cellIs" dxfId="37" priority="45" operator="between">
      <formula>-0.01</formula>
      <formula>-200</formula>
    </cfRule>
  </conditionalFormatting>
  <conditionalFormatting sqref="AD40">
    <cfRule type="cellIs" dxfId="36" priority="43" operator="between">
      <formula>-0.01</formula>
      <formula>-200</formula>
    </cfRule>
  </conditionalFormatting>
  <conditionalFormatting sqref="AE40">
    <cfRule type="cellIs" dxfId="35" priority="42" operator="between">
      <formula>-0.01</formula>
      <formula>-200</formula>
    </cfRule>
  </conditionalFormatting>
  <conditionalFormatting sqref="AF40">
    <cfRule type="cellIs" dxfId="34" priority="41" operator="between">
      <formula>-0.01</formula>
      <formula>-200</formula>
    </cfRule>
  </conditionalFormatting>
  <conditionalFormatting sqref="AA64">
    <cfRule type="cellIs" dxfId="33" priority="39" operator="between">
      <formula>-0.01</formula>
      <formula>-200</formula>
    </cfRule>
  </conditionalFormatting>
  <conditionalFormatting sqref="AB57">
    <cfRule type="cellIs" dxfId="32" priority="38" operator="between">
      <formula>-0.01</formula>
      <formula>-200</formula>
    </cfRule>
  </conditionalFormatting>
  <conditionalFormatting sqref="AE57">
    <cfRule type="cellIs" dxfId="31" priority="37" operator="between">
      <formula>-0.01</formula>
      <formula>-200</formula>
    </cfRule>
  </conditionalFormatting>
  <conditionalFormatting sqref="AD57">
    <cfRule type="cellIs" dxfId="30" priority="36" operator="between">
      <formula>-0.01</formula>
      <formula>-200</formula>
    </cfRule>
  </conditionalFormatting>
  <conditionalFormatting sqref="AT56">
    <cfRule type="cellIs" dxfId="29" priority="35" operator="between">
      <formula>-0.01</formula>
      <formula>-200</formula>
    </cfRule>
  </conditionalFormatting>
  <conditionalFormatting sqref="AW56">
    <cfRule type="cellIs" dxfId="28" priority="34" operator="between">
      <formula>-0.01</formula>
      <formula>-200</formula>
    </cfRule>
  </conditionalFormatting>
  <conditionalFormatting sqref="AZ56">
    <cfRule type="cellIs" dxfId="27" priority="33" operator="between">
      <formula>-0.01</formula>
      <formula>-200</formula>
    </cfRule>
  </conditionalFormatting>
  <conditionalFormatting sqref="BC56">
    <cfRule type="cellIs" dxfId="26" priority="32" operator="between">
      <formula>-0.01</formula>
      <formula>-200</formula>
    </cfRule>
  </conditionalFormatting>
  <conditionalFormatting sqref="BF56">
    <cfRule type="cellIs" dxfId="25" priority="31" operator="between">
      <formula>-0.01</formula>
      <formula>-200</formula>
    </cfRule>
  </conditionalFormatting>
  <conditionalFormatting sqref="BI56">
    <cfRule type="cellIs" dxfId="24" priority="30" operator="between">
      <formula>-0.01</formula>
      <formula>-200</formula>
    </cfRule>
  </conditionalFormatting>
  <conditionalFormatting sqref="BL56">
    <cfRule type="cellIs" dxfId="23" priority="29" operator="between">
      <formula>-0.01</formula>
      <formula>-200</formula>
    </cfRule>
  </conditionalFormatting>
  <conditionalFormatting sqref="BO56">
    <cfRule type="cellIs" dxfId="22" priority="28" operator="between">
      <formula>-0.01</formula>
      <formula>-200</formula>
    </cfRule>
  </conditionalFormatting>
  <conditionalFormatting sqref="BR56">
    <cfRule type="cellIs" dxfId="21" priority="27" operator="between">
      <formula>-0.01</formula>
      <formula>-200</formula>
    </cfRule>
  </conditionalFormatting>
  <conditionalFormatting sqref="BU56">
    <cfRule type="cellIs" dxfId="20" priority="26" operator="between">
      <formula>-0.01</formula>
      <formula>-200</formula>
    </cfRule>
  </conditionalFormatting>
  <conditionalFormatting sqref="BX56">
    <cfRule type="cellIs" dxfId="19" priority="25" operator="between">
      <formula>-0.01</formula>
      <formula>-200</formula>
    </cfRule>
  </conditionalFormatting>
  <conditionalFormatting sqref="CA56">
    <cfRule type="cellIs" dxfId="18" priority="24" operator="between">
      <formula>-0.01</formula>
      <formula>-200</formula>
    </cfRule>
  </conditionalFormatting>
  <conditionalFormatting sqref="CD56">
    <cfRule type="cellIs" dxfId="17" priority="23" operator="between">
      <formula>-0.01</formula>
      <formula>-200</formula>
    </cfRule>
  </conditionalFormatting>
  <conditionalFormatting sqref="CG56">
    <cfRule type="cellIs" dxfId="16" priority="22" operator="between">
      <formula>-0.01</formula>
      <formula>-200</formula>
    </cfRule>
  </conditionalFormatting>
  <conditionalFormatting sqref="CJ56">
    <cfRule type="cellIs" dxfId="15" priority="21" operator="between">
      <formula>-0.01</formula>
      <formula>-200</formula>
    </cfRule>
  </conditionalFormatting>
  <conditionalFormatting sqref="CM56">
    <cfRule type="cellIs" dxfId="14" priority="20" operator="between">
      <formula>-0.01</formula>
      <formula>-200</formula>
    </cfRule>
  </conditionalFormatting>
  <conditionalFormatting sqref="CP56">
    <cfRule type="cellIs" dxfId="13" priority="19" operator="between">
      <formula>-0.01</formula>
      <formula>-200</formula>
    </cfRule>
  </conditionalFormatting>
  <conditionalFormatting sqref="CS56">
    <cfRule type="cellIs" dxfId="12" priority="18" operator="between">
      <formula>-0.01</formula>
      <formula>-200</formula>
    </cfRule>
  </conditionalFormatting>
  <conditionalFormatting sqref="CV56">
    <cfRule type="cellIs" dxfId="11" priority="17" operator="between">
      <formula>-0.01</formula>
      <formula>-200</formula>
    </cfRule>
  </conditionalFormatting>
  <conditionalFormatting sqref="CY56">
    <cfRule type="cellIs" dxfId="10" priority="16" operator="between">
      <formula>-0.01</formula>
      <formula>-200</formula>
    </cfRule>
  </conditionalFormatting>
  <conditionalFormatting sqref="AB74">
    <cfRule type="cellIs" dxfId="9" priority="15" operator="between">
      <formula>-0.01</formula>
      <formula>-200</formula>
    </cfRule>
  </conditionalFormatting>
  <conditionalFormatting sqref="AC74">
    <cfRule type="cellIs" dxfId="8" priority="14" operator="between">
      <formula>-0.01</formula>
      <formula>-200</formula>
    </cfRule>
  </conditionalFormatting>
  <conditionalFormatting sqref="AD78">
    <cfRule type="cellIs" dxfId="7" priority="12" operator="between">
      <formula>-0.01</formula>
      <formula>-200</formula>
    </cfRule>
  </conditionalFormatting>
  <conditionalFormatting sqref="AE78">
    <cfRule type="cellIs" dxfId="6" priority="11" operator="between">
      <formula>-0.01</formula>
      <formula>-200</formula>
    </cfRule>
  </conditionalFormatting>
  <conditionalFormatting sqref="AG78">
    <cfRule type="cellIs" dxfId="5" priority="10" operator="between">
      <formula>-0.01</formula>
      <formula>-200</formula>
    </cfRule>
  </conditionalFormatting>
  <conditionalFormatting sqref="AH78">
    <cfRule type="cellIs" dxfId="4" priority="9" operator="between">
      <formula>-0.01</formula>
      <formula>-200</formula>
    </cfRule>
  </conditionalFormatting>
  <conditionalFormatting sqref="AB80">
    <cfRule type="cellIs" dxfId="3" priority="8" operator="between">
      <formula>-0.01</formula>
      <formula>-200</formula>
    </cfRule>
  </conditionalFormatting>
  <conditionalFormatting sqref="AB82">
    <cfRule type="cellIs" dxfId="2" priority="7" operator="between">
      <formula>-0.01</formula>
      <formula>-200</formula>
    </cfRule>
  </conditionalFormatting>
  <conditionalFormatting sqref="T42 T44 T46 T48 T50 T52 T54 T56 T58 T60 T62">
    <cfRule type="cellIs" priority="6" operator="greaterThan">
      <formula>-1000000</formula>
    </cfRule>
  </conditionalFormatting>
  <conditionalFormatting sqref="T64 T66 T68 T70 T72 T74 T76 T78 T80 T82 T84">
    <cfRule type="cellIs" priority="5" operator="greaterThan">
      <formula>-1000000</formula>
    </cfRule>
  </conditionalFormatting>
  <conditionalFormatting sqref="T90 T92 T94 T96 T98 T100 T102 T104 T106">
    <cfRule type="cellIs" priority="4" operator="greaterThan">
      <formula>-1000000</formula>
    </cfRule>
  </conditionalFormatting>
  <conditionalFormatting sqref="T86 T88">
    <cfRule type="cellIs" priority="3" operator="greaterThan">
      <formula>-1000000</formula>
    </cfRule>
  </conditionalFormatting>
  <conditionalFormatting sqref="AB79">
    <cfRule type="cellIs" dxfId="1" priority="2" operator="between">
      <formula>-0.01</formula>
      <formula>-200</formula>
    </cfRule>
  </conditionalFormatting>
  <conditionalFormatting sqref="AB78">
    <cfRule type="cellIs" dxfId="0" priority="1" operator="between">
      <formula>-0.01</formula>
      <formula>-200</formula>
    </cfRule>
  </conditionalFormatting>
  <dataValidations xWindow="1078" yWindow="586" count="6">
    <dataValidation type="list" allowBlank="1" showInputMessage="1" showErrorMessage="1" sqref="P98 P76 P78 P92 P86 P106 P42 P102 P50 P58 P60 P82 P54 P48 P36 P40 P94 P104 P52 P20 P116 P112 P114 P122 P120 P118 P28 P24 P108 P22 P26 P30 P32 P34 P38 P44 P46 P56 P64 P70 P72 P80 P90 P66 P68 P88 P100 P96 K54 K82 K48 K36 K40 K98 K104 K76 K42 K86 K94 K92 K102 K50 K58 K60 K78 K106 K52 K20 K28 K108 K24 K22 K26 K30 K32 K34 K38 K44 K46 K56 K64 K90 K70 K72 K80 K68 K66 K88 K100 K96 P74 K74 K84 P84 K62 P62 E20:E123" xr:uid="{00000000-0002-0000-0000-000000000000}">
      <formula1>#REF!</formula1>
    </dataValidation>
    <dataValidation type="whole" allowBlank="1" showInputMessage="1" showErrorMessage="1" error="Ingresar Importe en Negativo" prompt="Ingresar Importe en Negativo" sqref="V20:V123" xr:uid="{00000000-0002-0000-0000-000001000000}">
      <formula1>-1000000000000</formula1>
      <formula2>0</formula2>
    </dataValidation>
    <dataValidation allowBlank="1" showInputMessage="1" showErrorMessage="1" promptTitle="           !" prompt="Esta celda no aplica Para S.C. a costo" sqref="T20:T123" xr:uid="{00000000-0002-0000-0000-000002000000}"/>
    <dataValidation type="list" allowBlank="1" showInputMessage="1" showErrorMessage="1" sqref="I20:I123" xr:uid="{00000000-0002-0000-0000-000003000000}">
      <formula1>"Oportunidad de ahorro,Condiciones inesperadas,Errores u omissiones,Solicitud del Cliente"</formula1>
    </dataValidation>
    <dataValidation type="list" allowBlank="1" showInputMessage="1" showErrorMessage="1" sqref="H20:H123" xr:uid="{00000000-0002-0000-0000-000004000000}">
      <formula1>"Arrendador,Auditoria Operativa y Financiera,Comercializacion,Construcción,Contabilidad,Dirección General,Gastos Pre operativos,Inventarios iniciales,Mercadotecnia,Operaciones,Otros,Proyección y sonido,Proyectos"</formula1>
    </dataValidation>
    <dataValidation type="list" allowBlank="1" showInputMessage="1" showErrorMessage="1" sqref="G20:G123" xr:uid="{00000000-0002-0000-0000-000005000000}">
      <formula1>"Arrendador,Auditoria Operativa y Financiera,Comercializacion,Compras,Construcción,Contabilidad,Costos,Dir. General,Mercadotecnia,Operaciones,Proyección y sonido,Proyectos"</formula1>
    </dataValidation>
  </dataValidations>
  <pageMargins left="0.51181102362204722" right="0.31496062992125984" top="0.74803149606299213" bottom="0.74803149606299213" header="0.31496062992125984" footer="0.31496062992125984"/>
  <pageSetup scale="1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5"/>
  <sheetViews>
    <sheetView tabSelected="1" view="pageBreakPreview" topLeftCell="A61" zoomScaleNormal="70" zoomScaleSheetLayoutView="100" workbookViewId="0">
      <selection activeCell="H52" sqref="H52"/>
    </sheetView>
  </sheetViews>
  <sheetFormatPr baseColWidth="10" defaultColWidth="6.42578125" defaultRowHeight="15" outlineLevelRow="1" x14ac:dyDescent="0.25"/>
  <cols>
    <col min="2" max="2" width="6.42578125" style="1" customWidth="1"/>
    <col min="3" max="3" width="91.5703125" customWidth="1"/>
    <col min="4" max="10" width="7.5703125" style="1" customWidth="1"/>
    <col min="11" max="11" width="14" style="1" customWidth="1"/>
    <col min="12" max="12" width="10.42578125" style="63" hidden="1" customWidth="1"/>
    <col min="13" max="13" width="32" hidden="1" customWidth="1"/>
    <col min="14" max="14" width="0" hidden="1" customWidth="1"/>
  </cols>
  <sheetData>
    <row r="1" spans="1:14" s="58" customFormat="1" x14ac:dyDescent="0.25">
      <c r="B1" s="59"/>
      <c r="D1" s="59"/>
      <c r="E1" s="59"/>
      <c r="F1" s="59"/>
      <c r="G1" s="59"/>
      <c r="H1" s="59"/>
      <c r="I1" s="59"/>
      <c r="J1" s="59"/>
      <c r="K1" s="59"/>
      <c r="L1" s="60"/>
    </row>
    <row r="2" spans="1:14" s="58" customFormat="1" x14ac:dyDescent="0.25">
      <c r="B2" s="59"/>
      <c r="D2" s="59"/>
      <c r="E2" s="59"/>
      <c r="F2" s="59"/>
      <c r="G2" s="59"/>
      <c r="H2" s="59"/>
      <c r="I2" s="59"/>
      <c r="J2" s="59"/>
      <c r="K2" s="59"/>
      <c r="L2" s="60"/>
    </row>
    <row r="3" spans="1:14" s="58" customFormat="1" ht="21" x14ac:dyDescent="0.35">
      <c r="B3" s="59"/>
      <c r="C3" s="61" t="s">
        <v>133</v>
      </c>
      <c r="D3" s="59" t="s">
        <v>134</v>
      </c>
      <c r="E3" s="59" t="s">
        <v>135</v>
      </c>
      <c r="F3" s="59" t="s">
        <v>136</v>
      </c>
      <c r="G3" s="59" t="s">
        <v>137</v>
      </c>
      <c r="H3" s="59" t="s">
        <v>138</v>
      </c>
      <c r="I3" s="59" t="s">
        <v>139</v>
      </c>
      <c r="J3" s="59" t="s">
        <v>140</v>
      </c>
      <c r="K3" s="59" t="s">
        <v>141</v>
      </c>
      <c r="L3" s="60"/>
    </row>
    <row r="4" spans="1:14" ht="15.75" x14ac:dyDescent="0.25">
      <c r="C4" s="62" t="s">
        <v>142</v>
      </c>
      <c r="L4" s="63" t="s">
        <v>143</v>
      </c>
      <c r="M4" s="64" t="s">
        <v>144</v>
      </c>
    </row>
    <row r="5" spans="1:14" ht="15.75" x14ac:dyDescent="0.25">
      <c r="A5">
        <v>1</v>
      </c>
      <c r="B5" s="1" t="s">
        <v>145</v>
      </c>
      <c r="C5" s="65" t="s">
        <v>75</v>
      </c>
      <c r="D5" s="66" t="s">
        <v>146</v>
      </c>
      <c r="E5" s="66" t="s">
        <v>146</v>
      </c>
      <c r="F5" s="66" t="s">
        <v>146</v>
      </c>
      <c r="G5" s="66" t="s">
        <v>146</v>
      </c>
      <c r="H5" s="66" t="s">
        <v>146</v>
      </c>
      <c r="I5" s="66" t="s">
        <v>146</v>
      </c>
      <c r="J5" s="66" t="s">
        <v>146</v>
      </c>
      <c r="K5" s="67" t="s">
        <v>146</v>
      </c>
      <c r="L5" s="63">
        <f>+LEN(C5)</f>
        <v>29</v>
      </c>
    </row>
    <row r="6" spans="1:14" ht="15.75" x14ac:dyDescent="0.25">
      <c r="A6">
        <v>2</v>
      </c>
      <c r="B6" s="1" t="s">
        <v>145</v>
      </c>
      <c r="C6" s="65" t="s">
        <v>76</v>
      </c>
      <c r="D6" s="66" t="s">
        <v>146</v>
      </c>
      <c r="E6" s="66" t="s">
        <v>146</v>
      </c>
      <c r="F6" s="66" t="s">
        <v>146</v>
      </c>
      <c r="G6" s="66" t="s">
        <v>146</v>
      </c>
      <c r="H6" s="66" t="s">
        <v>146</v>
      </c>
      <c r="I6" s="66" t="s">
        <v>146</v>
      </c>
      <c r="J6" s="66" t="s">
        <v>146</v>
      </c>
      <c r="K6" s="67" t="s">
        <v>146</v>
      </c>
      <c r="L6" s="63">
        <f t="shared" ref="L6:L69" si="0">+LEN(C6)</f>
        <v>25</v>
      </c>
    </row>
    <row r="7" spans="1:14" ht="15.75" x14ac:dyDescent="0.25">
      <c r="A7">
        <v>3</v>
      </c>
      <c r="B7" s="1" t="s">
        <v>145</v>
      </c>
      <c r="C7" s="65" t="s">
        <v>147</v>
      </c>
      <c r="D7" s="66" t="s">
        <v>148</v>
      </c>
      <c r="E7" s="66" t="s">
        <v>148</v>
      </c>
      <c r="F7" s="66" t="s">
        <v>146</v>
      </c>
      <c r="G7" s="66" t="s">
        <v>146</v>
      </c>
      <c r="H7" s="66" t="s">
        <v>146</v>
      </c>
      <c r="I7" s="66" t="s">
        <v>146</v>
      </c>
      <c r="J7" s="66" t="s">
        <v>146</v>
      </c>
      <c r="K7" s="67" t="s">
        <v>146</v>
      </c>
      <c r="L7" s="63">
        <f t="shared" si="0"/>
        <v>29</v>
      </c>
    </row>
    <row r="8" spans="1:14" ht="15.75" x14ac:dyDescent="0.25">
      <c r="A8">
        <v>4</v>
      </c>
      <c r="B8" s="1" t="s">
        <v>145</v>
      </c>
      <c r="C8" s="65" t="s">
        <v>77</v>
      </c>
      <c r="D8" s="66" t="s">
        <v>148</v>
      </c>
      <c r="E8" s="66" t="s">
        <v>148</v>
      </c>
      <c r="F8" s="66" t="s">
        <v>148</v>
      </c>
      <c r="G8" s="66" t="s">
        <v>148</v>
      </c>
      <c r="H8" s="66" t="s">
        <v>146</v>
      </c>
      <c r="I8" s="66" t="s">
        <v>146</v>
      </c>
      <c r="J8" s="66" t="s">
        <v>146</v>
      </c>
      <c r="K8" s="67" t="s">
        <v>146</v>
      </c>
      <c r="L8" s="63">
        <f t="shared" si="0"/>
        <v>30</v>
      </c>
      <c r="M8" t="s">
        <v>149</v>
      </c>
      <c r="N8" s="63">
        <f>+LEN(M8)</f>
        <v>29</v>
      </c>
    </row>
    <row r="9" spans="1:14" ht="15.75" x14ac:dyDescent="0.25">
      <c r="A9">
        <v>5</v>
      </c>
      <c r="B9" s="1" t="s">
        <v>145</v>
      </c>
      <c r="C9" s="65" t="s">
        <v>78</v>
      </c>
      <c r="D9" s="66" t="s">
        <v>146</v>
      </c>
      <c r="E9" s="66" t="s">
        <v>146</v>
      </c>
      <c r="F9" s="66" t="s">
        <v>146</v>
      </c>
      <c r="G9" s="66" t="s">
        <v>146</v>
      </c>
      <c r="H9" s="66" t="s">
        <v>146</v>
      </c>
      <c r="I9" s="66" t="s">
        <v>146</v>
      </c>
      <c r="J9" s="66" t="s">
        <v>146</v>
      </c>
      <c r="K9" s="67" t="s">
        <v>146</v>
      </c>
      <c r="L9" s="63">
        <f t="shared" si="0"/>
        <v>25</v>
      </c>
    </row>
    <row r="10" spans="1:14" ht="15.75" x14ac:dyDescent="0.25">
      <c r="A10">
        <v>6</v>
      </c>
      <c r="B10" s="1" t="s">
        <v>145</v>
      </c>
      <c r="C10" s="65" t="s">
        <v>79</v>
      </c>
      <c r="D10" s="66" t="s">
        <v>148</v>
      </c>
      <c r="E10" s="66" t="s">
        <v>146</v>
      </c>
      <c r="F10" s="66" t="s">
        <v>146</v>
      </c>
      <c r="G10" s="66" t="s">
        <v>146</v>
      </c>
      <c r="H10" s="66" t="s">
        <v>146</v>
      </c>
      <c r="I10" s="66" t="s">
        <v>146</v>
      </c>
      <c r="J10" s="66" t="s">
        <v>146</v>
      </c>
      <c r="K10" s="67" t="s">
        <v>146</v>
      </c>
      <c r="L10" s="63">
        <f t="shared" si="0"/>
        <v>29</v>
      </c>
    </row>
    <row r="11" spans="1:14" ht="15.75" x14ac:dyDescent="0.25">
      <c r="A11">
        <v>7</v>
      </c>
      <c r="B11" s="1" t="s">
        <v>145</v>
      </c>
      <c r="C11" s="65" t="s">
        <v>80</v>
      </c>
      <c r="D11" s="66" t="s">
        <v>146</v>
      </c>
      <c r="E11" s="66" t="s">
        <v>146</v>
      </c>
      <c r="F11" s="66" t="s">
        <v>146</v>
      </c>
      <c r="G11" s="66" t="s">
        <v>146</v>
      </c>
      <c r="H11" s="66" t="s">
        <v>146</v>
      </c>
      <c r="I11" s="66" t="s">
        <v>146</v>
      </c>
      <c r="J11" s="66" t="s">
        <v>146</v>
      </c>
      <c r="K11" s="67" t="s">
        <v>146</v>
      </c>
      <c r="L11" s="63">
        <f t="shared" si="0"/>
        <v>26</v>
      </c>
    </row>
    <row r="12" spans="1:14" ht="15.75" x14ac:dyDescent="0.25">
      <c r="A12">
        <v>8</v>
      </c>
      <c r="B12" s="1" t="s">
        <v>145</v>
      </c>
      <c r="C12" s="65" t="s">
        <v>81</v>
      </c>
      <c r="D12" s="66" t="s">
        <v>148</v>
      </c>
      <c r="E12" s="66" t="s">
        <v>148</v>
      </c>
      <c r="F12" s="66" t="s">
        <v>146</v>
      </c>
      <c r="G12" s="66" t="s">
        <v>146</v>
      </c>
      <c r="H12" s="66" t="s">
        <v>146</v>
      </c>
      <c r="I12" s="66" t="s">
        <v>146</v>
      </c>
      <c r="J12" s="66" t="s">
        <v>146</v>
      </c>
      <c r="K12" s="67" t="s">
        <v>146</v>
      </c>
      <c r="L12" s="63">
        <f t="shared" si="0"/>
        <v>28</v>
      </c>
    </row>
    <row r="13" spans="1:14" ht="15.75" x14ac:dyDescent="0.25">
      <c r="A13">
        <v>9</v>
      </c>
      <c r="B13" s="1" t="s">
        <v>145</v>
      </c>
      <c r="C13" s="65" t="s">
        <v>82</v>
      </c>
      <c r="D13" s="66" t="s">
        <v>150</v>
      </c>
      <c r="E13" s="66" t="s">
        <v>150</v>
      </c>
      <c r="F13" s="66" t="s">
        <v>150</v>
      </c>
      <c r="G13" s="66" t="s">
        <v>150</v>
      </c>
      <c r="H13" s="66" t="s">
        <v>150</v>
      </c>
      <c r="I13" s="66" t="s">
        <v>150</v>
      </c>
      <c r="J13" s="66" t="s">
        <v>150</v>
      </c>
      <c r="K13" s="67" t="s">
        <v>150</v>
      </c>
      <c r="L13" s="63">
        <f t="shared" si="0"/>
        <v>36</v>
      </c>
      <c r="M13" t="s">
        <v>151</v>
      </c>
      <c r="N13" s="63">
        <f>+LEN(M13)</f>
        <v>27</v>
      </c>
    </row>
    <row r="14" spans="1:14" ht="15.75" x14ac:dyDescent="0.25">
      <c r="A14">
        <v>10</v>
      </c>
      <c r="B14" s="1" t="s">
        <v>145</v>
      </c>
      <c r="C14" s="65" t="s">
        <v>83</v>
      </c>
      <c r="D14" s="66" t="s">
        <v>152</v>
      </c>
      <c r="E14" s="66" t="s">
        <v>152</v>
      </c>
      <c r="F14" s="66" t="s">
        <v>152</v>
      </c>
      <c r="G14" s="66" t="s">
        <v>152</v>
      </c>
      <c r="H14" s="66" t="s">
        <v>152</v>
      </c>
      <c r="I14" s="66" t="s">
        <v>152</v>
      </c>
      <c r="J14" s="66" t="s">
        <v>152</v>
      </c>
      <c r="K14" s="68" t="s">
        <v>152</v>
      </c>
      <c r="L14" s="63">
        <f t="shared" si="0"/>
        <v>27</v>
      </c>
    </row>
    <row r="15" spans="1:14" ht="15.75" x14ac:dyDescent="0.25">
      <c r="A15">
        <v>11</v>
      </c>
      <c r="B15" s="1" t="s">
        <v>145</v>
      </c>
      <c r="C15" s="65" t="s">
        <v>84</v>
      </c>
      <c r="D15" s="66" t="s">
        <v>150</v>
      </c>
      <c r="E15" s="66" t="s">
        <v>150</v>
      </c>
      <c r="F15" s="66" t="s">
        <v>150</v>
      </c>
      <c r="G15" s="66" t="s">
        <v>150</v>
      </c>
      <c r="H15" s="66" t="s">
        <v>150</v>
      </c>
      <c r="I15" s="66" t="s">
        <v>150</v>
      </c>
      <c r="J15" s="66" t="s">
        <v>150</v>
      </c>
      <c r="K15" s="67" t="s">
        <v>150</v>
      </c>
      <c r="L15" s="63">
        <f t="shared" si="0"/>
        <v>21</v>
      </c>
    </row>
    <row r="16" spans="1:14" ht="15.75" x14ac:dyDescent="0.25">
      <c r="A16">
        <v>12</v>
      </c>
      <c r="B16" s="1" t="s">
        <v>145</v>
      </c>
      <c r="C16" s="69" t="s">
        <v>85</v>
      </c>
      <c r="D16" s="66" t="s">
        <v>152</v>
      </c>
      <c r="E16" s="66" t="s">
        <v>152</v>
      </c>
      <c r="F16" s="66" t="s">
        <v>152</v>
      </c>
      <c r="G16" s="66" t="s">
        <v>152</v>
      </c>
      <c r="H16" s="66" t="s">
        <v>152</v>
      </c>
      <c r="I16" s="66" t="s">
        <v>152</v>
      </c>
      <c r="J16" s="66" t="s">
        <v>152</v>
      </c>
      <c r="K16" s="67" t="s">
        <v>152</v>
      </c>
      <c r="L16" s="63">
        <f t="shared" si="0"/>
        <v>34</v>
      </c>
      <c r="M16" t="s">
        <v>153</v>
      </c>
      <c r="N16" s="63">
        <f>+LEN(M16)</f>
        <v>27</v>
      </c>
    </row>
    <row r="17" spans="1:14" ht="15.75" x14ac:dyDescent="0.25">
      <c r="A17">
        <v>13</v>
      </c>
      <c r="B17" s="1" t="s">
        <v>145</v>
      </c>
      <c r="C17" s="70" t="s">
        <v>86</v>
      </c>
      <c r="D17" s="66" t="s">
        <v>152</v>
      </c>
      <c r="E17" s="66" t="s">
        <v>152</v>
      </c>
      <c r="F17" s="66" t="s">
        <v>152</v>
      </c>
      <c r="G17" s="66" t="s">
        <v>152</v>
      </c>
      <c r="H17" s="66" t="s">
        <v>152</v>
      </c>
      <c r="I17" s="66" t="s">
        <v>152</v>
      </c>
      <c r="J17" s="66" t="s">
        <v>152</v>
      </c>
      <c r="K17" s="67" t="s">
        <v>152</v>
      </c>
      <c r="L17" s="63">
        <f t="shared" si="0"/>
        <v>16</v>
      </c>
    </row>
    <row r="18" spans="1:14" ht="15.75" x14ac:dyDescent="0.25">
      <c r="A18">
        <v>14</v>
      </c>
      <c r="B18" s="1" t="s">
        <v>145</v>
      </c>
      <c r="C18" s="70" t="s">
        <v>87</v>
      </c>
      <c r="D18" s="71" t="s">
        <v>152</v>
      </c>
      <c r="E18" s="66" t="s">
        <v>152</v>
      </c>
      <c r="F18" s="66" t="s">
        <v>152</v>
      </c>
      <c r="G18" s="66" t="s">
        <v>152</v>
      </c>
      <c r="H18" s="66" t="s">
        <v>152</v>
      </c>
      <c r="I18" s="66" t="s">
        <v>152</v>
      </c>
      <c r="J18" s="66" t="s">
        <v>152</v>
      </c>
      <c r="K18" s="67" t="s">
        <v>152</v>
      </c>
      <c r="L18" s="63">
        <f t="shared" si="0"/>
        <v>30</v>
      </c>
      <c r="M18" t="s">
        <v>154</v>
      </c>
      <c r="N18" s="63">
        <f>+LEN(M18)</f>
        <v>28</v>
      </c>
    </row>
    <row r="19" spans="1:14" ht="15.75" x14ac:dyDescent="0.25">
      <c r="A19">
        <v>15</v>
      </c>
      <c r="B19" s="1" t="s">
        <v>145</v>
      </c>
      <c r="C19" s="72" t="s">
        <v>88</v>
      </c>
      <c r="D19" s="66" t="s">
        <v>152</v>
      </c>
      <c r="E19" s="66" t="s">
        <v>152</v>
      </c>
      <c r="F19" s="66" t="s">
        <v>152</v>
      </c>
      <c r="G19" s="66" t="s">
        <v>152</v>
      </c>
      <c r="H19" s="66" t="s">
        <v>152</v>
      </c>
      <c r="I19" s="66" t="s">
        <v>152</v>
      </c>
      <c r="J19" s="66" t="s">
        <v>152</v>
      </c>
      <c r="K19" s="67" t="s">
        <v>152</v>
      </c>
      <c r="L19" s="63">
        <f t="shared" si="0"/>
        <v>18</v>
      </c>
    </row>
    <row r="20" spans="1:14" ht="15.75" x14ac:dyDescent="0.25">
      <c r="A20">
        <v>16</v>
      </c>
      <c r="B20" s="1" t="s">
        <v>145</v>
      </c>
      <c r="C20" s="65" t="s">
        <v>89</v>
      </c>
      <c r="D20" s="66" t="s">
        <v>152</v>
      </c>
      <c r="E20" s="66" t="s">
        <v>152</v>
      </c>
      <c r="F20" s="66" t="s">
        <v>152</v>
      </c>
      <c r="G20" s="66" t="s">
        <v>152</v>
      </c>
      <c r="H20" s="66" t="s">
        <v>152</v>
      </c>
      <c r="I20" s="66" t="s">
        <v>152</v>
      </c>
      <c r="J20" s="66" t="s">
        <v>152</v>
      </c>
      <c r="K20" s="67" t="s">
        <v>152</v>
      </c>
      <c r="L20" s="63">
        <f t="shared" si="0"/>
        <v>27</v>
      </c>
    </row>
    <row r="21" spans="1:14" ht="15.75" x14ac:dyDescent="0.25">
      <c r="A21">
        <v>17</v>
      </c>
      <c r="B21" s="1" t="s">
        <v>145</v>
      </c>
      <c r="C21" s="65" t="s">
        <v>155</v>
      </c>
      <c r="D21" s="66" t="s">
        <v>152</v>
      </c>
      <c r="E21" s="66" t="s">
        <v>152</v>
      </c>
      <c r="F21" s="66" t="s">
        <v>152</v>
      </c>
      <c r="G21" s="66" t="s">
        <v>152</v>
      </c>
      <c r="H21" s="66" t="s">
        <v>152</v>
      </c>
      <c r="I21" s="66" t="s">
        <v>152</v>
      </c>
      <c r="J21" s="66" t="s">
        <v>152</v>
      </c>
      <c r="K21" s="67" t="s">
        <v>152</v>
      </c>
      <c r="L21" s="63">
        <f t="shared" si="0"/>
        <v>28</v>
      </c>
    </row>
    <row r="22" spans="1:14" ht="15.75" x14ac:dyDescent="0.25">
      <c r="A22">
        <v>18</v>
      </c>
      <c r="B22" s="1" t="s">
        <v>145</v>
      </c>
      <c r="C22" s="65" t="s">
        <v>90</v>
      </c>
      <c r="D22" s="66" t="s">
        <v>152</v>
      </c>
      <c r="E22" s="66" t="s">
        <v>152</v>
      </c>
      <c r="F22" s="66" t="s">
        <v>152</v>
      </c>
      <c r="G22" s="66" t="s">
        <v>152</v>
      </c>
      <c r="H22" s="66" t="s">
        <v>152</v>
      </c>
      <c r="I22" s="66" t="s">
        <v>152</v>
      </c>
      <c r="J22" s="66" t="s">
        <v>152</v>
      </c>
      <c r="K22" s="67" t="s">
        <v>152</v>
      </c>
      <c r="L22" s="63">
        <f t="shared" si="0"/>
        <v>26</v>
      </c>
    </row>
    <row r="23" spans="1:14" ht="15.75" x14ac:dyDescent="0.25">
      <c r="A23">
        <v>19</v>
      </c>
      <c r="B23" s="1" t="s">
        <v>145</v>
      </c>
      <c r="C23" s="73" t="s">
        <v>91</v>
      </c>
      <c r="D23" s="66" t="s">
        <v>152</v>
      </c>
      <c r="E23" s="66" t="s">
        <v>152</v>
      </c>
      <c r="F23" s="66" t="s">
        <v>152</v>
      </c>
      <c r="G23" s="66" t="s">
        <v>152</v>
      </c>
      <c r="H23" s="66" t="s">
        <v>152</v>
      </c>
      <c r="I23" s="66" t="s">
        <v>152</v>
      </c>
      <c r="J23" s="66" t="s">
        <v>152</v>
      </c>
      <c r="K23" s="67" t="s">
        <v>152</v>
      </c>
    </row>
    <row r="24" spans="1:14" ht="15.75" x14ac:dyDescent="0.25">
      <c r="A24">
        <v>20</v>
      </c>
      <c r="B24" s="1" t="s">
        <v>145</v>
      </c>
      <c r="C24" s="65" t="s">
        <v>92</v>
      </c>
      <c r="D24" s="66" t="s">
        <v>152</v>
      </c>
      <c r="E24" s="66" t="s">
        <v>152</v>
      </c>
      <c r="F24" s="66" t="s">
        <v>152</v>
      </c>
      <c r="G24" s="66" t="s">
        <v>152</v>
      </c>
      <c r="H24" s="66" t="s">
        <v>152</v>
      </c>
      <c r="I24" s="66" t="s">
        <v>152</v>
      </c>
      <c r="J24" s="66" t="s">
        <v>152</v>
      </c>
      <c r="K24" s="67" t="s">
        <v>152</v>
      </c>
      <c r="L24" s="63">
        <f t="shared" si="0"/>
        <v>30</v>
      </c>
      <c r="M24" t="s">
        <v>156</v>
      </c>
      <c r="N24" s="63">
        <f>+LEN(M24)</f>
        <v>27</v>
      </c>
    </row>
    <row r="25" spans="1:14" ht="15.75" x14ac:dyDescent="0.25">
      <c r="A25">
        <v>21</v>
      </c>
      <c r="B25" s="1" t="s">
        <v>145</v>
      </c>
      <c r="C25" s="65" t="s">
        <v>93</v>
      </c>
      <c r="D25" s="66" t="s">
        <v>152</v>
      </c>
      <c r="E25" s="66" t="s">
        <v>152</v>
      </c>
      <c r="F25" s="66" t="s">
        <v>152</v>
      </c>
      <c r="G25" s="66" t="s">
        <v>152</v>
      </c>
      <c r="H25" s="66" t="s">
        <v>152</v>
      </c>
      <c r="I25" s="66" t="s">
        <v>152</v>
      </c>
      <c r="J25" s="66" t="s">
        <v>152</v>
      </c>
      <c r="K25" s="67" t="s">
        <v>152</v>
      </c>
      <c r="L25" s="63">
        <f t="shared" si="0"/>
        <v>25</v>
      </c>
    </row>
    <row r="26" spans="1:14" ht="15.75" x14ac:dyDescent="0.25">
      <c r="A26">
        <v>22</v>
      </c>
      <c r="B26" s="1" t="s">
        <v>145</v>
      </c>
      <c r="C26" s="65" t="s">
        <v>94</v>
      </c>
      <c r="D26" s="66" t="s">
        <v>157</v>
      </c>
      <c r="E26" s="66" t="s">
        <v>157</v>
      </c>
      <c r="F26" s="66" t="s">
        <v>157</v>
      </c>
      <c r="G26" s="66" t="s">
        <v>157</v>
      </c>
      <c r="H26" s="66" t="s">
        <v>157</v>
      </c>
      <c r="I26" s="66" t="s">
        <v>157</v>
      </c>
      <c r="J26" s="66" t="s">
        <v>157</v>
      </c>
      <c r="K26" s="67" t="s">
        <v>157</v>
      </c>
      <c r="L26" s="63">
        <f t="shared" si="0"/>
        <v>29</v>
      </c>
    </row>
    <row r="27" spans="1:14" ht="15.75" x14ac:dyDescent="0.25">
      <c r="A27">
        <v>23</v>
      </c>
      <c r="B27" s="1" t="s">
        <v>145</v>
      </c>
      <c r="C27" s="65" t="s">
        <v>95</v>
      </c>
      <c r="D27" s="66" t="s">
        <v>152</v>
      </c>
      <c r="E27" s="66" t="s">
        <v>152</v>
      </c>
      <c r="F27" s="66" t="s">
        <v>152</v>
      </c>
      <c r="G27" s="66" t="s">
        <v>152</v>
      </c>
      <c r="H27" s="66" t="s">
        <v>152</v>
      </c>
      <c r="I27" s="66" t="s">
        <v>152</v>
      </c>
      <c r="J27" s="66" t="s">
        <v>152</v>
      </c>
      <c r="K27" s="67" t="s">
        <v>152</v>
      </c>
      <c r="L27" s="63">
        <f t="shared" si="0"/>
        <v>24</v>
      </c>
    </row>
    <row r="28" spans="1:14" ht="15.75" x14ac:dyDescent="0.25">
      <c r="A28">
        <v>24</v>
      </c>
      <c r="B28" s="1" t="s">
        <v>145</v>
      </c>
      <c r="C28" s="65" t="s">
        <v>96</v>
      </c>
      <c r="D28" s="66" t="s">
        <v>152</v>
      </c>
      <c r="E28" s="66" t="s">
        <v>152</v>
      </c>
      <c r="F28" s="66" t="s">
        <v>152</v>
      </c>
      <c r="G28" s="66" t="s">
        <v>152</v>
      </c>
      <c r="H28" s="66" t="s">
        <v>152</v>
      </c>
      <c r="I28" s="66" t="s">
        <v>152</v>
      </c>
      <c r="J28" s="66" t="s">
        <v>152</v>
      </c>
      <c r="K28" s="67" t="s">
        <v>152</v>
      </c>
      <c r="L28" s="63">
        <f t="shared" si="0"/>
        <v>30</v>
      </c>
      <c r="M28" t="s">
        <v>158</v>
      </c>
      <c r="N28" s="63">
        <f>+LEN(M28)</f>
        <v>27</v>
      </c>
    </row>
    <row r="29" spans="1:14" ht="15.75" x14ac:dyDescent="0.25">
      <c r="A29">
        <v>25</v>
      </c>
      <c r="B29" s="1" t="s">
        <v>145</v>
      </c>
      <c r="C29" s="65" t="s">
        <v>97</v>
      </c>
      <c r="D29" s="66" t="s">
        <v>152</v>
      </c>
      <c r="E29" s="66" t="s">
        <v>152</v>
      </c>
      <c r="F29" s="66" t="s">
        <v>152</v>
      </c>
      <c r="G29" s="66" t="s">
        <v>152</v>
      </c>
      <c r="H29" s="66" t="s">
        <v>152</v>
      </c>
      <c r="I29" s="66" t="s">
        <v>152</v>
      </c>
      <c r="J29" s="66" t="s">
        <v>152</v>
      </c>
      <c r="K29" s="67" t="s">
        <v>152</v>
      </c>
      <c r="L29" s="63">
        <f t="shared" si="0"/>
        <v>27</v>
      </c>
    </row>
    <row r="30" spans="1:14" ht="15.75" x14ac:dyDescent="0.25">
      <c r="A30">
        <v>26</v>
      </c>
      <c r="B30" s="1" t="s">
        <v>145</v>
      </c>
      <c r="C30" s="65" t="s">
        <v>98</v>
      </c>
      <c r="D30" s="66" t="s">
        <v>157</v>
      </c>
      <c r="E30" s="66" t="s">
        <v>157</v>
      </c>
      <c r="F30" s="66" t="s">
        <v>157</v>
      </c>
      <c r="G30" s="66" t="s">
        <v>157</v>
      </c>
      <c r="H30" s="66" t="s">
        <v>157</v>
      </c>
      <c r="I30" s="66" t="s">
        <v>157</v>
      </c>
      <c r="J30" s="66" t="s">
        <v>157</v>
      </c>
      <c r="K30" s="67" t="s">
        <v>157</v>
      </c>
      <c r="L30" s="63">
        <f t="shared" si="0"/>
        <v>27</v>
      </c>
    </row>
    <row r="31" spans="1:14" ht="15.75" x14ac:dyDescent="0.25">
      <c r="A31">
        <v>27</v>
      </c>
      <c r="B31" s="1" t="s">
        <v>145</v>
      </c>
      <c r="C31" s="65" t="s">
        <v>99</v>
      </c>
      <c r="D31" s="66" t="s">
        <v>157</v>
      </c>
      <c r="E31" s="66" t="s">
        <v>157</v>
      </c>
      <c r="F31" s="66" t="s">
        <v>157</v>
      </c>
      <c r="G31" s="66" t="s">
        <v>157</v>
      </c>
      <c r="H31" s="66" t="s">
        <v>157</v>
      </c>
      <c r="I31" s="66" t="s">
        <v>157</v>
      </c>
      <c r="J31" s="66" t="s">
        <v>157</v>
      </c>
      <c r="K31" s="67" t="s">
        <v>157</v>
      </c>
      <c r="L31" s="63">
        <f t="shared" si="0"/>
        <v>23</v>
      </c>
    </row>
    <row r="32" spans="1:14" ht="15.75" x14ac:dyDescent="0.25">
      <c r="A32">
        <v>28</v>
      </c>
      <c r="B32" s="1" t="s">
        <v>145</v>
      </c>
      <c r="C32" s="65" t="s">
        <v>100</v>
      </c>
      <c r="D32" s="66" t="s">
        <v>157</v>
      </c>
      <c r="E32" s="66" t="s">
        <v>157</v>
      </c>
      <c r="F32" s="66" t="s">
        <v>157</v>
      </c>
      <c r="G32" s="66" t="s">
        <v>157</v>
      </c>
      <c r="H32" s="66" t="s">
        <v>157</v>
      </c>
      <c r="I32" s="66" t="s">
        <v>157</v>
      </c>
      <c r="J32" s="66" t="s">
        <v>157</v>
      </c>
      <c r="K32" s="67" t="s">
        <v>157</v>
      </c>
      <c r="L32" s="63">
        <f t="shared" si="0"/>
        <v>19</v>
      </c>
    </row>
    <row r="33" spans="1:12" ht="15.75" x14ac:dyDescent="0.25">
      <c r="A33">
        <v>29</v>
      </c>
      <c r="B33" s="1" t="s">
        <v>145</v>
      </c>
      <c r="C33" s="65" t="s">
        <v>101</v>
      </c>
      <c r="D33" s="66" t="s">
        <v>157</v>
      </c>
      <c r="E33" s="66" t="s">
        <v>157</v>
      </c>
      <c r="F33" s="66" t="s">
        <v>157</v>
      </c>
      <c r="G33" s="66" t="s">
        <v>157</v>
      </c>
      <c r="H33" s="66" t="s">
        <v>157</v>
      </c>
      <c r="I33" s="66" t="s">
        <v>157</v>
      </c>
      <c r="J33" s="66" t="s">
        <v>157</v>
      </c>
      <c r="K33" s="67" t="s">
        <v>157</v>
      </c>
      <c r="L33" s="63">
        <f t="shared" si="0"/>
        <v>26</v>
      </c>
    </row>
    <row r="34" spans="1:12" ht="15.75" x14ac:dyDescent="0.25">
      <c r="A34">
        <v>30</v>
      </c>
      <c r="B34" s="1" t="s">
        <v>145</v>
      </c>
      <c r="C34" s="65" t="s">
        <v>102</v>
      </c>
      <c r="D34" s="66" t="s">
        <v>157</v>
      </c>
      <c r="E34" s="66" t="s">
        <v>157</v>
      </c>
      <c r="F34" s="66" t="s">
        <v>157</v>
      </c>
      <c r="G34" s="66" t="s">
        <v>157</v>
      </c>
      <c r="H34" s="66" t="s">
        <v>157</v>
      </c>
      <c r="I34" s="66" t="s">
        <v>157</v>
      </c>
      <c r="J34" s="66" t="s">
        <v>157</v>
      </c>
      <c r="K34" s="67" t="s">
        <v>157</v>
      </c>
      <c r="L34" s="63">
        <f t="shared" si="0"/>
        <v>18</v>
      </c>
    </row>
    <row r="35" spans="1:12" ht="15.75" x14ac:dyDescent="0.25">
      <c r="A35">
        <v>31</v>
      </c>
      <c r="B35" s="1" t="s">
        <v>145</v>
      </c>
      <c r="C35" s="65" t="s">
        <v>103</v>
      </c>
      <c r="D35" s="66" t="s">
        <v>157</v>
      </c>
      <c r="E35" s="66" t="s">
        <v>157</v>
      </c>
      <c r="F35" s="66" t="s">
        <v>157</v>
      </c>
      <c r="G35" s="66" t="s">
        <v>157</v>
      </c>
      <c r="H35" s="66" t="s">
        <v>157</v>
      </c>
      <c r="I35" s="66" t="s">
        <v>157</v>
      </c>
      <c r="J35" s="66" t="s">
        <v>157</v>
      </c>
      <c r="K35" s="67" t="s">
        <v>157</v>
      </c>
      <c r="L35" s="63">
        <f t="shared" si="0"/>
        <v>16</v>
      </c>
    </row>
    <row r="36" spans="1:12" ht="15.75" x14ac:dyDescent="0.25">
      <c r="A36">
        <v>32</v>
      </c>
      <c r="B36" s="1" t="s">
        <v>145</v>
      </c>
      <c r="C36" s="65" t="s">
        <v>104</v>
      </c>
      <c r="D36" s="66" t="s">
        <v>152</v>
      </c>
      <c r="E36" s="66" t="s">
        <v>152</v>
      </c>
      <c r="F36" s="66" t="s">
        <v>152</v>
      </c>
      <c r="G36" s="66" t="s">
        <v>152</v>
      </c>
      <c r="H36" s="66" t="s">
        <v>152</v>
      </c>
      <c r="I36" s="66" t="s">
        <v>152</v>
      </c>
      <c r="J36" s="66" t="s">
        <v>152</v>
      </c>
      <c r="K36" s="66" t="s">
        <v>152</v>
      </c>
      <c r="L36" s="63">
        <f t="shared" si="0"/>
        <v>19</v>
      </c>
    </row>
    <row r="37" spans="1:12" ht="15.75" x14ac:dyDescent="0.25">
      <c r="A37">
        <v>33</v>
      </c>
      <c r="B37" s="1" t="s">
        <v>145</v>
      </c>
      <c r="C37" s="65" t="s">
        <v>105</v>
      </c>
      <c r="D37" s="66" t="s">
        <v>152</v>
      </c>
      <c r="E37" s="66" t="s">
        <v>152</v>
      </c>
      <c r="F37" s="66" t="s">
        <v>152</v>
      </c>
      <c r="G37" s="66" t="s">
        <v>152</v>
      </c>
      <c r="H37" s="66" t="s">
        <v>152</v>
      </c>
      <c r="I37" s="66" t="s">
        <v>152</v>
      </c>
      <c r="J37" s="66" t="s">
        <v>152</v>
      </c>
      <c r="K37" s="66" t="s">
        <v>152</v>
      </c>
      <c r="L37" s="63">
        <f t="shared" si="0"/>
        <v>9</v>
      </c>
    </row>
    <row r="38" spans="1:12" ht="15.75" x14ac:dyDescent="0.25">
      <c r="A38">
        <v>34</v>
      </c>
      <c r="B38" s="1" t="s">
        <v>145</v>
      </c>
      <c r="C38" s="65" t="s">
        <v>106</v>
      </c>
      <c r="D38" s="66" t="s">
        <v>157</v>
      </c>
      <c r="E38" s="66" t="s">
        <v>157</v>
      </c>
      <c r="F38" s="66" t="s">
        <v>157</v>
      </c>
      <c r="G38" s="66" t="s">
        <v>157</v>
      </c>
      <c r="H38" s="66" t="s">
        <v>157</v>
      </c>
      <c r="I38" s="66" t="s">
        <v>157</v>
      </c>
      <c r="J38" s="66" t="s">
        <v>157</v>
      </c>
      <c r="K38" s="67" t="s">
        <v>157</v>
      </c>
      <c r="L38" s="63">
        <f t="shared" si="0"/>
        <v>29</v>
      </c>
    </row>
    <row r="39" spans="1:12" ht="15.75" x14ac:dyDescent="0.25">
      <c r="A39">
        <v>35</v>
      </c>
      <c r="B39" s="1" t="s">
        <v>145</v>
      </c>
      <c r="C39" s="65" t="s">
        <v>107</v>
      </c>
      <c r="D39" s="66" t="s">
        <v>157</v>
      </c>
      <c r="E39" s="66" t="s">
        <v>157</v>
      </c>
      <c r="F39" s="66" t="s">
        <v>157</v>
      </c>
      <c r="G39" s="66" t="s">
        <v>157</v>
      </c>
      <c r="H39" s="66" t="s">
        <v>157</v>
      </c>
      <c r="I39" s="66" t="s">
        <v>157</v>
      </c>
      <c r="J39" s="66" t="s">
        <v>157</v>
      </c>
      <c r="K39" s="67" t="s">
        <v>157</v>
      </c>
      <c r="L39" s="63">
        <f t="shared" si="0"/>
        <v>21</v>
      </c>
    </row>
    <row r="40" spans="1:12" ht="15.75" x14ac:dyDescent="0.25">
      <c r="A40">
        <v>36</v>
      </c>
      <c r="B40" s="1" t="s">
        <v>145</v>
      </c>
      <c r="C40" s="65" t="s">
        <v>159</v>
      </c>
      <c r="D40" s="66" t="s">
        <v>157</v>
      </c>
      <c r="E40" s="66" t="s">
        <v>157</v>
      </c>
      <c r="F40" s="66" t="s">
        <v>157</v>
      </c>
      <c r="G40" s="66" t="s">
        <v>157</v>
      </c>
      <c r="H40" s="66" t="s">
        <v>157</v>
      </c>
      <c r="I40" s="66" t="s">
        <v>157</v>
      </c>
      <c r="J40" s="66" t="s">
        <v>157</v>
      </c>
      <c r="K40" s="67" t="s">
        <v>157</v>
      </c>
      <c r="L40" s="63">
        <f t="shared" si="0"/>
        <v>22</v>
      </c>
    </row>
    <row r="41" spans="1:12" ht="15.75" x14ac:dyDescent="0.25">
      <c r="A41">
        <v>37</v>
      </c>
      <c r="B41" s="1" t="s">
        <v>145</v>
      </c>
      <c r="C41" s="65" t="s">
        <v>108</v>
      </c>
      <c r="D41" s="66" t="s">
        <v>157</v>
      </c>
      <c r="E41" s="66" t="s">
        <v>157</v>
      </c>
      <c r="F41" s="66" t="s">
        <v>157</v>
      </c>
      <c r="G41" s="66" t="s">
        <v>157</v>
      </c>
      <c r="H41" s="66" t="s">
        <v>157</v>
      </c>
      <c r="I41" s="66" t="s">
        <v>157</v>
      </c>
      <c r="J41" s="66" t="s">
        <v>157</v>
      </c>
      <c r="K41" s="67" t="s">
        <v>157</v>
      </c>
      <c r="L41" s="63">
        <f t="shared" si="0"/>
        <v>26</v>
      </c>
    </row>
    <row r="42" spans="1:12" ht="15.75" x14ac:dyDescent="0.25">
      <c r="A42">
        <v>38</v>
      </c>
      <c r="B42" s="1" t="s">
        <v>145</v>
      </c>
      <c r="C42" s="65" t="s">
        <v>109</v>
      </c>
      <c r="D42" s="66" t="s">
        <v>157</v>
      </c>
      <c r="E42" s="66" t="s">
        <v>157</v>
      </c>
      <c r="F42" s="66" t="s">
        <v>157</v>
      </c>
      <c r="G42" s="66" t="s">
        <v>157</v>
      </c>
      <c r="H42" s="66" t="s">
        <v>157</v>
      </c>
      <c r="I42" s="66" t="s">
        <v>157</v>
      </c>
      <c r="J42" s="66" t="s">
        <v>157</v>
      </c>
      <c r="K42" s="67" t="s">
        <v>157</v>
      </c>
      <c r="L42" s="63">
        <f t="shared" si="0"/>
        <v>26</v>
      </c>
    </row>
    <row r="43" spans="1:12" ht="15.75" x14ac:dyDescent="0.25">
      <c r="A43">
        <v>39</v>
      </c>
      <c r="B43" s="1" t="s">
        <v>145</v>
      </c>
      <c r="C43" s="65" t="s">
        <v>38</v>
      </c>
      <c r="D43" s="66" t="s">
        <v>146</v>
      </c>
      <c r="E43" s="66" t="s">
        <v>146</v>
      </c>
      <c r="F43" s="66" t="s">
        <v>146</v>
      </c>
      <c r="G43" s="66" t="s">
        <v>146</v>
      </c>
      <c r="H43" s="66" t="s">
        <v>146</v>
      </c>
      <c r="I43" s="66" t="s">
        <v>146</v>
      </c>
      <c r="J43" s="66" t="s">
        <v>146</v>
      </c>
      <c r="K43" s="67" t="s">
        <v>146</v>
      </c>
      <c r="L43" s="63">
        <f t="shared" si="0"/>
        <v>10</v>
      </c>
    </row>
    <row r="44" spans="1:12" ht="15.75" x14ac:dyDescent="0.25">
      <c r="A44">
        <v>40</v>
      </c>
      <c r="B44" s="1" t="s">
        <v>145</v>
      </c>
      <c r="C44" s="65" t="s">
        <v>160</v>
      </c>
      <c r="D44" s="66" t="s">
        <v>152</v>
      </c>
      <c r="E44" s="66" t="s">
        <v>152</v>
      </c>
      <c r="F44" s="66" t="s">
        <v>152</v>
      </c>
      <c r="G44" s="66" t="s">
        <v>152</v>
      </c>
      <c r="H44" s="66" t="s">
        <v>152</v>
      </c>
      <c r="I44" s="66" t="s">
        <v>152</v>
      </c>
      <c r="J44" s="66" t="s">
        <v>152</v>
      </c>
      <c r="K44" s="67" t="s">
        <v>152</v>
      </c>
      <c r="L44" s="63">
        <f t="shared" si="0"/>
        <v>15</v>
      </c>
    </row>
    <row r="45" spans="1:12" ht="15.75" x14ac:dyDescent="0.25">
      <c r="A45">
        <v>41</v>
      </c>
      <c r="B45" s="1" t="s">
        <v>145</v>
      </c>
      <c r="C45" s="65" t="s">
        <v>110</v>
      </c>
      <c r="D45" s="66" t="s">
        <v>152</v>
      </c>
      <c r="E45" s="66" t="s">
        <v>152</v>
      </c>
      <c r="F45" s="66" t="s">
        <v>152</v>
      </c>
      <c r="G45" s="66" t="s">
        <v>152</v>
      </c>
      <c r="H45" s="66" t="s">
        <v>152</v>
      </c>
      <c r="I45" s="66" t="s">
        <v>152</v>
      </c>
      <c r="J45" s="66" t="s">
        <v>152</v>
      </c>
      <c r="K45" s="67" t="s">
        <v>152</v>
      </c>
      <c r="L45" s="63">
        <f t="shared" si="0"/>
        <v>22</v>
      </c>
    </row>
    <row r="46" spans="1:12" ht="15.75" x14ac:dyDescent="0.25">
      <c r="A46">
        <v>42</v>
      </c>
      <c r="B46" s="1" t="s">
        <v>145</v>
      </c>
      <c r="C46" s="65" t="s">
        <v>41</v>
      </c>
      <c r="D46" s="74" t="s">
        <v>161</v>
      </c>
      <c r="E46" s="74" t="s">
        <v>161</v>
      </c>
      <c r="F46" s="74" t="s">
        <v>161</v>
      </c>
      <c r="G46" s="74" t="s">
        <v>161</v>
      </c>
      <c r="H46" s="74" t="s">
        <v>161</v>
      </c>
      <c r="I46" s="74" t="s">
        <v>161</v>
      </c>
      <c r="J46" s="74" t="s">
        <v>161</v>
      </c>
      <c r="K46" s="75" t="s">
        <v>161</v>
      </c>
      <c r="L46" s="63">
        <f t="shared" si="0"/>
        <v>22</v>
      </c>
    </row>
    <row r="47" spans="1:12" ht="15.75" x14ac:dyDescent="0.25">
      <c r="A47" s="64">
        <v>43</v>
      </c>
      <c r="B47" s="76"/>
      <c r="C47" s="62" t="s">
        <v>162</v>
      </c>
      <c r="D47" s="59"/>
      <c r="E47" s="59"/>
      <c r="F47" s="59"/>
      <c r="G47" s="59"/>
      <c r="H47" s="59"/>
      <c r="I47" s="59"/>
      <c r="J47" s="59"/>
      <c r="K47" s="59"/>
      <c r="L47" s="63">
        <f t="shared" si="0"/>
        <v>19</v>
      </c>
    </row>
    <row r="48" spans="1:12" ht="15.75" x14ac:dyDescent="0.25">
      <c r="A48">
        <v>44</v>
      </c>
      <c r="B48" s="1" t="s">
        <v>163</v>
      </c>
      <c r="C48" s="77" t="s">
        <v>164</v>
      </c>
      <c r="D48" s="78"/>
      <c r="E48" s="78"/>
      <c r="F48" s="78"/>
      <c r="G48" s="78"/>
      <c r="H48" s="78"/>
      <c r="I48" s="78"/>
      <c r="J48" s="78"/>
      <c r="K48" s="78"/>
      <c r="L48" s="63">
        <f t="shared" si="0"/>
        <v>12</v>
      </c>
    </row>
    <row r="49" spans="1:14" ht="15.75" outlineLevel="1" x14ac:dyDescent="0.25">
      <c r="A49">
        <v>45</v>
      </c>
      <c r="B49" s="1" t="s">
        <v>150</v>
      </c>
      <c r="C49" s="79" t="s">
        <v>165</v>
      </c>
      <c r="D49" s="80" t="s">
        <v>150</v>
      </c>
      <c r="E49" s="80" t="s">
        <v>150</v>
      </c>
      <c r="F49" s="80" t="s">
        <v>138</v>
      </c>
      <c r="G49" s="80" t="s">
        <v>138</v>
      </c>
      <c r="H49" s="80" t="s">
        <v>152</v>
      </c>
      <c r="I49" s="80" t="s">
        <v>152</v>
      </c>
      <c r="J49" s="80" t="s">
        <v>150</v>
      </c>
      <c r="K49" s="81" t="s">
        <v>150</v>
      </c>
      <c r="L49" s="63">
        <f t="shared" si="0"/>
        <v>36</v>
      </c>
    </row>
    <row r="50" spans="1:14" ht="15.75" outlineLevel="1" x14ac:dyDescent="0.25">
      <c r="A50">
        <v>46</v>
      </c>
      <c r="B50" s="1" t="s">
        <v>150</v>
      </c>
      <c r="C50" s="79" t="s">
        <v>166</v>
      </c>
      <c r="D50" s="66" t="s">
        <v>148</v>
      </c>
      <c r="E50" s="66" t="s">
        <v>148</v>
      </c>
      <c r="F50" s="66" t="s">
        <v>148</v>
      </c>
      <c r="G50" s="66" t="s">
        <v>148</v>
      </c>
      <c r="H50" s="66" t="s">
        <v>148</v>
      </c>
      <c r="I50" s="66" t="s">
        <v>152</v>
      </c>
      <c r="J50" s="66" t="s">
        <v>150</v>
      </c>
      <c r="K50" s="67" t="s">
        <v>150</v>
      </c>
      <c r="L50" s="63">
        <f t="shared" si="0"/>
        <v>21</v>
      </c>
    </row>
    <row r="51" spans="1:14" ht="15.75" outlineLevel="1" x14ac:dyDescent="0.25">
      <c r="A51">
        <v>47</v>
      </c>
      <c r="B51" s="1" t="s">
        <v>150</v>
      </c>
      <c r="C51" s="79" t="s">
        <v>167</v>
      </c>
      <c r="D51" s="66" t="s">
        <v>148</v>
      </c>
      <c r="E51" s="66" t="s">
        <v>148</v>
      </c>
      <c r="F51" s="66" t="s">
        <v>148</v>
      </c>
      <c r="G51" s="66" t="s">
        <v>148</v>
      </c>
      <c r="H51" s="66" t="s">
        <v>148</v>
      </c>
      <c r="I51" s="66" t="s">
        <v>152</v>
      </c>
      <c r="J51" s="66" t="s">
        <v>150</v>
      </c>
      <c r="K51" s="67" t="s">
        <v>148</v>
      </c>
      <c r="L51" s="63">
        <f t="shared" si="0"/>
        <v>20</v>
      </c>
    </row>
    <row r="52" spans="1:14" ht="15.75" x14ac:dyDescent="0.25">
      <c r="A52">
        <v>48</v>
      </c>
      <c r="B52" s="1" t="s">
        <v>163</v>
      </c>
      <c r="C52" s="77" t="s">
        <v>168</v>
      </c>
      <c r="D52" s="78"/>
      <c r="E52" s="78"/>
      <c r="F52" s="78"/>
      <c r="G52" s="78"/>
      <c r="H52" s="78"/>
      <c r="I52" s="78"/>
      <c r="J52" s="78"/>
      <c r="K52" s="78"/>
      <c r="L52" s="63">
        <f t="shared" si="0"/>
        <v>10</v>
      </c>
    </row>
    <row r="53" spans="1:14" ht="15.75" outlineLevel="1" x14ac:dyDescent="0.25">
      <c r="A53">
        <v>49</v>
      </c>
      <c r="B53" s="1" t="s">
        <v>163</v>
      </c>
      <c r="C53" s="82" t="s">
        <v>169</v>
      </c>
      <c r="D53" s="66" t="s">
        <v>148</v>
      </c>
      <c r="E53" s="66" t="s">
        <v>148</v>
      </c>
      <c r="F53" s="66" t="s">
        <v>148</v>
      </c>
      <c r="G53" s="66" t="s">
        <v>148</v>
      </c>
      <c r="H53" s="66" t="s">
        <v>152</v>
      </c>
      <c r="I53" s="66" t="s">
        <v>152</v>
      </c>
      <c r="J53" s="66" t="s">
        <v>150</v>
      </c>
      <c r="K53" s="67" t="s">
        <v>150</v>
      </c>
      <c r="L53" s="63">
        <f t="shared" si="0"/>
        <v>44</v>
      </c>
    </row>
    <row r="54" spans="1:14" ht="15.75" outlineLevel="1" x14ac:dyDescent="0.25">
      <c r="A54">
        <v>50</v>
      </c>
      <c r="B54" s="1" t="s">
        <v>163</v>
      </c>
      <c r="C54" s="82" t="s">
        <v>170</v>
      </c>
      <c r="D54" s="66" t="s">
        <v>148</v>
      </c>
      <c r="E54" s="66" t="s">
        <v>148</v>
      </c>
      <c r="F54" s="66" t="s">
        <v>150</v>
      </c>
      <c r="G54" s="66" t="s">
        <v>150</v>
      </c>
      <c r="H54" s="66" t="s">
        <v>150</v>
      </c>
      <c r="I54" s="66" t="s">
        <v>150</v>
      </c>
      <c r="J54" s="66" t="s">
        <v>150</v>
      </c>
      <c r="K54" s="67" t="s">
        <v>150</v>
      </c>
      <c r="L54" s="63">
        <f t="shared" si="0"/>
        <v>26</v>
      </c>
    </row>
    <row r="55" spans="1:14" ht="15.75" x14ac:dyDescent="0.25">
      <c r="A55">
        <v>51</v>
      </c>
      <c r="B55" s="1" t="s">
        <v>163</v>
      </c>
      <c r="C55" s="77" t="s">
        <v>171</v>
      </c>
      <c r="D55" s="78"/>
      <c r="E55" s="78"/>
      <c r="F55" s="78"/>
      <c r="G55" s="78"/>
      <c r="H55" s="78"/>
      <c r="I55" s="78"/>
      <c r="J55" s="78"/>
      <c r="K55" s="78"/>
      <c r="L55" s="63">
        <f t="shared" si="0"/>
        <v>19</v>
      </c>
    </row>
    <row r="56" spans="1:14" ht="15.75" outlineLevel="1" x14ac:dyDescent="0.25">
      <c r="A56">
        <v>52</v>
      </c>
      <c r="B56" s="1" t="s">
        <v>163</v>
      </c>
      <c r="C56" s="83" t="s">
        <v>172</v>
      </c>
      <c r="D56" s="66" t="s">
        <v>148</v>
      </c>
      <c r="E56" s="66" t="s">
        <v>148</v>
      </c>
      <c r="F56" s="66" t="s">
        <v>148</v>
      </c>
      <c r="G56" s="66" t="s">
        <v>138</v>
      </c>
      <c r="H56" s="66" t="s">
        <v>138</v>
      </c>
      <c r="I56" s="66" t="s">
        <v>138</v>
      </c>
      <c r="J56" s="66" t="s">
        <v>150</v>
      </c>
      <c r="K56" s="67" t="s">
        <v>150</v>
      </c>
      <c r="L56" s="63">
        <f t="shared" si="0"/>
        <v>50</v>
      </c>
    </row>
    <row r="57" spans="1:14" ht="15.75" outlineLevel="1" x14ac:dyDescent="0.25">
      <c r="A57">
        <v>53</v>
      </c>
      <c r="B57" s="1" t="s">
        <v>163</v>
      </c>
      <c r="C57" s="83" t="s">
        <v>173</v>
      </c>
      <c r="D57" s="66" t="s">
        <v>148</v>
      </c>
      <c r="E57" s="66" t="s">
        <v>148</v>
      </c>
      <c r="F57" s="66" t="s">
        <v>138</v>
      </c>
      <c r="G57" s="66" t="s">
        <v>138</v>
      </c>
      <c r="H57" s="66" t="s">
        <v>138</v>
      </c>
      <c r="I57" s="66" t="s">
        <v>138</v>
      </c>
      <c r="J57" s="66" t="s">
        <v>150</v>
      </c>
      <c r="K57" s="67" t="s">
        <v>150</v>
      </c>
      <c r="L57" s="63">
        <f t="shared" si="0"/>
        <v>21</v>
      </c>
    </row>
    <row r="58" spans="1:14" ht="15.75" x14ac:dyDescent="0.25">
      <c r="A58">
        <v>54</v>
      </c>
      <c r="B58" s="1" t="s">
        <v>163</v>
      </c>
      <c r="C58" s="77" t="s">
        <v>174</v>
      </c>
      <c r="D58" s="78"/>
      <c r="E58" s="78"/>
      <c r="F58" s="78"/>
      <c r="G58" s="78"/>
      <c r="H58" s="78"/>
      <c r="I58" s="78"/>
      <c r="J58" s="78"/>
      <c r="K58" s="78"/>
      <c r="L58" s="63">
        <f t="shared" si="0"/>
        <v>33</v>
      </c>
      <c r="M58" t="s">
        <v>175</v>
      </c>
      <c r="N58" s="63">
        <f>+LEN(M58)</f>
        <v>24</v>
      </c>
    </row>
    <row r="59" spans="1:14" ht="15.75" outlineLevel="1" x14ac:dyDescent="0.25">
      <c r="A59">
        <v>55</v>
      </c>
      <c r="B59" s="1" t="s">
        <v>163</v>
      </c>
      <c r="C59" s="84" t="s">
        <v>176</v>
      </c>
      <c r="D59" s="66" t="s">
        <v>148</v>
      </c>
      <c r="E59" s="66" t="s">
        <v>148</v>
      </c>
      <c r="F59" s="66" t="s">
        <v>148</v>
      </c>
      <c r="G59" s="66" t="s">
        <v>138</v>
      </c>
      <c r="H59" s="66" t="s">
        <v>138</v>
      </c>
      <c r="I59" s="66" t="s">
        <v>138</v>
      </c>
      <c r="J59" s="66" t="s">
        <v>150</v>
      </c>
      <c r="K59" s="67" t="s">
        <v>150</v>
      </c>
      <c r="L59" s="63">
        <f t="shared" si="0"/>
        <v>63</v>
      </c>
    </row>
    <row r="60" spans="1:14" ht="15.75" outlineLevel="1" x14ac:dyDescent="0.25">
      <c r="A60">
        <v>56</v>
      </c>
      <c r="B60" s="1" t="s">
        <v>163</v>
      </c>
      <c r="C60" s="84" t="s">
        <v>177</v>
      </c>
      <c r="D60" s="66" t="s">
        <v>148</v>
      </c>
      <c r="E60" s="66" t="s">
        <v>150</v>
      </c>
      <c r="F60" s="66" t="s">
        <v>150</v>
      </c>
      <c r="G60" s="66" t="s">
        <v>150</v>
      </c>
      <c r="H60" s="66" t="s">
        <v>150</v>
      </c>
      <c r="I60" s="66" t="s">
        <v>150</v>
      </c>
      <c r="J60" s="66" t="s">
        <v>150</v>
      </c>
      <c r="K60" s="67" t="s">
        <v>150</v>
      </c>
      <c r="L60" s="63">
        <f t="shared" si="0"/>
        <v>45</v>
      </c>
    </row>
    <row r="61" spans="1:14" ht="15.75" outlineLevel="1" x14ac:dyDescent="0.25">
      <c r="A61">
        <v>57</v>
      </c>
      <c r="B61" s="1" t="s">
        <v>163</v>
      </c>
      <c r="C61" s="84" t="s">
        <v>178</v>
      </c>
      <c r="D61" s="66" t="s">
        <v>148</v>
      </c>
      <c r="E61" s="66" t="s">
        <v>150</v>
      </c>
      <c r="F61" s="66" t="s">
        <v>150</v>
      </c>
      <c r="G61" s="66" t="s">
        <v>150</v>
      </c>
      <c r="H61" s="66" t="s">
        <v>150</v>
      </c>
      <c r="I61" s="66" t="s">
        <v>150</v>
      </c>
      <c r="J61" s="66" t="s">
        <v>150</v>
      </c>
      <c r="K61" s="67" t="s">
        <v>150</v>
      </c>
      <c r="L61" s="63">
        <f t="shared" si="0"/>
        <v>29</v>
      </c>
    </row>
    <row r="62" spans="1:14" ht="15.75" x14ac:dyDescent="0.25">
      <c r="A62">
        <v>59</v>
      </c>
      <c r="B62" s="1" t="s">
        <v>163</v>
      </c>
      <c r="C62" s="77" t="s">
        <v>179</v>
      </c>
      <c r="D62" s="78"/>
      <c r="E62" s="78"/>
      <c r="F62" s="78"/>
      <c r="G62" s="78"/>
      <c r="H62" s="78"/>
      <c r="I62" s="78"/>
      <c r="J62" s="78"/>
      <c r="K62" s="78"/>
      <c r="L62" s="63">
        <f t="shared" si="0"/>
        <v>21</v>
      </c>
    </row>
    <row r="63" spans="1:14" ht="15.75" outlineLevel="1" x14ac:dyDescent="0.25">
      <c r="A63">
        <v>60</v>
      </c>
      <c r="B63" s="1" t="s">
        <v>163</v>
      </c>
      <c r="C63" s="85" t="s">
        <v>180</v>
      </c>
      <c r="D63" s="66" t="s">
        <v>150</v>
      </c>
      <c r="E63" s="66" t="s">
        <v>150</v>
      </c>
      <c r="F63" s="66" t="s">
        <v>150</v>
      </c>
      <c r="G63" s="66" t="s">
        <v>150</v>
      </c>
      <c r="H63" s="66" t="s">
        <v>150</v>
      </c>
      <c r="I63" s="66" t="s">
        <v>150</v>
      </c>
      <c r="J63" s="66" t="s">
        <v>150</v>
      </c>
      <c r="K63" s="67" t="s">
        <v>150</v>
      </c>
      <c r="L63" s="63">
        <f t="shared" si="0"/>
        <v>17</v>
      </c>
    </row>
    <row r="64" spans="1:14" ht="15.75" outlineLevel="1" x14ac:dyDescent="0.25">
      <c r="A64">
        <v>61</v>
      </c>
      <c r="B64" s="1" t="s">
        <v>163</v>
      </c>
      <c r="C64" s="85" t="s">
        <v>181</v>
      </c>
      <c r="D64" s="66" t="s">
        <v>150</v>
      </c>
      <c r="E64" s="66" t="s">
        <v>150</v>
      </c>
      <c r="F64" s="66" t="s">
        <v>150</v>
      </c>
      <c r="G64" s="66" t="s">
        <v>150</v>
      </c>
      <c r="H64" s="66" t="s">
        <v>150</v>
      </c>
      <c r="I64" s="66" t="s">
        <v>150</v>
      </c>
      <c r="J64" s="66" t="s">
        <v>150</v>
      </c>
      <c r="K64" s="67" t="s">
        <v>150</v>
      </c>
      <c r="L64" s="63">
        <f t="shared" si="0"/>
        <v>41</v>
      </c>
    </row>
    <row r="65" spans="1:12" ht="15.75" outlineLevel="1" x14ac:dyDescent="0.25">
      <c r="A65">
        <v>62</v>
      </c>
      <c r="B65" s="1" t="s">
        <v>163</v>
      </c>
      <c r="C65" s="85" t="s">
        <v>182</v>
      </c>
      <c r="D65" s="66" t="s">
        <v>150</v>
      </c>
      <c r="E65" s="66" t="s">
        <v>150</v>
      </c>
      <c r="F65" s="66" t="s">
        <v>150</v>
      </c>
      <c r="G65" s="66" t="s">
        <v>150</v>
      </c>
      <c r="H65" s="66" t="s">
        <v>150</v>
      </c>
      <c r="I65" s="66" t="s">
        <v>150</v>
      </c>
      <c r="J65" s="66" t="s">
        <v>150</v>
      </c>
      <c r="K65" s="67" t="s">
        <v>150</v>
      </c>
      <c r="L65" s="63">
        <f t="shared" si="0"/>
        <v>47</v>
      </c>
    </row>
    <row r="66" spans="1:12" ht="15.75" outlineLevel="1" x14ac:dyDescent="0.25">
      <c r="A66">
        <v>63</v>
      </c>
      <c r="B66" s="1" t="s">
        <v>163</v>
      </c>
      <c r="C66" s="85" t="s">
        <v>183</v>
      </c>
      <c r="D66" s="66" t="s">
        <v>148</v>
      </c>
      <c r="E66" s="66" t="s">
        <v>150</v>
      </c>
      <c r="F66" s="66" t="s">
        <v>150</v>
      </c>
      <c r="G66" s="66" t="s">
        <v>150</v>
      </c>
      <c r="H66" s="66" t="s">
        <v>150</v>
      </c>
      <c r="I66" s="66" t="s">
        <v>150</v>
      </c>
      <c r="J66" s="66" t="s">
        <v>150</v>
      </c>
      <c r="K66" s="67" t="s">
        <v>150</v>
      </c>
      <c r="L66" s="63">
        <f t="shared" si="0"/>
        <v>53</v>
      </c>
    </row>
    <row r="67" spans="1:12" ht="15.75" outlineLevel="1" x14ac:dyDescent="0.25">
      <c r="A67">
        <v>64</v>
      </c>
      <c r="B67" s="1" t="s">
        <v>163</v>
      </c>
      <c r="C67" s="85" t="s">
        <v>184</v>
      </c>
      <c r="D67" s="66" t="s">
        <v>150</v>
      </c>
      <c r="E67" s="66" t="s">
        <v>150</v>
      </c>
      <c r="F67" s="66" t="s">
        <v>150</v>
      </c>
      <c r="G67" s="66" t="s">
        <v>150</v>
      </c>
      <c r="H67" s="66" t="s">
        <v>150</v>
      </c>
      <c r="I67" s="66" t="s">
        <v>150</v>
      </c>
      <c r="J67" s="66" t="s">
        <v>150</v>
      </c>
      <c r="K67" s="67" t="s">
        <v>150</v>
      </c>
      <c r="L67" s="63">
        <f t="shared" si="0"/>
        <v>48</v>
      </c>
    </row>
    <row r="68" spans="1:12" ht="15.75" outlineLevel="1" x14ac:dyDescent="0.25">
      <c r="A68">
        <v>65</v>
      </c>
      <c r="B68" s="1" t="s">
        <v>163</v>
      </c>
      <c r="C68" s="85" t="s">
        <v>185</v>
      </c>
      <c r="D68" s="66" t="s">
        <v>150</v>
      </c>
      <c r="E68" s="66" t="s">
        <v>150</v>
      </c>
      <c r="F68" s="66" t="s">
        <v>150</v>
      </c>
      <c r="G68" s="66" t="s">
        <v>150</v>
      </c>
      <c r="H68" s="66" t="s">
        <v>150</v>
      </c>
      <c r="I68" s="66" t="s">
        <v>150</v>
      </c>
      <c r="J68" s="66" t="s">
        <v>150</v>
      </c>
      <c r="K68" s="67" t="s">
        <v>150</v>
      </c>
      <c r="L68" s="63">
        <f t="shared" si="0"/>
        <v>32</v>
      </c>
    </row>
    <row r="69" spans="1:12" ht="16.5" outlineLevel="1" thickBot="1" x14ac:dyDescent="0.3">
      <c r="A69">
        <v>66</v>
      </c>
      <c r="B69" s="1" t="s">
        <v>163</v>
      </c>
      <c r="C69" s="86" t="s">
        <v>186</v>
      </c>
      <c r="D69" s="87" t="s">
        <v>150</v>
      </c>
      <c r="E69" s="87" t="s">
        <v>150</v>
      </c>
      <c r="F69" s="87" t="s">
        <v>150</v>
      </c>
      <c r="G69" s="87" t="s">
        <v>150</v>
      </c>
      <c r="H69" s="87" t="s">
        <v>150</v>
      </c>
      <c r="I69" s="87" t="s">
        <v>150</v>
      </c>
      <c r="J69" s="87" t="s">
        <v>150</v>
      </c>
      <c r="K69" s="88" t="s">
        <v>150</v>
      </c>
      <c r="L69" s="63">
        <f t="shared" si="0"/>
        <v>56</v>
      </c>
    </row>
    <row r="70" spans="1:12" ht="15.75" x14ac:dyDescent="0.25">
      <c r="A70">
        <v>67</v>
      </c>
      <c r="B70" s="1" t="s">
        <v>163</v>
      </c>
      <c r="C70" s="77" t="s">
        <v>187</v>
      </c>
      <c r="D70" s="78"/>
      <c r="E70" s="78"/>
      <c r="F70" s="78"/>
      <c r="G70" s="78"/>
      <c r="H70" s="78"/>
      <c r="I70" s="78"/>
      <c r="J70" s="78"/>
      <c r="K70" s="78"/>
      <c r="L70" s="63">
        <f t="shared" ref="L70:L94" si="1">+LEN(C70)</f>
        <v>8</v>
      </c>
    </row>
    <row r="71" spans="1:12" ht="15.75" outlineLevel="1" x14ac:dyDescent="0.25">
      <c r="A71">
        <v>68</v>
      </c>
      <c r="B71" s="1" t="s">
        <v>163</v>
      </c>
      <c r="C71" s="89" t="s">
        <v>188</v>
      </c>
      <c r="D71" s="66" t="s">
        <v>148</v>
      </c>
      <c r="E71" s="66" t="s">
        <v>148</v>
      </c>
      <c r="F71" s="66" t="s">
        <v>150</v>
      </c>
      <c r="G71" s="66" t="s">
        <v>150</v>
      </c>
      <c r="H71" s="66" t="s">
        <v>150</v>
      </c>
      <c r="I71" s="66" t="s">
        <v>150</v>
      </c>
      <c r="J71" s="66" t="s">
        <v>150</v>
      </c>
      <c r="K71" s="67" t="s">
        <v>150</v>
      </c>
      <c r="L71" s="63">
        <f t="shared" si="1"/>
        <v>60</v>
      </c>
    </row>
    <row r="72" spans="1:12" ht="15.75" outlineLevel="1" x14ac:dyDescent="0.25">
      <c r="A72">
        <v>69</v>
      </c>
      <c r="B72" s="1" t="s">
        <v>163</v>
      </c>
      <c r="C72" s="89" t="s">
        <v>189</v>
      </c>
      <c r="D72" s="66" t="s">
        <v>148</v>
      </c>
      <c r="E72" s="66" t="s">
        <v>150</v>
      </c>
      <c r="F72" s="66" t="s">
        <v>150</v>
      </c>
      <c r="G72" s="66" t="s">
        <v>150</v>
      </c>
      <c r="H72" s="66" t="s">
        <v>150</v>
      </c>
      <c r="I72" s="66" t="s">
        <v>150</v>
      </c>
      <c r="J72" s="66" t="s">
        <v>150</v>
      </c>
      <c r="K72" s="67" t="s">
        <v>150</v>
      </c>
      <c r="L72" s="63">
        <f t="shared" si="1"/>
        <v>28</v>
      </c>
    </row>
    <row r="73" spans="1:12" ht="15.75" outlineLevel="1" x14ac:dyDescent="0.25">
      <c r="A73">
        <v>70</v>
      </c>
      <c r="B73" s="1" t="s">
        <v>163</v>
      </c>
      <c r="C73" s="89" t="s">
        <v>190</v>
      </c>
      <c r="D73" s="66" t="s">
        <v>150</v>
      </c>
      <c r="E73" s="66" t="s">
        <v>150</v>
      </c>
      <c r="F73" s="66" t="s">
        <v>150</v>
      </c>
      <c r="G73" s="66" t="s">
        <v>150</v>
      </c>
      <c r="H73" s="66" t="s">
        <v>150</v>
      </c>
      <c r="I73" s="66" t="s">
        <v>150</v>
      </c>
      <c r="J73" s="66" t="s">
        <v>150</v>
      </c>
      <c r="K73" s="67" t="s">
        <v>150</v>
      </c>
      <c r="L73" s="63">
        <f t="shared" si="1"/>
        <v>42</v>
      </c>
    </row>
    <row r="74" spans="1:12" ht="15.75" outlineLevel="1" x14ac:dyDescent="0.25">
      <c r="A74">
        <v>71</v>
      </c>
      <c r="B74" s="1" t="s">
        <v>163</v>
      </c>
      <c r="C74" s="89" t="s">
        <v>191</v>
      </c>
      <c r="D74" s="66" t="s">
        <v>150</v>
      </c>
      <c r="E74" s="66" t="s">
        <v>150</v>
      </c>
      <c r="F74" s="66" t="s">
        <v>150</v>
      </c>
      <c r="G74" s="66" t="s">
        <v>150</v>
      </c>
      <c r="H74" s="66" t="s">
        <v>150</v>
      </c>
      <c r="I74" s="66" t="s">
        <v>150</v>
      </c>
      <c r="J74" s="66" t="s">
        <v>150</v>
      </c>
      <c r="K74" s="67" t="s">
        <v>150</v>
      </c>
      <c r="L74" s="63">
        <f t="shared" si="1"/>
        <v>43</v>
      </c>
    </row>
    <row r="75" spans="1:12" ht="15.75" outlineLevel="1" x14ac:dyDescent="0.25">
      <c r="A75">
        <v>72</v>
      </c>
      <c r="B75" s="1" t="s">
        <v>163</v>
      </c>
      <c r="C75" s="89" t="s">
        <v>192</v>
      </c>
      <c r="D75" s="66" t="s">
        <v>148</v>
      </c>
      <c r="E75" s="66" t="s">
        <v>150</v>
      </c>
      <c r="F75" s="66" t="s">
        <v>150</v>
      </c>
      <c r="G75" s="66" t="s">
        <v>150</v>
      </c>
      <c r="H75" s="66" t="s">
        <v>150</v>
      </c>
      <c r="I75" s="66" t="s">
        <v>150</v>
      </c>
      <c r="J75" s="66" t="s">
        <v>150</v>
      </c>
      <c r="K75" s="67" t="s">
        <v>150</v>
      </c>
      <c r="L75" s="63">
        <f t="shared" si="1"/>
        <v>28</v>
      </c>
    </row>
    <row r="76" spans="1:12" ht="31.5" outlineLevel="1" x14ac:dyDescent="0.25">
      <c r="A76">
        <v>73</v>
      </c>
      <c r="B76" s="1" t="s">
        <v>163</v>
      </c>
      <c r="C76" s="89" t="s">
        <v>193</v>
      </c>
      <c r="D76" s="66" t="s">
        <v>150</v>
      </c>
      <c r="E76" s="66" t="s">
        <v>150</v>
      </c>
      <c r="F76" s="66" t="s">
        <v>150</v>
      </c>
      <c r="G76" s="66" t="s">
        <v>150</v>
      </c>
      <c r="H76" s="66" t="s">
        <v>150</v>
      </c>
      <c r="I76" s="66" t="s">
        <v>150</v>
      </c>
      <c r="J76" s="66" t="s">
        <v>150</v>
      </c>
      <c r="K76" s="67" t="s">
        <v>150</v>
      </c>
      <c r="L76" s="63">
        <f t="shared" si="1"/>
        <v>114</v>
      </c>
    </row>
    <row r="77" spans="1:12" ht="15.75" outlineLevel="1" x14ac:dyDescent="0.25">
      <c r="A77">
        <v>74</v>
      </c>
      <c r="B77" s="1" t="s">
        <v>163</v>
      </c>
      <c r="C77" s="89" t="s">
        <v>194</v>
      </c>
      <c r="D77" s="66" t="s">
        <v>148</v>
      </c>
      <c r="E77" s="66" t="s">
        <v>150</v>
      </c>
      <c r="F77" s="66" t="s">
        <v>150</v>
      </c>
      <c r="G77" s="66" t="s">
        <v>150</v>
      </c>
      <c r="H77" s="66" t="s">
        <v>150</v>
      </c>
      <c r="I77" s="66" t="s">
        <v>150</v>
      </c>
      <c r="J77" s="66" t="s">
        <v>150</v>
      </c>
      <c r="K77" s="67" t="s">
        <v>150</v>
      </c>
      <c r="L77" s="63">
        <f t="shared" si="1"/>
        <v>65</v>
      </c>
    </row>
    <row r="78" spans="1:12" ht="15.75" outlineLevel="1" x14ac:dyDescent="0.25">
      <c r="A78">
        <v>75</v>
      </c>
      <c r="B78" s="1" t="s">
        <v>163</v>
      </c>
      <c r="C78" s="89" t="s">
        <v>195</v>
      </c>
      <c r="D78" s="66" t="s">
        <v>148</v>
      </c>
      <c r="E78" s="66" t="s">
        <v>150</v>
      </c>
      <c r="F78" s="66" t="s">
        <v>150</v>
      </c>
      <c r="G78" s="66" t="s">
        <v>150</v>
      </c>
      <c r="H78" s="66" t="s">
        <v>150</v>
      </c>
      <c r="I78" s="66" t="s">
        <v>150</v>
      </c>
      <c r="J78" s="66" t="s">
        <v>150</v>
      </c>
      <c r="K78" s="67" t="s">
        <v>150</v>
      </c>
      <c r="L78" s="63">
        <f t="shared" si="1"/>
        <v>76</v>
      </c>
    </row>
    <row r="79" spans="1:12" ht="15.75" outlineLevel="1" x14ac:dyDescent="0.25">
      <c r="A79">
        <v>76</v>
      </c>
      <c r="B79" s="1" t="s">
        <v>163</v>
      </c>
      <c r="C79" s="89" t="s">
        <v>196</v>
      </c>
      <c r="D79" s="66" t="s">
        <v>148</v>
      </c>
      <c r="E79" s="66" t="s">
        <v>150</v>
      </c>
      <c r="F79" s="66" t="s">
        <v>150</v>
      </c>
      <c r="G79" s="66" t="s">
        <v>150</v>
      </c>
      <c r="H79" s="66" t="s">
        <v>150</v>
      </c>
      <c r="I79" s="66" t="s">
        <v>150</v>
      </c>
      <c r="J79" s="66" t="s">
        <v>150</v>
      </c>
      <c r="K79" s="67" t="s">
        <v>150</v>
      </c>
      <c r="L79" s="63">
        <f t="shared" si="1"/>
        <v>22</v>
      </c>
    </row>
    <row r="80" spans="1:12" ht="15.75" outlineLevel="1" x14ac:dyDescent="0.25">
      <c r="A80">
        <v>77</v>
      </c>
      <c r="B80" s="1" t="s">
        <v>163</v>
      </c>
      <c r="C80" s="89" t="s">
        <v>197</v>
      </c>
      <c r="D80" s="66" t="s">
        <v>148</v>
      </c>
      <c r="E80" s="66" t="s">
        <v>150</v>
      </c>
      <c r="F80" s="66" t="s">
        <v>150</v>
      </c>
      <c r="G80" s="66" t="s">
        <v>150</v>
      </c>
      <c r="H80" s="66" t="s">
        <v>150</v>
      </c>
      <c r="I80" s="66" t="s">
        <v>150</v>
      </c>
      <c r="J80" s="66" t="s">
        <v>150</v>
      </c>
      <c r="K80" s="67" t="s">
        <v>150</v>
      </c>
      <c r="L80" s="63">
        <f t="shared" si="1"/>
        <v>19</v>
      </c>
    </row>
    <row r="81" spans="1:14" ht="15.75" outlineLevel="1" x14ac:dyDescent="0.25">
      <c r="A81">
        <v>78</v>
      </c>
      <c r="B81" s="1" t="s">
        <v>163</v>
      </c>
      <c r="C81" s="89" t="s">
        <v>198</v>
      </c>
      <c r="D81" s="66" t="s">
        <v>150</v>
      </c>
      <c r="E81" s="66" t="s">
        <v>150</v>
      </c>
      <c r="F81" s="66" t="s">
        <v>150</v>
      </c>
      <c r="G81" s="66" t="s">
        <v>150</v>
      </c>
      <c r="H81" s="66" t="s">
        <v>150</v>
      </c>
      <c r="I81" s="66" t="s">
        <v>150</v>
      </c>
      <c r="J81" s="66" t="s">
        <v>150</v>
      </c>
      <c r="K81" s="67" t="s">
        <v>150</v>
      </c>
      <c r="L81" s="63">
        <f t="shared" si="1"/>
        <v>53</v>
      </c>
    </row>
    <row r="82" spans="1:14" ht="15.75" x14ac:dyDescent="0.25">
      <c r="A82">
        <v>79</v>
      </c>
      <c r="B82" s="1" t="s">
        <v>163</v>
      </c>
      <c r="C82" s="77" t="s">
        <v>199</v>
      </c>
      <c r="D82" s="78"/>
      <c r="E82" s="78"/>
      <c r="F82" s="78"/>
      <c r="G82" s="78"/>
      <c r="H82" s="78"/>
      <c r="I82" s="78"/>
      <c r="J82" s="78"/>
      <c r="K82" s="78"/>
      <c r="L82" s="63">
        <f t="shared" si="1"/>
        <v>21</v>
      </c>
    </row>
    <row r="83" spans="1:14" ht="15.75" outlineLevel="1" x14ac:dyDescent="0.25">
      <c r="A83">
        <v>80</v>
      </c>
      <c r="B83" s="1" t="s">
        <v>163</v>
      </c>
      <c r="C83" s="90" t="s">
        <v>200</v>
      </c>
      <c r="D83" s="66" t="s">
        <v>148</v>
      </c>
      <c r="E83" s="66" t="s">
        <v>150</v>
      </c>
      <c r="F83" s="66" t="s">
        <v>150</v>
      </c>
      <c r="G83" s="66" t="s">
        <v>150</v>
      </c>
      <c r="H83" s="66" t="s">
        <v>150</v>
      </c>
      <c r="I83" s="66" t="s">
        <v>150</v>
      </c>
      <c r="J83" s="66" t="s">
        <v>150</v>
      </c>
      <c r="K83" s="67" t="s">
        <v>150</v>
      </c>
      <c r="L83" s="63">
        <f t="shared" si="1"/>
        <v>33</v>
      </c>
      <c r="M83" t="s">
        <v>201</v>
      </c>
      <c r="N83" s="63">
        <f>+LEN(M83)</f>
        <v>24</v>
      </c>
    </row>
    <row r="84" spans="1:14" ht="15.75" outlineLevel="1" x14ac:dyDescent="0.25">
      <c r="A84">
        <v>81</v>
      </c>
      <c r="B84" s="1" t="s">
        <v>163</v>
      </c>
      <c r="C84" s="90" t="s">
        <v>202</v>
      </c>
      <c r="D84" s="66" t="s">
        <v>148</v>
      </c>
      <c r="E84" s="66" t="s">
        <v>150</v>
      </c>
      <c r="F84" s="66" t="s">
        <v>150</v>
      </c>
      <c r="G84" s="66" t="s">
        <v>150</v>
      </c>
      <c r="H84" s="66" t="s">
        <v>150</v>
      </c>
      <c r="I84" s="66" t="s">
        <v>150</v>
      </c>
      <c r="J84" s="66" t="s">
        <v>150</v>
      </c>
      <c r="K84" s="67" t="s">
        <v>150</v>
      </c>
      <c r="L84" s="63">
        <f t="shared" si="1"/>
        <v>30</v>
      </c>
      <c r="M84" t="s">
        <v>203</v>
      </c>
      <c r="N84" s="63">
        <f>+LEN(M84)</f>
        <v>27</v>
      </c>
    </row>
    <row r="85" spans="1:14" ht="15.75" outlineLevel="1" x14ac:dyDescent="0.25">
      <c r="A85">
        <v>82</v>
      </c>
      <c r="B85" s="1" t="s">
        <v>163</v>
      </c>
      <c r="C85" s="90" t="s">
        <v>204</v>
      </c>
      <c r="D85" s="66" t="s">
        <v>148</v>
      </c>
      <c r="E85" s="66" t="s">
        <v>150</v>
      </c>
      <c r="F85" s="66" t="s">
        <v>150</v>
      </c>
      <c r="G85" s="66" t="s">
        <v>150</v>
      </c>
      <c r="H85" s="66" t="s">
        <v>150</v>
      </c>
      <c r="I85" s="66" t="s">
        <v>150</v>
      </c>
      <c r="J85" s="66" t="s">
        <v>150</v>
      </c>
      <c r="K85" s="67" t="s">
        <v>150</v>
      </c>
      <c r="L85" s="63">
        <f t="shared" si="1"/>
        <v>25</v>
      </c>
    </row>
    <row r="86" spans="1:14" ht="15.75" x14ac:dyDescent="0.25">
      <c r="A86">
        <v>83</v>
      </c>
      <c r="B86" s="1" t="s">
        <v>163</v>
      </c>
      <c r="C86" s="77" t="s">
        <v>205</v>
      </c>
      <c r="D86" s="78"/>
      <c r="E86" s="78"/>
      <c r="F86" s="78"/>
      <c r="G86" s="78"/>
      <c r="H86" s="78"/>
      <c r="I86" s="78"/>
      <c r="J86" s="78"/>
      <c r="K86" s="78"/>
      <c r="L86" s="63">
        <f t="shared" si="1"/>
        <v>22</v>
      </c>
    </row>
    <row r="87" spans="1:14" ht="15.75" outlineLevel="1" x14ac:dyDescent="0.25">
      <c r="A87">
        <v>84</v>
      </c>
      <c r="B87" s="1" t="s">
        <v>163</v>
      </c>
      <c r="C87" s="91" t="s">
        <v>206</v>
      </c>
      <c r="D87" s="66" t="s">
        <v>148</v>
      </c>
      <c r="E87" s="66" t="s">
        <v>150</v>
      </c>
      <c r="F87" s="66" t="s">
        <v>150</v>
      </c>
      <c r="G87" s="66" t="s">
        <v>150</v>
      </c>
      <c r="H87" s="66" t="s">
        <v>150</v>
      </c>
      <c r="I87" s="66" t="s">
        <v>150</v>
      </c>
      <c r="J87" s="66" t="s">
        <v>150</v>
      </c>
      <c r="K87" s="67" t="s">
        <v>150</v>
      </c>
      <c r="L87" s="63">
        <f t="shared" si="1"/>
        <v>31</v>
      </c>
    </row>
    <row r="88" spans="1:14" ht="15.75" outlineLevel="1" x14ac:dyDescent="0.25">
      <c r="A88">
        <v>85</v>
      </c>
      <c r="B88" s="1" t="s">
        <v>163</v>
      </c>
      <c r="C88" s="91" t="s">
        <v>207</v>
      </c>
      <c r="D88" s="66" t="s">
        <v>148</v>
      </c>
      <c r="E88" s="66" t="s">
        <v>150</v>
      </c>
      <c r="F88" s="66" t="s">
        <v>150</v>
      </c>
      <c r="G88" s="66" t="s">
        <v>150</v>
      </c>
      <c r="H88" s="66" t="s">
        <v>150</v>
      </c>
      <c r="I88" s="66" t="s">
        <v>150</v>
      </c>
      <c r="J88" s="66" t="s">
        <v>150</v>
      </c>
      <c r="K88" s="67" t="s">
        <v>150</v>
      </c>
      <c r="L88" s="63">
        <f t="shared" si="1"/>
        <v>45</v>
      </c>
    </row>
    <row r="89" spans="1:14" ht="15.75" outlineLevel="1" x14ac:dyDescent="0.25">
      <c r="A89">
        <v>86</v>
      </c>
      <c r="B89" s="1" t="s">
        <v>163</v>
      </c>
      <c r="C89" s="91" t="s">
        <v>208</v>
      </c>
      <c r="D89" s="66" t="s">
        <v>148</v>
      </c>
      <c r="E89" s="66" t="s">
        <v>150</v>
      </c>
      <c r="F89" s="66" t="s">
        <v>150</v>
      </c>
      <c r="G89" s="66" t="s">
        <v>150</v>
      </c>
      <c r="H89" s="66" t="s">
        <v>150</v>
      </c>
      <c r="I89" s="66" t="s">
        <v>150</v>
      </c>
      <c r="J89" s="66" t="s">
        <v>150</v>
      </c>
      <c r="K89" s="67" t="s">
        <v>150</v>
      </c>
      <c r="L89" s="63">
        <f t="shared" si="1"/>
        <v>30</v>
      </c>
      <c r="M89" t="s">
        <v>209</v>
      </c>
      <c r="N89" s="63">
        <f>+LEN(M89)</f>
        <v>24</v>
      </c>
    </row>
    <row r="90" spans="1:14" ht="15.75" outlineLevel="1" x14ac:dyDescent="0.25">
      <c r="A90">
        <v>87</v>
      </c>
      <c r="B90" s="1" t="s">
        <v>163</v>
      </c>
      <c r="C90" s="91" t="s">
        <v>210</v>
      </c>
      <c r="D90" s="66" t="s">
        <v>148</v>
      </c>
      <c r="E90" s="66" t="s">
        <v>150</v>
      </c>
      <c r="F90" s="66" t="s">
        <v>150</v>
      </c>
      <c r="G90" s="66" t="s">
        <v>150</v>
      </c>
      <c r="H90" s="66" t="s">
        <v>150</v>
      </c>
      <c r="I90" s="66" t="s">
        <v>150</v>
      </c>
      <c r="J90" s="66" t="s">
        <v>150</v>
      </c>
      <c r="K90" s="67" t="s">
        <v>150</v>
      </c>
      <c r="L90" s="63">
        <f t="shared" si="1"/>
        <v>24</v>
      </c>
    </row>
    <row r="91" spans="1:14" ht="15.75" outlineLevel="1" x14ac:dyDescent="0.25">
      <c r="A91">
        <v>88</v>
      </c>
      <c r="B91" s="1" t="s">
        <v>163</v>
      </c>
      <c r="C91" s="91" t="s">
        <v>211</v>
      </c>
      <c r="D91" s="66" t="s">
        <v>148</v>
      </c>
      <c r="E91" s="66" t="s">
        <v>150</v>
      </c>
      <c r="F91" s="66" t="s">
        <v>150</v>
      </c>
      <c r="G91" s="66" t="s">
        <v>150</v>
      </c>
      <c r="H91" s="66" t="s">
        <v>150</v>
      </c>
      <c r="I91" s="66" t="s">
        <v>150</v>
      </c>
      <c r="J91" s="66" t="s">
        <v>150</v>
      </c>
      <c r="K91" s="67" t="s">
        <v>150</v>
      </c>
      <c r="L91" s="63">
        <f t="shared" si="1"/>
        <v>28</v>
      </c>
    </row>
    <row r="92" spans="1:14" ht="15.75" outlineLevel="1" x14ac:dyDescent="0.25">
      <c r="A92">
        <v>89</v>
      </c>
      <c r="B92" s="1" t="s">
        <v>163</v>
      </c>
      <c r="C92" s="91" t="s">
        <v>212</v>
      </c>
      <c r="D92" s="66" t="s">
        <v>148</v>
      </c>
      <c r="E92" s="66" t="s">
        <v>150</v>
      </c>
      <c r="F92" s="66" t="s">
        <v>150</v>
      </c>
      <c r="G92" s="66" t="s">
        <v>150</v>
      </c>
      <c r="H92" s="66" t="s">
        <v>150</v>
      </c>
      <c r="I92" s="66" t="s">
        <v>150</v>
      </c>
      <c r="J92" s="66" t="s">
        <v>150</v>
      </c>
      <c r="K92" s="67" t="s">
        <v>150</v>
      </c>
      <c r="L92" s="63">
        <f t="shared" si="1"/>
        <v>31</v>
      </c>
    </row>
    <row r="93" spans="1:14" ht="15.75" outlineLevel="1" x14ac:dyDescent="0.25">
      <c r="A93">
        <v>90</v>
      </c>
      <c r="B93" s="1" t="s">
        <v>163</v>
      </c>
      <c r="C93" s="91" t="s">
        <v>213</v>
      </c>
      <c r="D93" s="66" t="s">
        <v>148</v>
      </c>
      <c r="E93" s="66" t="s">
        <v>150</v>
      </c>
      <c r="F93" s="66" t="s">
        <v>150</v>
      </c>
      <c r="G93" s="66" t="s">
        <v>150</v>
      </c>
      <c r="H93" s="66" t="s">
        <v>150</v>
      </c>
      <c r="I93" s="66" t="s">
        <v>150</v>
      </c>
      <c r="J93" s="66" t="s">
        <v>150</v>
      </c>
      <c r="K93" s="67" t="s">
        <v>150</v>
      </c>
      <c r="L93" s="63">
        <f t="shared" si="1"/>
        <v>41</v>
      </c>
    </row>
    <row r="94" spans="1:14" ht="15.75" x14ac:dyDescent="0.25">
      <c r="A94">
        <v>91</v>
      </c>
      <c r="B94" s="1" t="s">
        <v>163</v>
      </c>
      <c r="C94" s="77" t="s">
        <v>214</v>
      </c>
      <c r="D94" s="78"/>
      <c r="E94" s="78"/>
      <c r="F94" s="78"/>
      <c r="G94" s="78"/>
      <c r="H94" s="78"/>
      <c r="I94" s="78"/>
      <c r="J94" s="78"/>
      <c r="K94" s="78"/>
      <c r="L94" s="63">
        <f t="shared" si="1"/>
        <v>18</v>
      </c>
    </row>
    <row r="95" spans="1:14" ht="15.75" outlineLevel="1" x14ac:dyDescent="0.25">
      <c r="A95">
        <v>92</v>
      </c>
      <c r="B95" s="1" t="s">
        <v>150</v>
      </c>
      <c r="C95" s="92" t="s">
        <v>215</v>
      </c>
      <c r="D95" s="66" t="s">
        <v>148</v>
      </c>
      <c r="E95" s="66" t="s">
        <v>150</v>
      </c>
      <c r="F95" s="66" t="s">
        <v>150</v>
      </c>
      <c r="G95" s="66" t="s">
        <v>150</v>
      </c>
      <c r="H95" s="66" t="s">
        <v>150</v>
      </c>
      <c r="I95" s="66" t="s">
        <v>150</v>
      </c>
      <c r="J95" s="66" t="s">
        <v>150</v>
      </c>
      <c r="K95" s="67" t="s">
        <v>150</v>
      </c>
    </row>
  </sheetData>
  <autoFilter ref="A4:L96" xr:uid="{00000000-0009-0000-0000-000001000000}"/>
  <pageMargins left="0.70866141732283472" right="0.70866141732283472" top="0.74803149606299213" bottom="0.74803149606299213" header="0.31496062992125984" footer="0.31496062992125984"/>
  <pageSetup paperSize="17" scale="66" orientation="portrait" r:id="rId1"/>
  <colBreaks count="1" manualBreakCount="1">
    <brk id="11"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control financiero</vt:lpstr>
      <vt:lpstr>Contratos y Suministros</vt:lpstr>
      <vt:lpstr>'Contratos y Suministros'!Área_de_impresión</vt:lpstr>
      <vt:lpstr>'control financiero'!Área_de_impresión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dc:creator>
  <cp:lastModifiedBy>Pablo Aureliano Flores Hernandez</cp:lastModifiedBy>
  <cp:lastPrinted>2018-06-12T19:01:11Z</cp:lastPrinted>
  <dcterms:created xsi:type="dcterms:W3CDTF">2011-01-19T18:42:50Z</dcterms:created>
  <dcterms:modified xsi:type="dcterms:W3CDTF">2018-11-14T18:56:30Z</dcterms:modified>
</cp:coreProperties>
</file>