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rod\Desktop\"/>
    </mc:Choice>
  </mc:AlternateContent>
  <xr:revisionPtr revIDLastSave="0" documentId="13_ncr:1_{9F3E3DF6-DE37-48EC-8F6C-5DDEBB64D0A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imulador  IR 2024" sheetId="1" state="hidden" r:id="rId1"/>
    <sheet name="Simulador IR 202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P17" i="3" l="1"/>
  <c r="L15" i="3"/>
  <c r="Q13" i="3"/>
  <c r="M13" i="3"/>
  <c r="P7" i="3"/>
  <c r="L19" i="3" l="1"/>
  <c r="L16" i="3"/>
  <c r="Q6" i="3"/>
  <c r="L15" i="1"/>
  <c r="L18" i="3" l="1"/>
  <c r="N21" i="3" s="1"/>
  <c r="M21" i="3" s="1"/>
  <c r="N13" i="3"/>
  <c r="L8" i="3"/>
  <c r="J9" i="3" s="1"/>
  <c r="J10" i="3" s="1"/>
  <c r="L17" i="1"/>
  <c r="P17" i="1" s="1"/>
  <c r="N13" i="1"/>
  <c r="L16" i="1" s="1"/>
  <c r="M13" i="1"/>
  <c r="L19" i="1" s="1"/>
  <c r="P7" i="1"/>
  <c r="Q13" i="1"/>
  <c r="L20" i="3" l="1"/>
  <c r="L8" i="1"/>
  <c r="L18" i="1"/>
  <c r="J9" i="1" l="1"/>
  <c r="J20" i="1" s="1"/>
  <c r="J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substituição, 13º salário, etc)</t>
        </r>
      </text>
    </comment>
    <comment ref="I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  <comment ref="I21" authorId="0" shapeId="0" xr:uid="{354C0ED8-C217-4CD8-8B00-90DD09351D44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Somente se os dados de remuneração e contribuição do servidor estiverem zerados. </t>
        </r>
      </text>
    </comment>
  </commentList>
</comments>
</file>

<file path=xl/sharedStrings.xml><?xml version="1.0" encoding="utf-8"?>
<sst xmlns="http://schemas.openxmlformats.org/spreadsheetml/2006/main" count="66" uniqueCount="37">
  <si>
    <t>Tabela progressiva do IR - Ano 2024</t>
  </si>
  <si>
    <t>De</t>
  </si>
  <si>
    <t>Até</t>
  </si>
  <si>
    <t>Alíquota</t>
  </si>
  <si>
    <t>Dedução</t>
  </si>
  <si>
    <t>Valor por dependente</t>
  </si>
  <si>
    <t>Valor do IR:</t>
  </si>
  <si>
    <t>Rendimentos tributáveis:</t>
  </si>
  <si>
    <t>Contribuição previdenciária:</t>
  </si>
  <si>
    <t>Número de dependentes:</t>
  </si>
  <si>
    <t>Dedução total de dependentes:</t>
  </si>
  <si>
    <t xml:space="preserve">Base de cálculo do IR: </t>
  </si>
  <si>
    <t>Valor da bolsa:</t>
  </si>
  <si>
    <t>Rendimentos tributáveis+bolsa:</t>
  </si>
  <si>
    <t>INSS bolsa:</t>
  </si>
  <si>
    <t>INSS Patronal:</t>
  </si>
  <si>
    <t>Simulador IR do contracheque (preencher somente as células azuis):</t>
  </si>
  <si>
    <t>Base de cálculo IR para o SIAFI:</t>
  </si>
  <si>
    <t>lançar a base de cálculo na dedução do SIAFI - DDF009</t>
  </si>
  <si>
    <t>Valor a ser lançado na retenção de IR da liquidação da bolsa - DDF009</t>
  </si>
  <si>
    <t>Valor Líquido:</t>
  </si>
  <si>
    <t>Medida Provisória 1.294 de 11 de abril de 2025</t>
  </si>
  <si>
    <t>Cálculo da retenção da bolsa de servidor (preencher somente o valor da bolsa)</t>
  </si>
  <si>
    <t>Tabela IR 2024</t>
  </si>
  <si>
    <t>Tabela IR 2025</t>
  </si>
  <si>
    <t>Tabela progressiva do IR - Ano 2025</t>
  </si>
  <si>
    <t>A partir de 1º de maio/2025</t>
  </si>
  <si>
    <t>Tem que coincidir com o valor calculado no contracheque</t>
  </si>
  <si>
    <t>Revisão 7 - 13/05/2025</t>
  </si>
  <si>
    <t>Contribuição prev. considerada</t>
  </si>
  <si>
    <t>Tem que coincidir com o valor calculado no contracheque,</t>
  </si>
  <si>
    <t>podendo ocorrer diferença de um centavo devido a arredondamentos!</t>
  </si>
  <si>
    <t>Revisão 11- 02/09/2025</t>
  </si>
  <si>
    <t>Desconto simplificado</t>
  </si>
  <si>
    <t>Valor do IR (apenas para colaborar externo):</t>
  </si>
  <si>
    <t>Valor do IR (para servidores):</t>
  </si>
  <si>
    <t>Simulador IR do contracheque do servidor (preencher somente as células azuis):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</si>
</sst>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Aptos Narrow"/>
      <family val="2"/>
      <scheme val="minor"/>
    </font>
    <font>
      <b/>
      <sz val="24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4" fontId="0" fillId="3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horizontal="center"/>
    </xf>
    <xf numFmtId="4" fontId="0" fillId="6" borderId="1" xfId="0" applyNumberFormat="1" applyFill="1" applyBorder="1"/>
    <xf numFmtId="1" fontId="0" fillId="6" borderId="1" xfId="0" applyNumberFormat="1" applyFill="1" applyBorder="1"/>
    <xf numFmtId="0" fontId="0" fillId="8" borderId="0" xfId="0" applyFill="1"/>
    <xf numFmtId="0" fontId="0" fillId="4" borderId="0" xfId="0" applyFill="1"/>
    <xf numFmtId="4" fontId="0" fillId="4" borderId="0" xfId="0" applyNumberFormat="1" applyFill="1"/>
    <xf numFmtId="164" fontId="0" fillId="0" borderId="0" xfId="0" applyNumberFormat="1"/>
    <xf numFmtId="0" fontId="5" fillId="0" borderId="0" xfId="0" applyFont="1"/>
    <xf numFmtId="0" fontId="7" fillId="0" borderId="0" xfId="0" applyFont="1"/>
    <xf numFmtId="4" fontId="0" fillId="7" borderId="1" xfId="0" applyNumberFormat="1" applyFill="1" applyBorder="1" applyProtection="1">
      <protection locked="0"/>
    </xf>
    <xf numFmtId="1" fontId="0" fillId="7" borderId="1" xfId="0" applyNumberFormat="1" applyFill="1" applyBorder="1" applyProtection="1">
      <protection locked="0"/>
    </xf>
    <xf numFmtId="2" fontId="0" fillId="5" borderId="0" xfId="0" applyNumberFormat="1" applyFill="1"/>
    <xf numFmtId="2" fontId="8" fillId="5" borderId="0" xfId="0" applyNumberFormat="1" applyFont="1" applyFill="1"/>
    <xf numFmtId="4" fontId="0" fillId="5" borderId="0" xfId="0" applyNumberFormat="1" applyFill="1"/>
    <xf numFmtId="0" fontId="5" fillId="5" borderId="0" xfId="0" applyFont="1" applyFill="1"/>
    <xf numFmtId="4" fontId="5" fillId="6" borderId="1" xfId="0" applyNumberFormat="1" applyFont="1" applyFill="1" applyBorder="1"/>
    <xf numFmtId="0" fontId="2" fillId="4" borderId="0" xfId="0" applyFont="1" applyFill="1"/>
    <xf numFmtId="0" fontId="10" fillId="5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9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9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D8FEA904-549A-6FAB-1B57-2E6699B0DDAE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99070E7A-9C6B-4C5F-A919-78FDD67B6F47}"/>
            </a:ext>
          </a:extLst>
        </xdr:cNvPr>
        <xdr:cNvCxnSpPr/>
      </xdr:nvCxnSpPr>
      <xdr:spPr>
        <a:xfrm>
          <a:off x="5486400" y="1638300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10</xdr:row>
      <xdr:rowOff>19050</xdr:rowOff>
    </xdr:from>
    <xdr:to>
      <xdr:col>4</xdr:col>
      <xdr:colOff>381000</xdr:colOff>
      <xdr:row>25</xdr:row>
      <xdr:rowOff>6121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98AFB8-16C7-DC45-162A-844686308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924050"/>
          <a:ext cx="3295650" cy="2854096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2789A3-AAF5-4D7C-580A-620B1F2D8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6" y="4815328"/>
          <a:ext cx="4019550" cy="185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D87EE364-0710-4178-9A2B-4EB6B9D036C1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781050</xdr:colOff>
      <xdr:row>19</xdr:row>
      <xdr:rowOff>123825</xdr:rowOff>
    </xdr:from>
    <xdr:to>
      <xdr:col>11</xdr:col>
      <xdr:colOff>9525</xdr:colOff>
      <xdr:row>19</xdr:row>
      <xdr:rowOff>123825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7B3AA0D-E429-4B66-91AC-90C07817F79E}"/>
            </a:ext>
          </a:extLst>
        </xdr:cNvPr>
        <xdr:cNvCxnSpPr/>
      </xdr:nvCxnSpPr>
      <xdr:spPr>
        <a:xfrm>
          <a:off x="6276975" y="3752850"/>
          <a:ext cx="7524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95251</xdr:colOff>
      <xdr:row>27</xdr:row>
      <xdr:rowOff>47598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11C7B4-E3FE-4E55-B0A2-CA7FEC66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6" y="5015353"/>
          <a:ext cx="4019550" cy="185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584904</xdr:colOff>
      <xdr:row>19</xdr:row>
      <xdr:rowOff>28421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7C2FB76-044C-4356-860B-8452BEA1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3671004" cy="1180946"/>
        </a:xfrm>
        <a:prstGeom prst="rect">
          <a:avLst/>
        </a:prstGeom>
      </xdr:spPr>
    </xdr:pic>
    <xdr:clientData/>
  </xdr:twoCellAnchor>
  <xdr:twoCellAnchor>
    <xdr:from>
      <xdr:col>11</xdr:col>
      <xdr:colOff>114300</xdr:colOff>
      <xdr:row>20</xdr:row>
      <xdr:rowOff>114300</xdr:rowOff>
    </xdr:from>
    <xdr:to>
      <xdr:col>11</xdr:col>
      <xdr:colOff>723900</xdr:colOff>
      <xdr:row>20</xdr:row>
      <xdr:rowOff>114300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82487BC-7945-4639-85D8-60BD80493A9F}"/>
            </a:ext>
          </a:extLst>
        </xdr:cNvPr>
        <xdr:cNvCxnSpPr/>
      </xdr:nvCxnSpPr>
      <xdr:spPr>
        <a:xfrm>
          <a:off x="7134225" y="3933825"/>
          <a:ext cx="60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showGridLines="0" workbookViewId="0">
      <selection activeCell="J1" sqref="J1:O2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9" max="19" width="2.28515625" customWidth="1"/>
    <col min="21" max="21" width="13.7109375" customWidth="1"/>
  </cols>
  <sheetData>
    <row r="1" spans="1:21" x14ac:dyDescent="0.25">
      <c r="A1" s="24" t="s">
        <v>0</v>
      </c>
      <c r="B1" s="25"/>
      <c r="C1" s="25"/>
      <c r="D1" s="26"/>
      <c r="E1" s="32" t="s">
        <v>28</v>
      </c>
      <c r="F1" s="33"/>
      <c r="G1" s="33"/>
      <c r="H1" s="33"/>
      <c r="I1" s="34"/>
      <c r="J1" s="31" t="s">
        <v>23</v>
      </c>
      <c r="K1" s="31"/>
      <c r="L1" s="31"/>
      <c r="M1" s="31"/>
      <c r="N1" s="31"/>
      <c r="O1" s="31"/>
    </row>
    <row r="2" spans="1:21" x14ac:dyDescent="0.25">
      <c r="E2" s="10"/>
      <c r="J2" s="31"/>
      <c r="K2" s="31"/>
      <c r="L2" s="31"/>
      <c r="M2" s="31"/>
      <c r="N2" s="31"/>
      <c r="O2" s="31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30" t="s">
        <v>16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9"/>
    </row>
    <row r="4" spans="1:21" x14ac:dyDescent="0.25">
      <c r="A4" s="2"/>
      <c r="B4" s="2">
        <v>2259.1999999999998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2259.21</v>
      </c>
      <c r="B5" s="2">
        <v>2826.65</v>
      </c>
      <c r="C5" s="3">
        <v>7.5</v>
      </c>
      <c r="D5" s="2">
        <v>169.44</v>
      </c>
      <c r="E5" s="11"/>
      <c r="G5" s="9"/>
      <c r="H5" s="4"/>
      <c r="I5" s="27" t="s">
        <v>7</v>
      </c>
      <c r="J5" s="27"/>
      <c r="K5" s="4"/>
      <c r="L5" s="15">
        <v>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381.44</v>
      </c>
      <c r="E6" s="11"/>
      <c r="G6" s="9"/>
      <c r="H6" s="4"/>
      <c r="I6" s="4" t="s">
        <v>8</v>
      </c>
      <c r="J6" s="4"/>
      <c r="K6" s="4"/>
      <c r="L6" s="15">
        <v>0</v>
      </c>
      <c r="M6" s="4"/>
      <c r="N6" s="4"/>
      <c r="O6" s="4"/>
      <c r="P6" s="4"/>
      <c r="Q6" s="4"/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662.77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896</v>
      </c>
      <c r="E8" s="11"/>
      <c r="G8" s="9"/>
      <c r="H8" s="4"/>
      <c r="I8" s="4" t="s">
        <v>11</v>
      </c>
      <c r="J8" s="4"/>
      <c r="K8" s="4"/>
      <c r="L8" s="7">
        <f>L5-L6-P7</f>
        <v>0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0</v>
      </c>
      <c r="K9" s="4"/>
      <c r="L9" s="5" t="s">
        <v>27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9" t="s">
        <v>5</v>
      </c>
      <c r="B10" s="29"/>
      <c r="C10" s="29"/>
      <c r="D10" s="2">
        <v>189.59</v>
      </c>
      <c r="E10" s="11"/>
      <c r="G10" s="9"/>
      <c r="H10" s="4"/>
      <c r="I10" s="4" t="s">
        <v>20</v>
      </c>
      <c r="J10" s="7">
        <f>L5-L6-J9</f>
        <v>0</v>
      </c>
      <c r="K10" s="4"/>
      <c r="L10" s="5"/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30" t="s">
        <v>22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IF(AND(TRUNC(J13*0.11,2)+L6&lt;564.8,J13&lt;&gt;"",J13&gt;0),564.8,IF(AND(TRUNC(J13*0.11,2)+L6&gt;=564.8,J13&lt;&gt;"",J13&gt;0),TRUNC(J13*0.11,2)+L6,""))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8" t="s">
        <v>13</v>
      </c>
      <c r="J15" s="28"/>
      <c r="K15" s="4"/>
      <c r="L15" s="7">
        <f>L5+J13</f>
        <v>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7" t="s">
        <v>8</v>
      </c>
      <c r="J16" s="27"/>
      <c r="K16" s="4"/>
      <c r="L16" s="7" t="str">
        <f>N13</f>
        <v/>
      </c>
      <c r="M16" s="4"/>
      <c r="N16" s="4"/>
      <c r="O16" s="4"/>
      <c r="P16" s="4"/>
      <c r="Q16" s="4"/>
      <c r="R16" s="4"/>
      <c r="S16" s="9"/>
    </row>
    <row r="17" spans="7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7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7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7:19" x14ac:dyDescent="0.25">
      <c r="G20" s="9"/>
      <c r="H20" s="4"/>
      <c r="I20" s="4" t="s">
        <v>6</v>
      </c>
      <c r="J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7:19" x14ac:dyDescent="0.25"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7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mergeCells count="9">
    <mergeCell ref="A1:D1"/>
    <mergeCell ref="I5:J5"/>
    <mergeCell ref="I15:J15"/>
    <mergeCell ref="I16:J16"/>
    <mergeCell ref="A10:C10"/>
    <mergeCell ref="H3:R3"/>
    <mergeCell ref="H11:R11"/>
    <mergeCell ref="J1:O2"/>
    <mergeCell ref="E1:I1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"/>
  <sheetViews>
    <sheetView showGridLines="0" tabSelected="1" workbookViewId="0">
      <selection activeCell="J14" sqref="J14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8" max="8" width="8.5703125" customWidth="1"/>
    <col min="9" max="9" width="15.42578125" customWidth="1"/>
    <col min="10" max="10" width="13.7109375" customWidth="1"/>
    <col min="11" max="11" width="10.28515625" customWidth="1"/>
    <col min="12" max="12" width="11.140625" customWidth="1"/>
    <col min="13" max="13" width="10.28515625" customWidth="1"/>
    <col min="16" max="16" width="10.7109375" customWidth="1"/>
    <col min="18" max="18" width="14.85546875" customWidth="1"/>
    <col min="19" max="19" width="2.28515625" customWidth="1"/>
    <col min="21" max="21" width="13.7109375" customWidth="1"/>
  </cols>
  <sheetData>
    <row r="1" spans="1:21" x14ac:dyDescent="0.25">
      <c r="A1" s="24" t="s">
        <v>25</v>
      </c>
      <c r="B1" s="25"/>
      <c r="C1" s="25"/>
      <c r="D1" s="26"/>
      <c r="E1" s="38" t="s">
        <v>32</v>
      </c>
      <c r="F1" s="39"/>
      <c r="G1" s="39"/>
      <c r="H1" s="39"/>
      <c r="I1" s="40"/>
      <c r="J1" s="37" t="s">
        <v>24</v>
      </c>
      <c r="K1" s="37"/>
      <c r="L1" s="37"/>
      <c r="M1" s="37"/>
      <c r="N1" s="37"/>
      <c r="O1" s="37"/>
    </row>
    <row r="2" spans="1:21" x14ac:dyDescent="0.25">
      <c r="E2" s="10"/>
      <c r="J2" s="37"/>
      <c r="K2" s="37"/>
      <c r="L2" s="37"/>
      <c r="M2" s="37"/>
      <c r="N2" s="37"/>
      <c r="O2" s="37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30" t="s">
        <v>36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9"/>
    </row>
    <row r="4" spans="1:21" x14ac:dyDescent="0.25">
      <c r="A4" s="2"/>
      <c r="B4" s="2">
        <v>2428.8000000000002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2428.81</v>
      </c>
      <c r="B5" s="2">
        <v>2826.65</v>
      </c>
      <c r="C5" s="3">
        <v>7.5</v>
      </c>
      <c r="D5" s="2">
        <v>182.16</v>
      </c>
      <c r="E5" s="11"/>
      <c r="G5" s="9"/>
      <c r="H5" s="4"/>
      <c r="I5" s="27" t="s">
        <v>7</v>
      </c>
      <c r="J5" s="27"/>
      <c r="K5" s="4"/>
      <c r="L5" s="15">
        <v>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394.16</v>
      </c>
      <c r="E6" s="11"/>
      <c r="G6" s="9"/>
      <c r="H6" s="4"/>
      <c r="I6" s="4" t="s">
        <v>8</v>
      </c>
      <c r="J6" s="4"/>
      <c r="K6" s="4"/>
      <c r="L6" s="15">
        <v>0</v>
      </c>
      <c r="M6" s="4"/>
      <c r="N6" s="28" t="s">
        <v>29</v>
      </c>
      <c r="O6" s="28"/>
      <c r="P6" s="41"/>
      <c r="Q6" s="7">
        <f>IF(L6+P7&lt;C11,C11,L6+P7)</f>
        <v>607.20000000000005</v>
      </c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675.49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908.73</v>
      </c>
      <c r="E8" s="11"/>
      <c r="G8" s="9"/>
      <c r="H8" s="4"/>
      <c r="I8" s="4" t="s">
        <v>11</v>
      </c>
      <c r="J8" s="4"/>
      <c r="K8" s="4"/>
      <c r="L8" s="7" t="str">
        <f>IF(AND(L5&gt;0,L6&gt;0),L5-Q6,"")</f>
        <v/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 t="e">
        <f>IF(L8&lt;=$B$4,0,IF(AND(L8&gt;=$A$5,L8&lt;=$B$5),TRUNC(L8*$C$5/100-$D$5,2),IF(AND(L8&gt;=$A$6,L8&lt;=$B$6),TRUNC(L8*$C$6/100-$D$6,2),IF(AND(L8&gt;=$A$7,L8&lt;=$B$7),TRUNC(L8*$C$7/100-$D$7,2),IF(L8&gt;=$A$8,TRUNC(L8*$C$8/100-$D$8,2),"")))))</f>
        <v>#VALUE!</v>
      </c>
      <c r="K9" s="4"/>
      <c r="L9" s="5" t="s">
        <v>30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9" t="s">
        <v>5</v>
      </c>
      <c r="B10" s="29"/>
      <c r="C10" s="29"/>
      <c r="D10" s="2">
        <v>189.59</v>
      </c>
      <c r="E10" s="11"/>
      <c r="G10" s="9"/>
      <c r="H10" s="4"/>
      <c r="I10" s="4" t="s">
        <v>20</v>
      </c>
      <c r="J10" s="7" t="e">
        <f>L5-L6-J9</f>
        <v>#VALUE!</v>
      </c>
      <c r="K10" s="4"/>
      <c r="L10" s="5" t="s">
        <v>31</v>
      </c>
      <c r="M10" s="4"/>
      <c r="N10" s="4"/>
      <c r="O10" s="4"/>
      <c r="P10" s="4"/>
      <c r="Q10" s="4"/>
      <c r="R10" s="4"/>
      <c r="S10" s="9"/>
    </row>
    <row r="11" spans="1:21" x14ac:dyDescent="0.25">
      <c r="A11" s="24" t="s">
        <v>33</v>
      </c>
      <c r="B11" s="26"/>
      <c r="C11" s="2">
        <v>607.20000000000005</v>
      </c>
      <c r="G11" s="9"/>
      <c r="H11" s="30" t="s">
        <v>22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A13" s="14" t="s">
        <v>21</v>
      </c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IF(AND(TRUNC(J13*0.11,2)+Q6&lt;C11,J13&lt;&gt;"",J13&gt;0),C11,IF(AND(TRUNC(J13*0.11,2)+Q6&gt;=C11,J13&lt;&gt;"",J13&gt;0),TRUNC(J13*0.11,2)+Q6,""))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8" t="s">
        <v>13</v>
      </c>
      <c r="J15" s="28"/>
      <c r="K15" s="4"/>
      <c r="L15" s="7">
        <f>L5+J13</f>
        <v>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7" t="s">
        <v>8</v>
      </c>
      <c r="J16" s="27"/>
      <c r="K16" s="4"/>
      <c r="L16" s="7">
        <f>IF(L6+M13&lt;C11,C11,L6+M13)</f>
        <v>607.20000000000005</v>
      </c>
      <c r="M16" s="4"/>
      <c r="N16" s="4"/>
      <c r="O16" s="4"/>
      <c r="P16" s="4"/>
      <c r="Q16" s="4"/>
      <c r="R16" s="4"/>
      <c r="S16" s="9"/>
    </row>
    <row r="17" spans="1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1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1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1:19" x14ac:dyDescent="0.25">
      <c r="G20" s="9"/>
      <c r="H20" s="4"/>
      <c r="I20" s="35" t="s">
        <v>35</v>
      </c>
      <c r="J20" s="35"/>
      <c r="K20" s="4"/>
      <c r="L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M20" s="5" t="s">
        <v>19</v>
      </c>
      <c r="N20" s="4"/>
      <c r="O20" s="4"/>
      <c r="P20" s="4"/>
      <c r="Q20" s="4"/>
      <c r="R20" s="4"/>
      <c r="S20" s="9"/>
    </row>
    <row r="21" spans="1:19" x14ac:dyDescent="0.25">
      <c r="A21" s="13" t="s">
        <v>26</v>
      </c>
      <c r="G21" s="9"/>
      <c r="H21" s="4"/>
      <c r="I21" s="36" t="s">
        <v>34</v>
      </c>
      <c r="J21" s="36"/>
      <c r="K21" s="36"/>
      <c r="L21" s="20"/>
      <c r="M21" s="21" t="str">
        <f>IF(AND(L5=0,L6=0),N21,"")</f>
        <v/>
      </c>
      <c r="N21" s="23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,"")</f>
        <v/>
      </c>
      <c r="O21" s="5"/>
      <c r="P21" s="4"/>
      <c r="Q21" s="4"/>
      <c r="R21" s="4"/>
      <c r="S21" s="9"/>
    </row>
    <row r="22" spans="1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L23" s="22"/>
    </row>
  </sheetData>
  <sheetProtection algorithmName="SHA-512" hashValue="eGZ0f8S3YAd9A65IBKTtpwJGb5OLunRvLYR3FcQ21+MQvOBm5Frp0xeRPJpnmYIhPUC/FGGSvQyHRWay38zxYQ==" saltValue="R+gd7s7ZVD2D4PFdNb0fDg==" spinCount="100000" sheet="1" objects="1" scenarios="1"/>
  <mergeCells count="13">
    <mergeCell ref="I20:J20"/>
    <mergeCell ref="I21:K21"/>
    <mergeCell ref="I15:J15"/>
    <mergeCell ref="I16:J16"/>
    <mergeCell ref="A1:D1"/>
    <mergeCell ref="J1:O2"/>
    <mergeCell ref="H3:R3"/>
    <mergeCell ref="I5:J5"/>
    <mergeCell ref="A10:C10"/>
    <mergeCell ref="H11:R11"/>
    <mergeCell ref="E1:I1"/>
    <mergeCell ref="N6:P6"/>
    <mergeCell ref="A11:B11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  IR 2024</vt:lpstr>
      <vt:lpstr>Simulador IR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cp:lastPrinted>2025-05-08T21:10:54Z</cp:lastPrinted>
  <dcterms:created xsi:type="dcterms:W3CDTF">2025-03-31T18:44:38Z</dcterms:created>
  <dcterms:modified xsi:type="dcterms:W3CDTF">2025-09-04T20:13:40Z</dcterms:modified>
</cp:coreProperties>
</file>