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127" documentId="8_{BB466BB3-3D8C-4791-8859-86D004E73872}" xr6:coauthVersionLast="47" xr6:coauthVersionMax="47" xr10:uidLastSave="{F60EE20E-B5E2-4004-BE86-3C06D7A02259}"/>
  <bookViews>
    <workbookView xWindow="38280" yWindow="3015"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 l="1"/>
  <c r="H35" i="11" s="1"/>
  <c r="E35" i="11"/>
  <c r="F34" i="11"/>
  <c r="E34" i="11"/>
  <c r="F33" i="11"/>
  <c r="H33" i="11" s="1"/>
  <c r="E33" i="11"/>
  <c r="F31" i="11"/>
  <c r="E31" i="11"/>
  <c r="F30" i="11"/>
  <c r="H30" i="11" s="1"/>
  <c r="E30" i="11"/>
  <c r="F29" i="11"/>
  <c r="E29" i="11"/>
  <c r="H29" i="11" s="1"/>
  <c r="F27" i="11"/>
  <c r="E27" i="11"/>
  <c r="H27" i="11" s="1"/>
  <c r="F26" i="11"/>
  <c r="E26" i="11"/>
  <c r="H26" i="11" s="1"/>
  <c r="F25" i="11"/>
  <c r="E25" i="11"/>
  <c r="F23" i="11"/>
  <c r="E23" i="11"/>
  <c r="F21" i="11"/>
  <c r="F22" i="11"/>
  <c r="E22" i="11"/>
  <c r="E21" i="11"/>
  <c r="E18" i="11"/>
  <c r="F18" i="11"/>
  <c r="E19" i="11" s="1"/>
  <c r="F19" i="11" s="1"/>
  <c r="F17" i="11"/>
  <c r="E17" i="11"/>
  <c r="F15" i="11"/>
  <c r="F14" i="11"/>
  <c r="F13" i="11"/>
  <c r="E13" i="11"/>
  <c r="F11" i="11"/>
  <c r="F10" i="11"/>
  <c r="E10" i="11"/>
  <c r="F9" i="11"/>
  <c r="E9" i="11"/>
  <c r="H32" i="11"/>
  <c r="H28" i="11"/>
  <c r="H24" i="11"/>
  <c r="H36" i="11"/>
  <c r="H37" i="11"/>
  <c r="H7" i="11"/>
  <c r="H34" i="11" l="1"/>
  <c r="H31" i="11"/>
  <c r="H25" i="11"/>
  <c r="H18" i="11"/>
  <c r="I5" i="11"/>
  <c r="H23" i="11"/>
  <c r="H22" i="11"/>
  <c r="H20" i="11"/>
  <c r="H17" i="11"/>
  <c r="H16" i="11"/>
  <c r="H12" i="11"/>
  <c r="H8" i="11"/>
  <c r="H9" i="11" l="1"/>
  <c r="E11" i="11"/>
  <c r="I6" i="11"/>
  <c r="E14" i="11" l="1"/>
  <c r="H21" i="11"/>
  <c r="H10" i="11"/>
  <c r="H19" i="11"/>
  <c r="H13" i="11"/>
  <c r="J5" i="11"/>
  <c r="K5" i="11" s="1"/>
  <c r="L5" i="11" s="1"/>
  <c r="M5" i="11" s="1"/>
  <c r="N5" i="11" s="1"/>
  <c r="O5" i="11" s="1"/>
  <c r="P5" i="11" s="1"/>
  <c r="I4" i="11"/>
  <c r="H14" i="11" l="1"/>
  <c r="E15" i="11"/>
  <c r="H11" i="11"/>
  <c r="P4" i="11"/>
  <c r="Q5" i="11"/>
  <c r="R5" i="11" s="1"/>
  <c r="S5" i="11" s="1"/>
  <c r="T5" i="11" s="1"/>
  <c r="U5" i="11" s="1"/>
  <c r="V5" i="11" s="1"/>
  <c r="W5" i="11" s="1"/>
  <c r="J6" i="11"/>
  <c r="H15"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<sst xmlns="http://schemas.openxmlformats.org/spreadsheetml/2006/main" count="96" uniqueCount="72">
  <si>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</si>
  <si>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</si>
  <si>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</si>
  <si>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</si>
  <si>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</si>
  <si>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</si>
  <si>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</si>
  <si>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</si>
  <si>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</si>
  <si>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</si>
  <si>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</si>
  <si>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</si>
  <si>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</si>
  <si>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</si>
  <si>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</si>
  <si>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</si>
  <si>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</si>
  <si>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</si>
  <si>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</si>
  <si>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</si>
  <si>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</si>
  <si>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</si>
  <si>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</si>
  <si>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</si>
  <si>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</si>
  <si>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</si>
  <si>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</si>
  <si>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</si>
  <si>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</si>
  <si>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</si>
  <si>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</si>
  <si>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</si>
  <si>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</si>
  <si>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</si>
  <si>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</si>
  <si>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</si>
  <si>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</si>
  <si>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</si>
  <si>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Implementation Plan</t>
  </si>
  <si>
    <t>Daydream Travel Agency</t>
  </si>
  <si>
    <t>Thong Thao</t>
  </si>
  <si>
    <t>Phase 1 Infrastructure Assessment and Planning</t>
  </si>
  <si>
    <t>Phase 2 Software Procurement and Licensing</t>
  </si>
  <si>
    <t>Phase 3 Installation and Configuration</t>
  </si>
  <si>
    <t>Phase 4 Integration and Testing</t>
  </si>
  <si>
    <t>Phase 5 Data Migration</t>
  </si>
  <si>
    <t>Phase 6 User Training and Documentation</t>
  </si>
  <si>
    <t>Phase 7 Go-Live and Support</t>
  </si>
  <si>
    <t>Peter Webb</t>
  </si>
  <si>
    <t>1. Accomplish: Evaluate the existing IT infrastructure, identify necessary upgrades or additions, and plan for the new system's requirements.</t>
  </si>
  <si>
    <t xml:space="preserve">2. Resource: IT technician, network documentation, hardware/software specifications.
</t>
  </si>
  <si>
    <t>3. Completion Criteria: Infrastructure assessment report, hardware/software procurement list.</t>
  </si>
  <si>
    <t>Karen Fells</t>
  </si>
  <si>
    <t>1. Accomplish: Acquire the necessary software licenses and hardware components for the new communication solution.</t>
  </si>
  <si>
    <t>2 . Resources: Approved budget, vendor contacts, procurement procedures.</t>
  </si>
  <si>
    <t>3. Completion Criteria: Software licenses and hardware components received.</t>
  </si>
  <si>
    <t>1. Accomplish: Set up and configure the email server (hMailServer), collaboration platform (Nextcloud), and VoIP system (FreePBX) in a test environment.</t>
  </si>
  <si>
    <t>2. Resources: IT technician, software installation guides, test environment.</t>
  </si>
  <si>
    <t>3. Completion Criteria: All software components installed and configured in the test environment.</t>
  </si>
  <si>
    <t>Peter Webb , John Kennedy</t>
  </si>
  <si>
    <t>1. Accomplish: Integrate the different components, conduct functionality and performance testing, and address any issues or bugs.</t>
  </si>
  <si>
    <t>3. Completion Criteria: All components integrated, test cases passed, and issues resolved.</t>
  </si>
  <si>
    <t>2. Resources: IT technician, test plans, user representatives.</t>
  </si>
  <si>
    <t>1. Accomplish: Migrate existing email data, files, and user accounts to the new platforms.</t>
  </si>
  <si>
    <t>2. Resources: IT technician, data migration tools, backup procedures.</t>
  </si>
  <si>
    <t>3. Completion Criteria: All data successfully migrated to the new systems.</t>
  </si>
  <si>
    <t>1. Accomplish: Develop user manuals, and training materials, and conduct training sessions for all staff members.</t>
  </si>
  <si>
    <t>3. Completion Criteria: User training completed, and documentation provided.</t>
  </si>
  <si>
    <t>2. Resources: IT technician, user representatives, training facilities.</t>
  </si>
  <si>
    <t>1. Accomplish: Deploy the new communication solution to all offices, provide ongoing support, and monitor system performance.</t>
  </si>
  <si>
    <t>2. Resources: IT technician, support procedures, monitoring tools.</t>
  </si>
  <si>
    <t>3. Completion Criteria: New system deployed and operational, support procedures in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</si>
</sst>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2D050"/>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64" fontId="0" fillId="14" borderId="2" xfId="0" applyNumberFormat="1" applyFill="1" applyBorder="1" applyAlignment="1">
      <alignment horizontal="center" vertical="center"/>
    </xf>
    <xf numFmtId="164" fontId="5" fillId="14" borderId="2" xfId="0" applyNumberFormat="1" applyFont="1" applyFill="1" applyBorder="1" applyAlignment="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16" borderId="2" xfId="12" applyFill="1" applyAlignment="1">
      <alignment horizontal="left" vertical="center" wrapText="1" indent="2"/>
    </xf>
    <xf numFmtId="0" fontId="9" fillId="16" borderId="2" xfId="11" applyFill="1">
      <alignment horizontal="center" vertical="center"/>
    </xf>
    <xf numFmtId="9" fontId="5" fillId="16" borderId="2" xfId="2" applyFont="1" applyFill="1" applyBorder="1" applyAlignment="1">
      <alignment horizontal="center" vertical="center"/>
    </xf>
    <xf numFmtId="164" fontId="9" fillId="16" borderId="2" xfId="10" applyFill="1">
      <alignment horizontal="center" vertical="center"/>
    </xf>
    <xf numFmtId="0" fontId="6" fillId="17" borderId="2" xfId="0" applyFont="1" applyFill="1" applyBorder="1" applyAlignment="1">
      <alignment horizontal="left" vertical="center" indent="1"/>
    </xf>
    <xf numFmtId="0" fontId="9" fillId="17" borderId="2" xfId="11" applyFill="1">
      <alignment horizontal="center" vertical="center"/>
    </xf>
    <xf numFmtId="9" fontId="5"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5" fillId="17" borderId="2" xfId="0" applyNumberFormat="1" applyFont="1" applyFill="1" applyBorder="1" applyAlignment="1">
      <alignment horizontal="center" vertical="center"/>
    </xf>
    <xf numFmtId="0" fontId="9" fillId="18" borderId="2" xfId="12" applyFill="1" applyAlignment="1">
      <alignment horizontal="left" vertical="center" wrapText="1" indent="2"/>
    </xf>
    <xf numFmtId="0" fontId="9" fillId="18" borderId="2" xfId="11" applyFill="1">
      <alignment horizontal="center" vertical="center"/>
    </xf>
    <xf numFmtId="9" fontId="5" fillId="18" borderId="2" xfId="2" applyFont="1" applyFill="1" applyBorder="1" applyAlignment="1">
      <alignment horizontal="center" vertical="center"/>
    </xf>
    <xf numFmtId="164" fontId="9" fillId="18" borderId="2" xfId="10"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70" zoomScaleNormal="70" zoomScalePageLayoutView="70" workbookViewId="0">
      <pane ySplit="6" topLeftCell="A11" activePane="bottomLeft" state="frozen"/>
      <selection pane="bottomLeft" activeCell="P9" sqref="P9"/>
    </sheetView>
  </sheetViews>
  <sheetFormatPr defaultRowHeight="30" customHeight="1" x14ac:dyDescent="0.25"/>
  <cols>
    <col min="1" max="1" width="2.7109375" style="58" customWidth="1"/>
    <col min="2" max="2" width="50.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1" t="s">
        <v>12</v>
      </c>
    </row>
    <row r="2" spans="1:64" ht="30" customHeight="1" x14ac:dyDescent="0.3">
      <c r="A2" s="58" t="s">
        <v>24</v>
      </c>
      <c r="B2" s="63" t="s">
        <v>39</v>
      </c>
      <c r="I2" s="82" t="s">
        <v>17</v>
      </c>
    </row>
    <row r="3" spans="1:64" ht="30" customHeight="1" x14ac:dyDescent="0.25">
      <c r="A3" s="58" t="s">
        <v>35</v>
      </c>
      <c r="B3" s="64" t="s">
        <v>40</v>
      </c>
      <c r="C3" s="115" t="s">
        <v>1</v>
      </c>
      <c r="D3" s="116"/>
      <c r="E3" s="114">
        <v>45418</v>
      </c>
      <c r="F3" s="114"/>
    </row>
    <row r="4" spans="1:64" ht="30" customHeight="1" x14ac:dyDescent="0.25">
      <c r="A4" s="59" t="s">
        <v>29</v>
      </c>
      <c r="C4" s="115" t="s">
        <v>8</v>
      </c>
      <c r="D4" s="116"/>
      <c r="E4" s="7">
        <v>1</v>
      </c>
      <c r="I4" s="111">
        <f>I5</f>
        <v>45418</v>
      </c>
      <c r="J4" s="112"/>
      <c r="K4" s="112"/>
      <c r="L4" s="112"/>
      <c r="M4" s="112"/>
      <c r="N4" s="112"/>
      <c r="O4" s="113"/>
      <c r="P4" s="111">
        <f>P5</f>
        <v>45425</v>
      </c>
      <c r="Q4" s="112"/>
      <c r="R4" s="112"/>
      <c r="S4" s="112"/>
      <c r="T4" s="112"/>
      <c r="U4" s="112"/>
      <c r="V4" s="113"/>
      <c r="W4" s="111">
        <f>W5</f>
        <v>45432</v>
      </c>
      <c r="X4" s="112"/>
      <c r="Y4" s="112"/>
      <c r="Z4" s="112"/>
      <c r="AA4" s="112"/>
      <c r="AB4" s="112"/>
      <c r="AC4" s="113"/>
      <c r="AD4" s="111">
        <f>AD5</f>
        <v>45439</v>
      </c>
      <c r="AE4" s="112"/>
      <c r="AF4" s="112"/>
      <c r="AG4" s="112"/>
      <c r="AH4" s="112"/>
      <c r="AI4" s="112"/>
      <c r="AJ4" s="113"/>
      <c r="AK4" s="111">
        <f>AK5</f>
        <v>45446</v>
      </c>
      <c r="AL4" s="112"/>
      <c r="AM4" s="112"/>
      <c r="AN4" s="112"/>
      <c r="AO4" s="112"/>
      <c r="AP4" s="112"/>
      <c r="AQ4" s="113"/>
      <c r="AR4" s="111">
        <f>AR5</f>
        <v>45453</v>
      </c>
      <c r="AS4" s="112"/>
      <c r="AT4" s="112"/>
      <c r="AU4" s="112"/>
      <c r="AV4" s="112"/>
      <c r="AW4" s="112"/>
      <c r="AX4" s="113"/>
      <c r="AY4" s="111">
        <f>AY5</f>
        <v>45460</v>
      </c>
      <c r="AZ4" s="112"/>
      <c r="BA4" s="112"/>
      <c r="BB4" s="112"/>
      <c r="BC4" s="112"/>
      <c r="BD4" s="112"/>
      <c r="BE4" s="113"/>
      <c r="BF4" s="111">
        <f>BF5</f>
        <v>45467</v>
      </c>
      <c r="BG4" s="112"/>
      <c r="BH4" s="112"/>
      <c r="BI4" s="112"/>
      <c r="BJ4" s="112"/>
      <c r="BK4" s="112"/>
      <c r="BL4" s="113"/>
    </row>
    <row r="5" spans="1:64" ht="15" customHeight="1" x14ac:dyDescent="0.25">
      <c r="A5" s="59" t="s">
        <v>30</v>
      </c>
      <c r="B5" s="80"/>
      <c r="C5" s="80"/>
      <c r="D5" s="80"/>
      <c r="E5" s="80"/>
      <c r="F5" s="80"/>
      <c r="G5" s="80"/>
      <c r="I5" s="11">
        <f>Project_Start-WEEKDAY(Project_Start,1)+2+7*(Display_Week-1)</f>
        <v>45418</v>
      </c>
      <c r="J5" s="10">
        <f>I5+1</f>
        <v>45419</v>
      </c>
      <c r="K5" s="10">
        <f t="shared" ref="K5:AX5" si="0">J5+1</f>
        <v>45420</v>
      </c>
      <c r="L5" s="10">
        <f t="shared" si="0"/>
        <v>45421</v>
      </c>
      <c r="M5" s="10">
        <f t="shared" si="0"/>
        <v>45422</v>
      </c>
      <c r="N5" s="10">
        <f t="shared" si="0"/>
        <v>45423</v>
      </c>
      <c r="O5" s="12">
        <f t="shared" si="0"/>
        <v>45424</v>
      </c>
      <c r="P5" s="11">
        <f>O5+1</f>
        <v>45425</v>
      </c>
      <c r="Q5" s="10">
        <f>P5+1</f>
        <v>45426</v>
      </c>
      <c r="R5" s="10">
        <f t="shared" si="0"/>
        <v>45427</v>
      </c>
      <c r="S5" s="10">
        <f t="shared" si="0"/>
        <v>45428</v>
      </c>
      <c r="T5" s="10">
        <f t="shared" si="0"/>
        <v>45429</v>
      </c>
      <c r="U5" s="10">
        <f t="shared" si="0"/>
        <v>45430</v>
      </c>
      <c r="V5" s="12">
        <f t="shared" si="0"/>
        <v>45431</v>
      </c>
      <c r="W5" s="11">
        <f>V5+1</f>
        <v>45432</v>
      </c>
      <c r="X5" s="10">
        <f>W5+1</f>
        <v>45433</v>
      </c>
      <c r="Y5" s="10">
        <f t="shared" si="0"/>
        <v>45434</v>
      </c>
      <c r="Z5" s="10">
        <f t="shared" si="0"/>
        <v>45435</v>
      </c>
      <c r="AA5" s="10">
        <f t="shared" si="0"/>
        <v>45436</v>
      </c>
      <c r="AB5" s="10">
        <f t="shared" si="0"/>
        <v>45437</v>
      </c>
      <c r="AC5" s="12">
        <f t="shared" si="0"/>
        <v>45438</v>
      </c>
      <c r="AD5" s="11">
        <f>AC5+1</f>
        <v>45439</v>
      </c>
      <c r="AE5" s="10">
        <f>AD5+1</f>
        <v>45440</v>
      </c>
      <c r="AF5" s="10">
        <f t="shared" si="0"/>
        <v>45441</v>
      </c>
      <c r="AG5" s="10">
        <f t="shared" si="0"/>
        <v>45442</v>
      </c>
      <c r="AH5" s="10">
        <f t="shared" si="0"/>
        <v>45443</v>
      </c>
      <c r="AI5" s="10">
        <f t="shared" si="0"/>
        <v>45444</v>
      </c>
      <c r="AJ5" s="12">
        <f t="shared" si="0"/>
        <v>45445</v>
      </c>
      <c r="AK5" s="11">
        <f>AJ5+1</f>
        <v>45446</v>
      </c>
      <c r="AL5" s="10">
        <f>AK5+1</f>
        <v>45447</v>
      </c>
      <c r="AM5" s="10">
        <f t="shared" si="0"/>
        <v>45448</v>
      </c>
      <c r="AN5" s="10">
        <f t="shared" si="0"/>
        <v>45449</v>
      </c>
      <c r="AO5" s="10">
        <f t="shared" si="0"/>
        <v>45450</v>
      </c>
      <c r="AP5" s="10">
        <f t="shared" si="0"/>
        <v>45451</v>
      </c>
      <c r="AQ5" s="12">
        <f t="shared" si="0"/>
        <v>45452</v>
      </c>
      <c r="AR5" s="11">
        <f>AQ5+1</f>
        <v>45453</v>
      </c>
      <c r="AS5" s="10">
        <f>AR5+1</f>
        <v>45454</v>
      </c>
      <c r="AT5" s="10">
        <f t="shared" si="0"/>
        <v>45455</v>
      </c>
      <c r="AU5" s="10">
        <f t="shared" si="0"/>
        <v>45456</v>
      </c>
      <c r="AV5" s="10">
        <f t="shared" si="0"/>
        <v>45457</v>
      </c>
      <c r="AW5" s="10">
        <f t="shared" si="0"/>
        <v>45458</v>
      </c>
      <c r="AX5" s="12">
        <f t="shared" si="0"/>
        <v>45459</v>
      </c>
      <c r="AY5" s="11">
        <f>AX5+1</f>
        <v>45460</v>
      </c>
      <c r="AZ5" s="10">
        <f>AY5+1</f>
        <v>45461</v>
      </c>
      <c r="BA5" s="10">
        <f t="shared" ref="BA5:BE5" si="1">AZ5+1</f>
        <v>45462</v>
      </c>
      <c r="BB5" s="10">
        <f t="shared" si="1"/>
        <v>45463</v>
      </c>
      <c r="BC5" s="10">
        <f t="shared" si="1"/>
        <v>45464</v>
      </c>
      <c r="BD5" s="10">
        <f t="shared" si="1"/>
        <v>45465</v>
      </c>
      <c r="BE5" s="12">
        <f t="shared" si="1"/>
        <v>45466</v>
      </c>
      <c r="BF5" s="11">
        <f>BE5+1</f>
        <v>45467</v>
      </c>
      <c r="BG5" s="10">
        <f>BF5+1</f>
        <v>45468</v>
      </c>
      <c r="BH5" s="10">
        <f t="shared" ref="BH5:BL5" si="2">BG5+1</f>
        <v>45469</v>
      </c>
      <c r="BI5" s="10">
        <f t="shared" si="2"/>
        <v>45470</v>
      </c>
      <c r="BJ5" s="10">
        <f t="shared" si="2"/>
        <v>45471</v>
      </c>
      <c r="BK5" s="10">
        <f t="shared" si="2"/>
        <v>45472</v>
      </c>
      <c r="BL5" s="12">
        <f t="shared" si="2"/>
        <v>45473</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70"/>
      <c r="D8" s="19"/>
      <c r="E8" s="20"/>
      <c r="F8" s="21"/>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81.75" customHeight="1" thickBot="1" x14ac:dyDescent="0.3">
      <c r="A9" s="59" t="s">
        <v>37</v>
      </c>
      <c r="B9" s="84" t="s">
        <v>49</v>
      </c>
      <c r="C9" s="71" t="s">
        <v>48</v>
      </c>
      <c r="D9" s="22">
        <v>0.5</v>
      </c>
      <c r="E9" s="65">
        <f>Project_Start</f>
        <v>45418</v>
      </c>
      <c r="F9" s="65">
        <f>E9+5</f>
        <v>45423</v>
      </c>
      <c r="G9" s="17"/>
      <c r="H9" s="17">
        <f t="shared"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42.75" customHeight="1" thickBot="1" x14ac:dyDescent="0.3">
      <c r="A10" s="59" t="s">
        <v>33</v>
      </c>
      <c r="B10" s="84" t="s">
        <v>50</v>
      </c>
      <c r="C10" s="71" t="s">
        <v>48</v>
      </c>
      <c r="D10" s="22">
        <v>0.6</v>
      </c>
      <c r="E10" s="65">
        <f>F9</f>
        <v>45423</v>
      </c>
      <c r="F10" s="65">
        <f>E10+5</f>
        <v>45428</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4" t="s">
        <v>51</v>
      </c>
      <c r="C11" s="71" t="s">
        <v>48</v>
      </c>
      <c r="D11" s="22">
        <v>0.5</v>
      </c>
      <c r="E11" s="65">
        <f>F10</f>
        <v>45428</v>
      </c>
      <c r="F11" s="65">
        <f>E11+4</f>
        <v>45432</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42</v>
      </c>
      <c r="C12" s="72"/>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49.5" customHeight="1" thickBot="1" x14ac:dyDescent="0.3">
      <c r="A13" s="59"/>
      <c r="B13" s="85" t="s">
        <v>53</v>
      </c>
      <c r="C13" s="73" t="s">
        <v>52</v>
      </c>
      <c r="D13" s="27">
        <v>0.5</v>
      </c>
      <c r="E13" s="66">
        <f>E11+2</f>
        <v>45430</v>
      </c>
      <c r="F13" s="66">
        <f>E13+3</f>
        <v>45433</v>
      </c>
      <c r="G13" s="17"/>
      <c r="H13" s="17">
        <f t="shared" si="6"/>
        <v>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43.5" customHeight="1" thickBot="1" x14ac:dyDescent="0.3">
      <c r="A14" s="58"/>
      <c r="B14" s="85" t="s">
        <v>54</v>
      </c>
      <c r="C14" s="73" t="s">
        <v>52</v>
      </c>
      <c r="D14" s="27">
        <v>0.5</v>
      </c>
      <c r="E14" s="66">
        <f>E13+2</f>
        <v>45432</v>
      </c>
      <c r="F14" s="66">
        <f>E14+2</f>
        <v>45434</v>
      </c>
      <c r="G14" s="17"/>
      <c r="H14" s="17">
        <f t="shared" si="6"/>
        <v>3</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45.75" customHeight="1" thickBot="1" x14ac:dyDescent="0.3">
      <c r="A15" s="58"/>
      <c r="B15" s="85" t="s">
        <v>55</v>
      </c>
      <c r="C15" s="73" t="s">
        <v>52</v>
      </c>
      <c r="D15" s="27">
        <v>0.3</v>
      </c>
      <c r="E15" s="66">
        <f>F14</f>
        <v>45434</v>
      </c>
      <c r="F15" s="66">
        <f>E15+2</f>
        <v>45436</v>
      </c>
      <c r="G15" s="17"/>
      <c r="H15" s="17">
        <f t="shared" si="6"/>
        <v>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t="s">
        <v>25</v>
      </c>
      <c r="B16" s="28" t="s">
        <v>43</v>
      </c>
      <c r="C16" s="74"/>
      <c r="D16" s="29"/>
      <c r="E16" s="30"/>
      <c r="F16" s="31"/>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54" customHeight="1" thickBot="1" x14ac:dyDescent="0.3">
      <c r="A17" s="58"/>
      <c r="B17" s="86" t="s">
        <v>56</v>
      </c>
      <c r="C17" s="75" t="s">
        <v>48</v>
      </c>
      <c r="D17" s="32">
        <v>0.5</v>
      </c>
      <c r="E17" s="67">
        <f>F15+1</f>
        <v>45437</v>
      </c>
      <c r="F17" s="67">
        <f>E17+10</f>
        <v>45447</v>
      </c>
      <c r="G17" s="17"/>
      <c r="H17" s="17">
        <f t="shared" si="6"/>
        <v>11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48.75" customHeight="1" thickBot="1" x14ac:dyDescent="0.3">
      <c r="A18" s="58"/>
      <c r="B18" s="86" t="s">
        <v>57</v>
      </c>
      <c r="C18" s="75" t="s">
        <v>48</v>
      </c>
      <c r="D18" s="32">
        <v>0.4</v>
      </c>
      <c r="E18" s="67">
        <f>F17</f>
        <v>45447</v>
      </c>
      <c r="F18" s="67">
        <f>E18+5</f>
        <v>45452</v>
      </c>
      <c r="G18" s="17"/>
      <c r="H18" s="17">
        <f t="shared" si="6"/>
        <v>6</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43.5" customHeight="1" thickBot="1" x14ac:dyDescent="0.3">
      <c r="A19" s="58"/>
      <c r="B19" s="86" t="s">
        <v>58</v>
      </c>
      <c r="C19" s="75" t="s">
        <v>48</v>
      </c>
      <c r="D19" s="32">
        <v>0.2</v>
      </c>
      <c r="E19" s="67">
        <f>F18</f>
        <v>45452</v>
      </c>
      <c r="F19" s="67">
        <f>E19+6</f>
        <v>45458</v>
      </c>
      <c r="G19" s="17"/>
      <c r="H19" s="17">
        <f t="shared" si="6"/>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25</v>
      </c>
      <c r="B20" s="33" t="s">
        <v>44</v>
      </c>
      <c r="C20" s="76"/>
      <c r="D20" s="34"/>
      <c r="E20" s="35"/>
      <c r="F20" s="3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51.75" customHeight="1" thickBot="1" x14ac:dyDescent="0.3">
      <c r="A21" s="58"/>
      <c r="B21" s="87" t="s">
        <v>60</v>
      </c>
      <c r="C21" s="77" t="s">
        <v>59</v>
      </c>
      <c r="D21" s="37">
        <v>0.45</v>
      </c>
      <c r="E21" s="68">
        <f>F19</f>
        <v>45458</v>
      </c>
      <c r="F21" s="68">
        <f>E21+5</f>
        <v>45463</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51.75" customHeight="1" thickBot="1" x14ac:dyDescent="0.3">
      <c r="A22" s="58"/>
      <c r="B22" s="87" t="s">
        <v>62</v>
      </c>
      <c r="C22" s="77" t="s">
        <v>59</v>
      </c>
      <c r="D22" s="37">
        <v>0.7</v>
      </c>
      <c r="E22" s="68">
        <f>F21</f>
        <v>45463</v>
      </c>
      <c r="F22" s="68">
        <f>E22+3</f>
        <v>45466</v>
      </c>
      <c r="G22" s="17"/>
      <c r="H22" s="17">
        <f t="shared" si="6"/>
        <v>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51.75" customHeight="1" thickBot="1" x14ac:dyDescent="0.3">
      <c r="A23" s="58"/>
      <c r="B23" s="87" t="s">
        <v>61</v>
      </c>
      <c r="C23" s="77" t="s">
        <v>59</v>
      </c>
      <c r="D23" s="37">
        <v>0.7</v>
      </c>
      <c r="E23" s="68">
        <f>F22</f>
        <v>45466</v>
      </c>
      <c r="F23" s="68">
        <f>E23+6</f>
        <v>45472</v>
      </c>
      <c r="G23" s="17"/>
      <c r="H23" s="17">
        <f t="shared" si="6"/>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88" t="s">
        <v>45</v>
      </c>
      <c r="C24" s="89"/>
      <c r="D24" s="90"/>
      <c r="E24" s="91"/>
      <c r="F24" s="92"/>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43.5" customHeight="1" thickBot="1" x14ac:dyDescent="0.3">
      <c r="A25" s="58"/>
      <c r="B25" s="86" t="s">
        <v>63</v>
      </c>
      <c r="C25" s="75" t="s">
        <v>48</v>
      </c>
      <c r="D25" s="32">
        <v>0.46</v>
      </c>
      <c r="E25" s="67">
        <f>F23</f>
        <v>45472</v>
      </c>
      <c r="F25" s="67">
        <f>E25+2</f>
        <v>45474</v>
      </c>
      <c r="G25" s="17"/>
      <c r="H25" s="17">
        <f t="shared" si="6"/>
        <v>3</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43.5" customHeight="1" thickBot="1" x14ac:dyDescent="0.3">
      <c r="A26" s="58"/>
      <c r="B26" s="86" t="s">
        <v>64</v>
      </c>
      <c r="C26" s="75" t="s">
        <v>48</v>
      </c>
      <c r="D26" s="32">
        <v>0.77</v>
      </c>
      <c r="E26" s="67">
        <f>F25</f>
        <v>45474</v>
      </c>
      <c r="F26" s="67">
        <f>E26+2</f>
        <v>45476</v>
      </c>
      <c r="G26" s="17"/>
      <c r="H26" s="17">
        <f t="shared" si="6"/>
        <v>3</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43.5" customHeight="1" thickBot="1" x14ac:dyDescent="0.3">
      <c r="A27" s="58"/>
      <c r="B27" s="86" t="s">
        <v>65</v>
      </c>
      <c r="C27" s="75" t="s">
        <v>48</v>
      </c>
      <c r="D27" s="32">
        <v>0.9</v>
      </c>
      <c r="E27" s="67">
        <f>F26</f>
        <v>45476</v>
      </c>
      <c r="F27" s="67">
        <f>E27+3</f>
        <v>45479</v>
      </c>
      <c r="G27" s="17"/>
      <c r="H27" s="17">
        <f t="shared" si="6"/>
        <v>4</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t="s">
        <v>25</v>
      </c>
      <c r="B28" s="93" t="s">
        <v>46</v>
      </c>
      <c r="C28" s="94"/>
      <c r="D28" s="95"/>
      <c r="E28" s="96"/>
      <c r="F28" s="97"/>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47.25" customHeight="1" thickBot="1" x14ac:dyDescent="0.3">
      <c r="A29" s="58"/>
      <c r="B29" s="98" t="s">
        <v>66</v>
      </c>
      <c r="C29" s="99" t="s">
        <v>59</v>
      </c>
      <c r="D29" s="100">
        <v>0.25</v>
      </c>
      <c r="E29" s="101">
        <f>F27</f>
        <v>45479</v>
      </c>
      <c r="F29" s="101">
        <f>E29+5</f>
        <v>45484</v>
      </c>
      <c r="G29" s="17"/>
      <c r="H29" s="17">
        <f t="shared" si="6"/>
        <v>6</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47.25" customHeight="1" thickBot="1" x14ac:dyDescent="0.3">
      <c r="A30" s="58"/>
      <c r="B30" s="98" t="s">
        <v>68</v>
      </c>
      <c r="C30" s="99" t="s">
        <v>59</v>
      </c>
      <c r="D30" s="100">
        <v>0.65</v>
      </c>
      <c r="E30" s="101">
        <f>F29</f>
        <v>45484</v>
      </c>
      <c r="F30" s="101">
        <f>E30+4</f>
        <v>45488</v>
      </c>
      <c r="G30" s="17"/>
      <c r="H30" s="17">
        <f t="shared" si="6"/>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47.25" customHeight="1" thickBot="1" x14ac:dyDescent="0.3">
      <c r="A31" s="58"/>
      <c r="B31" s="98" t="s">
        <v>67</v>
      </c>
      <c r="C31" s="99" t="s">
        <v>59</v>
      </c>
      <c r="D31" s="100">
        <v>0.32</v>
      </c>
      <c r="E31" s="101">
        <f>F30</f>
        <v>45488</v>
      </c>
      <c r="F31" s="101">
        <f>E31+6</f>
        <v>45494</v>
      </c>
      <c r="G31" s="17"/>
      <c r="H31" s="17">
        <f t="shared" si="6"/>
        <v>7</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25</v>
      </c>
      <c r="B32" s="102" t="s">
        <v>47</v>
      </c>
      <c r="C32" s="103"/>
      <c r="D32" s="104"/>
      <c r="E32" s="105"/>
      <c r="F32" s="106"/>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49.5" customHeight="1" thickBot="1" x14ac:dyDescent="0.3">
      <c r="A33" s="58"/>
      <c r="B33" s="107" t="s">
        <v>69</v>
      </c>
      <c r="C33" s="108" t="s">
        <v>48</v>
      </c>
      <c r="D33" s="109">
        <v>0.88</v>
      </c>
      <c r="E33" s="110">
        <f>F31</f>
        <v>45494</v>
      </c>
      <c r="F33" s="110">
        <f>E33+4</f>
        <v>45498</v>
      </c>
      <c r="G33" s="17"/>
      <c r="H33" s="17">
        <f t="shared" si="6"/>
        <v>5</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49.5" customHeight="1" thickBot="1" x14ac:dyDescent="0.3">
      <c r="A34" s="58"/>
      <c r="B34" s="107" t="s">
        <v>70</v>
      </c>
      <c r="C34" s="108" t="s">
        <v>48</v>
      </c>
      <c r="D34" s="109">
        <v>0.4</v>
      </c>
      <c r="E34" s="110">
        <f>F33</f>
        <v>45498</v>
      </c>
      <c r="F34" s="110">
        <f>E34+1</f>
        <v>45499</v>
      </c>
      <c r="G34" s="17"/>
      <c r="H34" s="17">
        <f t="shared" si="6"/>
        <v>2</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49.5" customHeight="1" thickBot="1" x14ac:dyDescent="0.3">
      <c r="A35" s="58"/>
      <c r="B35" s="107" t="s">
        <v>71</v>
      </c>
      <c r="C35" s="108" t="s">
        <v>48</v>
      </c>
      <c r="D35" s="109">
        <v>0.3</v>
      </c>
      <c r="E35" s="110">
        <f>F34</f>
        <v>45499</v>
      </c>
      <c r="F35" s="110">
        <f>E35+3</f>
        <v>45502</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t="s">
        <v>27</v>
      </c>
      <c r="B36" s="79"/>
      <c r="C36" s="78"/>
      <c r="D36" s="16"/>
      <c r="E36" s="69"/>
      <c r="F36" s="69"/>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9" t="s">
        <v>26</v>
      </c>
      <c r="B37" s="38" t="s">
        <v>0</v>
      </c>
      <c r="C37" s="39"/>
      <c r="D37" s="40"/>
      <c r="E37" s="41"/>
      <c r="F37" s="42"/>
      <c r="G37" s="43"/>
      <c r="H37" s="43" t="str">
        <f t="shared" si="6"/>
        <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ht="30" customHeight="1" x14ac:dyDescent="0.25">
      <c r="G38" s="6"/>
    </row>
    <row r="39" spans="1:64" ht="30" customHeight="1" x14ac:dyDescent="0.25">
      <c r="C39" s="14"/>
      <c r="F39" s="60"/>
    </row>
    <row r="40" spans="1:64" ht="30" customHeight="1" x14ac:dyDescent="0.25">
      <c r="C40"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3"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2024-06-04T00:39:05Z</dcterms:modified>
</cp:coreProperties>
</file>