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srillema/Desktop/Sucrose assay/2022-03-22/"/>
    </mc:Choice>
  </mc:AlternateContent>
  <xr:revisionPtr revIDLastSave="0" documentId="13_ncr:1_{54081446-5039-4646-A815-D236B9BB94C8}" xr6:coauthVersionLast="47" xr6:coauthVersionMax="47" xr10:uidLastSave="{00000000-0000-0000-0000-000000000000}"/>
  <bookViews>
    <workbookView xWindow="0" yWindow="0" windowWidth="33600" windowHeight="21000" xr2:uid="{5E29CD3B-8186-FB47-BF22-B031350D69D3}"/>
  </bookViews>
  <sheets>
    <sheet name="2022-03-22 plate 1" sheetId="1" r:id="rId1"/>
    <sheet name="2022-03-22 plate 2" sheetId="2" r:id="rId2"/>
  </sheets>
  <externalReferences>
    <externalReference r:id="rId3"/>
  </externalReferenc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1" i="2" l="1" a="1"/>
  <c r="J41" i="2"/>
  <c r="J40" i="2" a="1"/>
  <c r="J40" i="2"/>
  <c r="J39" i="2" a="1"/>
  <c r="J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G39" i="2"/>
  <c r="F39" i="2"/>
  <c r="J41" i="1" a="1"/>
  <c r="J41" i="1"/>
  <c r="J40" i="1" a="1"/>
  <c r="J40" i="1"/>
  <c r="J39" i="1" a="1"/>
  <c r="J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39" i="1"/>
  <c r="G30" i="2"/>
  <c r="F30" i="2"/>
  <c r="E30" i="2"/>
  <c r="D30" i="2"/>
  <c r="C30" i="2"/>
  <c r="B30" i="2"/>
  <c r="C29" i="2"/>
  <c r="D29" i="2"/>
  <c r="E29" i="2"/>
  <c r="F29" i="2"/>
  <c r="G30" i="1"/>
  <c r="F30" i="1"/>
  <c r="E30" i="1"/>
  <c r="D30" i="1"/>
  <c r="C30" i="1"/>
  <c r="B30" i="1"/>
  <c r="C29" i="1"/>
  <c r="D29" i="1"/>
  <c r="E29" i="1"/>
  <c r="F29" i="1"/>
  <c r="C31" i="1"/>
  <c r="C11" i="1"/>
  <c r="C20" i="1"/>
  <c r="D11" i="1"/>
  <c r="D20" i="1"/>
  <c r="E11" i="1"/>
  <c r="E20" i="1"/>
  <c r="F11" i="1"/>
  <c r="F20" i="1"/>
  <c r="G11" i="1"/>
  <c r="G20" i="1"/>
  <c r="H11" i="1"/>
  <c r="H20" i="1"/>
  <c r="I11" i="1"/>
  <c r="I20" i="1"/>
  <c r="C39" i="1"/>
  <c r="J11" i="1"/>
  <c r="J20" i="1"/>
  <c r="D39" i="1"/>
  <c r="K11" i="1"/>
  <c r="K20" i="1"/>
  <c r="E39" i="1"/>
  <c r="L11" i="1"/>
  <c r="L20" i="1"/>
  <c r="C40" i="1"/>
  <c r="M11" i="1"/>
  <c r="M20" i="1"/>
  <c r="D40" i="1"/>
  <c r="N11" i="1"/>
  <c r="N20" i="1"/>
  <c r="E40" i="1"/>
  <c r="C12" i="1"/>
  <c r="C21" i="1"/>
  <c r="C41" i="1"/>
  <c r="D12" i="1"/>
  <c r="D21" i="1"/>
  <c r="D41" i="1"/>
  <c r="E12" i="1"/>
  <c r="E21" i="1"/>
  <c r="E41" i="1"/>
  <c r="F12" i="1"/>
  <c r="F21" i="1"/>
  <c r="C42" i="1"/>
  <c r="G12" i="1"/>
  <c r="G21" i="1"/>
  <c r="D42" i="1"/>
  <c r="H12" i="1"/>
  <c r="H21" i="1"/>
  <c r="E42" i="1"/>
  <c r="I12" i="1"/>
  <c r="I21" i="1"/>
  <c r="C43" i="1"/>
  <c r="J12" i="1"/>
  <c r="J21" i="1"/>
  <c r="D43" i="1"/>
  <c r="K12" i="1"/>
  <c r="K21" i="1"/>
  <c r="E43" i="1"/>
  <c r="L12" i="1"/>
  <c r="L21" i="1"/>
  <c r="C44" i="1"/>
  <c r="M12" i="1"/>
  <c r="M21" i="1"/>
  <c r="D44" i="1"/>
  <c r="N12" i="1"/>
  <c r="N21" i="1"/>
  <c r="E44" i="1"/>
  <c r="C13" i="1"/>
  <c r="C22" i="1"/>
  <c r="C45" i="1"/>
  <c r="D13" i="1"/>
  <c r="D22" i="1"/>
  <c r="D45" i="1"/>
  <c r="E13" i="1"/>
  <c r="E22" i="1"/>
  <c r="E45" i="1"/>
  <c r="F13" i="1"/>
  <c r="F22" i="1"/>
  <c r="C46" i="1"/>
  <c r="G13" i="1"/>
  <c r="G22" i="1"/>
  <c r="D46" i="1"/>
  <c r="H13" i="1"/>
  <c r="H22" i="1"/>
  <c r="E46" i="1"/>
  <c r="I13" i="1"/>
  <c r="I22" i="1"/>
  <c r="C47" i="1"/>
  <c r="J13" i="1"/>
  <c r="J22" i="1"/>
  <c r="D47" i="1"/>
  <c r="K13" i="1"/>
  <c r="K22" i="1"/>
  <c r="E47" i="1"/>
  <c r="L13" i="1"/>
  <c r="L22" i="1"/>
  <c r="C48" i="1"/>
  <c r="M13" i="1"/>
  <c r="M22" i="1"/>
  <c r="D48" i="1"/>
  <c r="N13" i="1"/>
  <c r="N22" i="1"/>
  <c r="E48" i="1"/>
  <c r="C14" i="1"/>
  <c r="C23" i="1"/>
  <c r="C49" i="1"/>
  <c r="D14" i="1"/>
  <c r="D23" i="1"/>
  <c r="D49" i="1"/>
  <c r="E14" i="1"/>
  <c r="E23" i="1"/>
  <c r="E49" i="1"/>
  <c r="F14" i="1"/>
  <c r="F23" i="1"/>
  <c r="C50" i="1"/>
  <c r="G14" i="1"/>
  <c r="G23" i="1"/>
  <c r="D50" i="1"/>
  <c r="H14" i="1"/>
  <c r="H23" i="1"/>
  <c r="E50" i="1"/>
  <c r="I14" i="1"/>
  <c r="I23" i="1"/>
  <c r="C51" i="1"/>
  <c r="J14" i="1"/>
  <c r="J23" i="1"/>
  <c r="D51" i="1"/>
  <c r="K14" i="1"/>
  <c r="K23" i="1"/>
  <c r="E51" i="1"/>
  <c r="L14" i="1"/>
  <c r="L23" i="1"/>
  <c r="C52" i="1"/>
  <c r="M14" i="1"/>
  <c r="M23" i="1"/>
  <c r="D52" i="1"/>
  <c r="N14" i="1"/>
  <c r="N23" i="1"/>
  <c r="E52" i="1"/>
  <c r="C15" i="1"/>
  <c r="C24" i="1"/>
  <c r="C53" i="1"/>
  <c r="D15" i="1"/>
  <c r="D24" i="1"/>
  <c r="D53" i="1"/>
  <c r="E15" i="1"/>
  <c r="E24" i="1"/>
  <c r="E53" i="1"/>
  <c r="F15" i="1"/>
  <c r="F24" i="1"/>
  <c r="C54" i="1"/>
  <c r="G15" i="1"/>
  <c r="G24" i="1"/>
  <c r="D54" i="1"/>
  <c r="H15" i="1"/>
  <c r="H24" i="1"/>
  <c r="E54" i="1"/>
  <c r="I15" i="1"/>
  <c r="I24" i="1"/>
  <c r="C55" i="1"/>
  <c r="J15" i="1"/>
  <c r="J24" i="1"/>
  <c r="D55" i="1"/>
  <c r="K15" i="1"/>
  <c r="K24" i="1"/>
  <c r="E55" i="1"/>
  <c r="L15" i="1"/>
  <c r="L24" i="1"/>
  <c r="C56" i="1"/>
  <c r="M15" i="1"/>
  <c r="M24" i="1"/>
  <c r="D56" i="1"/>
  <c r="N15" i="1"/>
  <c r="N24" i="1"/>
  <c r="E56" i="1"/>
  <c r="C16" i="1"/>
  <c r="C25" i="1"/>
  <c r="C57" i="1"/>
  <c r="D16" i="1"/>
  <c r="D25" i="1"/>
  <c r="D57" i="1"/>
  <c r="E16" i="1"/>
  <c r="E25" i="1"/>
  <c r="E57" i="1"/>
  <c r="F16" i="1"/>
  <c r="F25" i="1"/>
  <c r="C58" i="1"/>
  <c r="G16" i="1"/>
  <c r="G25" i="1"/>
  <c r="D58" i="1"/>
  <c r="H16" i="1"/>
  <c r="H25" i="1"/>
  <c r="E58" i="1"/>
  <c r="I16" i="1"/>
  <c r="I25" i="1"/>
  <c r="C59" i="1"/>
  <c r="J16" i="1"/>
  <c r="J25" i="1"/>
  <c r="D59" i="1"/>
  <c r="K16" i="1"/>
  <c r="K25" i="1"/>
  <c r="E59" i="1"/>
  <c r="L16" i="1"/>
  <c r="L25" i="1"/>
  <c r="C60" i="1"/>
  <c r="M16" i="1"/>
  <c r="M25" i="1"/>
  <c r="D60" i="1"/>
  <c r="N16" i="1"/>
  <c r="N25" i="1"/>
  <c r="E60" i="1"/>
  <c r="C17" i="1"/>
  <c r="C26" i="1"/>
  <c r="C61" i="1"/>
  <c r="D17" i="1"/>
  <c r="D26" i="1"/>
  <c r="D61" i="1"/>
  <c r="E17" i="1"/>
  <c r="E26" i="1"/>
  <c r="E61" i="1"/>
  <c r="F17" i="1"/>
  <c r="F26" i="1"/>
  <c r="C62" i="1"/>
  <c r="G17" i="1"/>
  <c r="G26" i="1"/>
  <c r="D62" i="1"/>
  <c r="H17" i="1"/>
  <c r="H26" i="1"/>
  <c r="E62" i="1"/>
  <c r="I17" i="1"/>
  <c r="I26" i="1"/>
  <c r="C63" i="1"/>
  <c r="J17" i="1"/>
  <c r="J26" i="1"/>
  <c r="D63" i="1"/>
  <c r="K17" i="1"/>
  <c r="K26" i="1"/>
  <c r="E63" i="1"/>
  <c r="L17" i="1"/>
  <c r="L26" i="1"/>
  <c r="C64" i="1"/>
  <c r="M17" i="1"/>
  <c r="M26" i="1"/>
  <c r="D64" i="1"/>
  <c r="N17" i="1"/>
  <c r="N26" i="1"/>
  <c r="E64" i="1"/>
  <c r="C18" i="1"/>
  <c r="C27" i="1"/>
  <c r="C65" i="1"/>
  <c r="D18" i="1"/>
  <c r="D27" i="1"/>
  <c r="D65" i="1"/>
  <c r="E18" i="1"/>
  <c r="E27" i="1"/>
  <c r="E65" i="1"/>
  <c r="F18" i="1"/>
  <c r="F27" i="1"/>
  <c r="C66" i="1"/>
  <c r="G18" i="1"/>
  <c r="G27" i="1"/>
  <c r="D66" i="1"/>
  <c r="H18" i="1"/>
  <c r="H27" i="1"/>
  <c r="E66" i="1"/>
  <c r="I18" i="1"/>
  <c r="I27" i="1"/>
  <c r="C67" i="1"/>
  <c r="J18" i="1"/>
  <c r="J27" i="1"/>
  <c r="D67" i="1"/>
  <c r="K18" i="1"/>
  <c r="K27" i="1"/>
  <c r="E67" i="1"/>
  <c r="L18" i="1"/>
  <c r="L27" i="1"/>
  <c r="C68" i="1"/>
  <c r="M18" i="1"/>
  <c r="M27" i="1"/>
  <c r="D68" i="1"/>
  <c r="N18" i="1"/>
  <c r="N27" i="1"/>
  <c r="E68" i="1"/>
  <c r="C31" i="2"/>
  <c r="C11" i="2"/>
  <c r="C20" i="2"/>
  <c r="D11" i="2"/>
  <c r="D20" i="2"/>
  <c r="E11" i="2"/>
  <c r="E20" i="2"/>
  <c r="F11" i="2"/>
  <c r="F20" i="2"/>
  <c r="G11" i="2"/>
  <c r="G20" i="2"/>
  <c r="H11" i="2"/>
  <c r="H20" i="2"/>
  <c r="I11" i="2"/>
  <c r="I20" i="2"/>
  <c r="C39" i="2"/>
  <c r="J11" i="2"/>
  <c r="J20" i="2"/>
  <c r="D39" i="2"/>
  <c r="K11" i="2"/>
  <c r="K20" i="2"/>
  <c r="E39" i="2"/>
  <c r="L11" i="2"/>
  <c r="L20" i="2"/>
  <c r="C40" i="2"/>
  <c r="M11" i="2"/>
  <c r="M20" i="2"/>
  <c r="D40" i="2"/>
  <c r="N11" i="2"/>
  <c r="N20" i="2"/>
  <c r="E40" i="2"/>
  <c r="C12" i="2"/>
  <c r="C21" i="2"/>
  <c r="C41" i="2"/>
  <c r="D12" i="2"/>
  <c r="D21" i="2"/>
  <c r="D41" i="2"/>
  <c r="E12" i="2"/>
  <c r="E21" i="2"/>
  <c r="E41" i="2"/>
  <c r="F12" i="2"/>
  <c r="F21" i="2"/>
  <c r="C42" i="2"/>
  <c r="G12" i="2"/>
  <c r="G21" i="2"/>
  <c r="D42" i="2"/>
  <c r="H12" i="2"/>
  <c r="H21" i="2"/>
  <c r="E42" i="2"/>
  <c r="I12" i="2"/>
  <c r="I21" i="2"/>
  <c r="C43" i="2"/>
  <c r="J12" i="2"/>
  <c r="J21" i="2"/>
  <c r="D43" i="2"/>
  <c r="K12" i="2"/>
  <c r="K21" i="2"/>
  <c r="E43" i="2"/>
  <c r="L12" i="2"/>
  <c r="L21" i="2"/>
  <c r="C44" i="2"/>
  <c r="M12" i="2"/>
  <c r="M21" i="2"/>
  <c r="D44" i="2"/>
  <c r="N12" i="2"/>
  <c r="N21" i="2"/>
  <c r="E44" i="2"/>
  <c r="C13" i="2"/>
  <c r="C22" i="2"/>
  <c r="C45" i="2"/>
  <c r="D13" i="2"/>
  <c r="D22" i="2"/>
  <c r="D45" i="2"/>
  <c r="E13" i="2"/>
  <c r="E22" i="2"/>
  <c r="E45" i="2"/>
  <c r="F13" i="2"/>
  <c r="F22" i="2"/>
  <c r="C46" i="2"/>
  <c r="G13" i="2"/>
  <c r="G22" i="2"/>
  <c r="D46" i="2"/>
  <c r="H13" i="2"/>
  <c r="H22" i="2"/>
  <c r="E46" i="2"/>
  <c r="I13" i="2"/>
  <c r="I22" i="2"/>
  <c r="C47" i="2"/>
  <c r="J13" i="2"/>
  <c r="J22" i="2"/>
  <c r="D47" i="2"/>
  <c r="K13" i="2"/>
  <c r="K22" i="2"/>
  <c r="E47" i="2"/>
  <c r="L13" i="2"/>
  <c r="L22" i="2"/>
  <c r="C48" i="2"/>
  <c r="M13" i="2"/>
  <c r="M22" i="2"/>
  <c r="D48" i="2"/>
  <c r="N13" i="2"/>
  <c r="N22" i="2"/>
  <c r="E48" i="2"/>
  <c r="C14" i="2"/>
  <c r="C23" i="2"/>
  <c r="C49" i="2"/>
  <c r="D14" i="2"/>
  <c r="D23" i="2"/>
  <c r="D49" i="2"/>
  <c r="E14" i="2"/>
  <c r="E23" i="2"/>
  <c r="E49" i="2"/>
  <c r="F14" i="2"/>
  <c r="F23" i="2"/>
  <c r="C50" i="2"/>
  <c r="G14" i="2"/>
  <c r="G23" i="2"/>
  <c r="D50" i="2"/>
  <c r="H14" i="2"/>
  <c r="H23" i="2"/>
  <c r="E50" i="2"/>
  <c r="I14" i="2"/>
  <c r="I23" i="2"/>
  <c r="C51" i="2"/>
  <c r="J14" i="2"/>
  <c r="J23" i="2"/>
  <c r="D51" i="2"/>
  <c r="K14" i="2"/>
  <c r="K23" i="2"/>
  <c r="E51" i="2"/>
  <c r="L14" i="2"/>
  <c r="L23" i="2"/>
  <c r="C52" i="2"/>
  <c r="M14" i="2"/>
  <c r="M23" i="2"/>
  <c r="D52" i="2"/>
  <c r="N14" i="2"/>
  <c r="N23" i="2"/>
  <c r="E52" i="2"/>
  <c r="C15" i="2"/>
  <c r="C24" i="2"/>
  <c r="C53" i="2"/>
  <c r="D15" i="2"/>
  <c r="D24" i="2"/>
  <c r="D53" i="2"/>
  <c r="E15" i="2"/>
  <c r="E24" i="2"/>
  <c r="E53" i="2"/>
  <c r="F15" i="2"/>
  <c r="F24" i="2"/>
  <c r="C54" i="2"/>
  <c r="G15" i="2"/>
  <c r="G24" i="2"/>
  <c r="D54" i="2"/>
  <c r="H15" i="2"/>
  <c r="H24" i="2"/>
  <c r="E54" i="2"/>
  <c r="I15" i="2"/>
  <c r="I24" i="2"/>
  <c r="C55" i="2"/>
  <c r="J15" i="2"/>
  <c r="J24" i="2"/>
  <c r="D55" i="2"/>
  <c r="K15" i="2"/>
  <c r="K24" i="2"/>
  <c r="E55" i="2"/>
  <c r="L15" i="2"/>
  <c r="L24" i="2"/>
  <c r="C56" i="2"/>
  <c r="M15" i="2"/>
  <c r="M24" i="2"/>
  <c r="D56" i="2"/>
  <c r="N15" i="2"/>
  <c r="N24" i="2"/>
  <c r="E56" i="2"/>
  <c r="C16" i="2"/>
  <c r="C25" i="2"/>
  <c r="C57" i="2"/>
  <c r="D16" i="2"/>
  <c r="D25" i="2"/>
  <c r="D57" i="2"/>
  <c r="E16" i="2"/>
  <c r="E25" i="2"/>
  <c r="E57" i="2"/>
  <c r="F16" i="2"/>
  <c r="F25" i="2"/>
  <c r="C58" i="2"/>
  <c r="G16" i="2"/>
  <c r="G25" i="2"/>
  <c r="D58" i="2"/>
  <c r="H16" i="2"/>
  <c r="H25" i="2"/>
  <c r="E58" i="2"/>
  <c r="I16" i="2"/>
  <c r="I25" i="2"/>
  <c r="C59" i="2"/>
  <c r="J16" i="2"/>
  <c r="J25" i="2"/>
  <c r="D59" i="2"/>
  <c r="K16" i="2"/>
  <c r="K25" i="2"/>
  <c r="E59" i="2"/>
  <c r="L16" i="2"/>
  <c r="L25" i="2"/>
  <c r="C60" i="2"/>
  <c r="M16" i="2"/>
  <c r="M25" i="2"/>
  <c r="D60" i="2"/>
  <c r="N16" i="2"/>
  <c r="N25" i="2"/>
  <c r="E60" i="2"/>
  <c r="C17" i="2"/>
  <c r="C26" i="2"/>
  <c r="C61" i="2"/>
  <c r="D17" i="2"/>
  <c r="D26" i="2"/>
  <c r="D61" i="2"/>
  <c r="E17" i="2"/>
  <c r="E26" i="2"/>
  <c r="E61" i="2"/>
  <c r="F17" i="2"/>
  <c r="F26" i="2"/>
  <c r="C62" i="2"/>
  <c r="G17" i="2"/>
  <c r="G26" i="2"/>
  <c r="D62" i="2"/>
  <c r="H17" i="2"/>
  <c r="H26" i="2"/>
  <c r="E62" i="2"/>
  <c r="I17" i="2"/>
  <c r="I26" i="2"/>
  <c r="C63" i="2"/>
  <c r="J17" i="2"/>
  <c r="J26" i="2"/>
  <c r="D63" i="2"/>
  <c r="K17" i="2"/>
  <c r="K26" i="2"/>
  <c r="E63" i="2"/>
  <c r="L17" i="2"/>
  <c r="L26" i="2"/>
  <c r="C64" i="2"/>
  <c r="M17" i="2"/>
  <c r="M26" i="2"/>
  <c r="D64" i="2"/>
  <c r="N17" i="2"/>
  <c r="N26" i="2"/>
  <c r="E64" i="2"/>
  <c r="C18" i="2"/>
  <c r="C27" i="2"/>
  <c r="C65" i="2"/>
  <c r="D18" i="2"/>
  <c r="D27" i="2"/>
  <c r="D65" i="2"/>
  <c r="E18" i="2"/>
  <c r="E27" i="2"/>
  <c r="E65" i="2"/>
  <c r="F18" i="2"/>
  <c r="F27" i="2"/>
  <c r="C66" i="2"/>
  <c r="G18" i="2"/>
  <c r="G27" i="2"/>
  <c r="D66" i="2"/>
  <c r="H18" i="2"/>
  <c r="H27" i="2"/>
  <c r="E66" i="2"/>
  <c r="I18" i="2"/>
  <c r="I27" i="2"/>
  <c r="C67" i="2"/>
  <c r="J18" i="2"/>
  <c r="J27" i="2"/>
  <c r="D67" i="2"/>
  <c r="K18" i="2"/>
  <c r="K27" i="2"/>
  <c r="E67" i="2"/>
  <c r="L18" i="2"/>
  <c r="L27" i="2"/>
  <c r="C68" i="2"/>
  <c r="M18" i="2"/>
  <c r="M27" i="2"/>
  <c r="D68" i="2"/>
  <c r="N18" i="2"/>
  <c r="N27" i="2"/>
  <c r="E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<sst xmlns="http://schemas.openxmlformats.org/spreadsheetml/2006/main" count="43" uniqueCount="22">
  <si>
    <t>A</t>
  </si>
  <si>
    <t>B</t>
  </si>
  <si>
    <t>C</t>
  </si>
  <si>
    <t>D</t>
  </si>
  <si>
    <t>E</t>
  </si>
  <si>
    <t>F</t>
  </si>
  <si>
    <t>G</t>
  </si>
  <si>
    <t>H</t>
  </si>
  <si>
    <t>Sucrose (mg/ml)</t>
  </si>
  <si>
    <t>Sucrose (mM)</t>
  </si>
  <si>
    <t>ug/ul</t>
  </si>
  <si>
    <t>abs510</t>
  </si>
  <si>
    <t>&lt;&lt;use this</t>
  </si>
  <si>
    <t>Rep</t>
  </si>
  <si>
    <t>#</t>
  </si>
  <si>
    <t>Strain</t>
  </si>
  <si>
    <t>Tube</t>
  </si>
  <si>
    <t>Average</t>
  </si>
  <si>
    <t>LuxR Pluxcscb,Pluxsps (22.2)</t>
  </si>
  <si>
    <t>LasR Plascscb,Plassps (37)</t>
  </si>
  <si>
    <t>empty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</si>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</sst>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'2022-03-22 plate 1'!$A$30</c:f>
              <c:strCache>
                <c:ptCount val="1"/>
                <c:pt idx="0">
                  <c:v>abs510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58748906386699"/>
                  <c:y val="-5.04629629629629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'2022-03-22 plate 1'!$B$29:$G$29</c:f>
              <c:numCache>
                <c:formatCode>General</c:formatCode>
                <c:ptCount val="6"/>
                <c:pt idx="0">
                  <c:v>2.5</c:v>
                </c:pt>
                <c:pt idx="1">
                  <c:v>1.25</c:v>
                </c:pt>
                <c:pt idx="2">
                  <c:v>0.625</c:v>
                </c:pt>
                <c:pt idx="3">
                  <c:v>0.3125</c:v>
                </c:pt>
                <c:pt idx="4">
                  <c:v>0.15625</c:v>
                </c:pt>
                <c:pt idx="5">
                  <c:v>0</c:v>
                </c:pt>
              </c:numCache>
            </c:numRef>
          </c:xVal>
          <c:yVal>
            <c:numRef>
              <c:f>'2022-03-22 plate 1'!$B$30:$G$30</c:f>
              <c:numCache>
                <c:formatCode>General</c:formatCode>
                <c:ptCount val="6"/>
                <c:pt idx="0">
                  <c:v>0.52190000000000003</c:v>
                </c:pt>
                <c:pt idx="1">
                  <c:v>0.29599999999999999</c:v>
                </c:pt>
                <c:pt idx="2">
                  <c:v>0.15640000000000001</c:v>
                </c:pt>
                <c:pt idx="3">
                  <c:v>9.4600000000000004E-2</c:v>
                </c:pt>
                <c:pt idx="4">
                  <c:v>6.4000000000000001E-2</c:v>
                </c:pt>
                <c:pt idx="5">
                  <c:v>4.3400000000000001E-2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09-B243-82D2-6013D3661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526624"/>
        <c:axId val="-98524304"/>
      </c:scatterChart>
      <c:valAx>
        <c:axId val="-9852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524304"/>
        <c:crosses val="autoZero"/>
        <c:crossBetween val="midCat"/>
      </c:valAx>
      <c:valAx>
        <c:axId val="-985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52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'2022-03-22 plate 2'!$A$30</c:f>
              <c:strCache>
                <c:ptCount val="1"/>
                <c:pt idx="0">
                  <c:v>abs510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8358748906386699"/>
                  <c:y val="-5.046296296296299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'2022-03-22 plate 2'!$B$29:$G$29</c:f>
              <c:numCache>
                <c:formatCode>General</c:formatCode>
                <c:ptCount val="6"/>
                <c:pt idx="0">
                  <c:v>2.5</c:v>
                </c:pt>
                <c:pt idx="1">
                  <c:v>1.25</c:v>
                </c:pt>
                <c:pt idx="2">
                  <c:v>0.625</c:v>
                </c:pt>
                <c:pt idx="3">
                  <c:v>0.3125</c:v>
                </c:pt>
                <c:pt idx="4">
                  <c:v>0.15625</c:v>
                </c:pt>
                <c:pt idx="5">
                  <c:v>0</c:v>
                </c:pt>
              </c:numCache>
            </c:numRef>
          </c:xVal>
          <c:yVal>
            <c:numRef>
              <c:f>'2022-03-22 plate 2'!$B$30:$G$30</c:f>
              <c:numCache>
                <c:formatCode>General</c:formatCode>
                <c:ptCount val="6"/>
                <c:pt idx="0">
                  <c:v>0.48320000000000002</c:v>
                </c:pt>
                <c:pt idx="1">
                  <c:v>0.29680000000000001</c:v>
                </c:pt>
                <c:pt idx="2">
                  <c:v>0.15659999999999999</c:v>
                </c:pt>
                <c:pt idx="3">
                  <c:v>7.7799999999999994E-2</c:v>
                </c:pt>
                <c:pt idx="4">
                  <c:v>6.9500000000000006E-2</c:v>
                </c:pt>
                <c:pt idx="5">
                  <c:v>4.3999999999999997E-2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0C-E043-87B9-79324A574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98526624"/>
        <c:axId val="-98524304"/>
      </c:scatterChart>
      <c:valAx>
        <c:axId val="-98526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524304"/>
        <c:crosses val="autoZero"/>
        <c:crossBetween val="midCat"/>
      </c:valAx>
      <c:valAx>
        <c:axId val="-9852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852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33565</xdr:colOff>
      <xdr:row>27</xdr:row>
      <xdr:rowOff>3174</xdr:rowOff>
    </xdr:from>
    <xdr:to>
      <xdr:col>13</xdr:col>
      <xdr:colOff>644071</xdr:colOff>
      <xdr:row>36</xdr:row>
      <xdr:rowOff>172357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EC8FE-EF8E-5343-903C-4515BE865B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33565</xdr:colOff>
      <xdr:row>27</xdr:row>
      <xdr:rowOff>3174</xdr:rowOff>
    </xdr:from>
    <xdr:to>
      <xdr:col>13</xdr:col>
      <xdr:colOff>644071</xdr:colOff>
      <xdr:row>36</xdr:row>
      <xdr:rowOff>172357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E7FE89-2CE8-5F4E-993B-D2EA7DB6F1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ichiganstate-my.sharepoint.com/personal/rillemar_msu_edu/Documents/Sucrose%20Calc%20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aft sucrose"/>
      <sheetName val="2022-02-18"/>
      <sheetName val="2022-02-18 Jaylynn"/>
      <sheetName val="2022-02-28"/>
      <sheetName val="2022-03-04 Jaylynn"/>
      <sheetName val="2022-03-10"/>
      <sheetName val="2022-03-18 plate 1"/>
      <sheetName val="2022-03-18 plate 2"/>
      <sheetName val="2022-03-18 plate 3"/>
      <sheetName val="2022-03-18 plate 4"/>
      <sheetName val="2022-03-18 LUX"/>
      <sheetName val="2022-03-18 plate 5"/>
      <sheetName val="2022-03-18 plate 6"/>
      <sheetName val="2022-03-18 LAS"/>
    </sheetNames>
    <sheetDataSet>
      <sheetData sheetId="0">
        <row r="29">
          <cell r="B29">
            <v>2.5</v>
          </cell>
          <cell r="C29">
            <v>1.25</v>
          </cell>
          <cell r="D29">
            <v>0.625</v>
          </cell>
          <cell r="E29">
            <v>0.3125</v>
          </cell>
          <cell r="F29">
            <v>0.15625</v>
          </cell>
          <cell r="G29">
            <v>0</v>
          </cell>
        </row>
        <row r="30">
          <cell r="A30" t="str">
            <v>abs510</v>
          </cell>
          <cell r="B30">
            <v>0.85217200000000004</v>
          </cell>
          <cell r="C30">
            <v>0.48908499999999999</v>
          </cell>
          <cell r="D30">
            <v>0.26492500000000002</v>
          </cell>
          <cell r="E30">
            <v>0.19927300000000001</v>
          </cell>
          <cell r="F30">
            <v>0.122683</v>
          </cell>
          <cell r="G30">
            <v>0.123486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C3736-1C5E-1C4D-ABD9-32DA3B7FD7CB}">
  <dimension ref="A1:X68"/>
  <sheetViews>
    <sheetView tabSelected="1" topLeftCell="A31" zoomScale="140" zoomScaleNormal="140" workbookViewId="0">
      <selection activeCell="J40" sqref="J40:X41"/>
    </sheetView>
  </sheetViews>
  <sheetFormatPr baseColWidth="10" defaultColWidth="8.83203125" defaultRowHeight="15" x14ac:dyDescent="0.2"/>
  <cols>
    <col min="3" max="3" width="11.6640625" bestFit="1" customWidth="1"/>
  </cols>
  <sheetData>
    <row r="1" spans="1:15" s="1" customFormat="1" x14ac:dyDescent="0.2">
      <c r="A1" s="1" t="s">
        <v>18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/>
    </row>
    <row r="2" spans="1:15" x14ac:dyDescent="0.2">
      <c r="B2" s="3" t="s">
        <v>0</v>
      </c>
      <c r="C2">
        <v>0.52190000000000003</v>
      </c>
      <c r="D2">
        <v>0.29599999999999999</v>
      </c>
      <c r="E2">
        <v>0.15640000000000001</v>
      </c>
      <c r="F2">
        <v>9.4600000000000004E-2</v>
      </c>
      <c r="G2">
        <v>6.4000000000000001E-2</v>
      </c>
      <c r="H2">
        <v>4.3400000000000001E-2</v>
      </c>
      <c r="I2">
        <v>4.65E-2</v>
      </c>
      <c r="J2">
        <v>4.6699999999999998E-2</v>
      </c>
      <c r="K2">
        <v>4.6300000000000001E-2</v>
      </c>
      <c r="L2">
        <v>4.6800000000000001E-2</v>
      </c>
      <c r="M2">
        <v>4.7899999999999998E-2</v>
      </c>
      <c r="N2">
        <v>4.9700000000000001E-2</v>
      </c>
    </row>
    <row r="3" spans="1:15" x14ac:dyDescent="0.2">
      <c r="B3" s="3" t="s">
        <v>1</v>
      </c>
      <c r="C3">
        <v>4.58E-2</v>
      </c>
      <c r="D3">
        <v>4.58E-2</v>
      </c>
      <c r="E3">
        <v>4.5999999999999999E-2</v>
      </c>
      <c r="F3">
        <v>4.5999999999999999E-2</v>
      </c>
      <c r="G3">
        <v>4.5900000000000003E-2</v>
      </c>
      <c r="H3">
        <v>4.5699999999999998E-2</v>
      </c>
      <c r="I3">
        <v>4.58E-2</v>
      </c>
      <c r="J3">
        <v>4.6199999999999998E-2</v>
      </c>
      <c r="K3">
        <v>4.65E-2</v>
      </c>
      <c r="L3">
        <v>4.5999999999999999E-2</v>
      </c>
      <c r="M3">
        <v>4.7100000000000003E-2</v>
      </c>
      <c r="N3">
        <v>4.6699999999999998E-2</v>
      </c>
    </row>
    <row r="4" spans="1:15" x14ac:dyDescent="0.2">
      <c r="B4" s="3" t="s">
        <v>2</v>
      </c>
      <c r="C4">
        <v>4.7899999999999998E-2</v>
      </c>
      <c r="D4">
        <v>4.7500000000000001E-2</v>
      </c>
      <c r="E4">
        <v>4.6899999999999997E-2</v>
      </c>
      <c r="F4">
        <v>4.8800000000000003E-2</v>
      </c>
      <c r="G4">
        <v>4.7100000000000003E-2</v>
      </c>
      <c r="H4">
        <v>4.7100000000000003E-2</v>
      </c>
      <c r="I4">
        <v>4.7500000000000001E-2</v>
      </c>
      <c r="J4">
        <v>4.7500000000000001E-2</v>
      </c>
      <c r="K4">
        <v>4.6600000000000003E-2</v>
      </c>
      <c r="L4">
        <v>4.7399999999999998E-2</v>
      </c>
      <c r="M4">
        <v>4.82E-2</v>
      </c>
      <c r="N4">
        <v>4.7399999999999998E-2</v>
      </c>
    </row>
    <row r="5" spans="1:15" x14ac:dyDescent="0.2">
      <c r="B5" s="3" t="s">
        <v>3</v>
      </c>
      <c r="C5">
        <v>4.82E-2</v>
      </c>
      <c r="D5">
        <v>4.8000000000000001E-2</v>
      </c>
      <c r="E5">
        <v>4.6300000000000001E-2</v>
      </c>
      <c r="F5">
        <v>4.9200000000000001E-2</v>
      </c>
      <c r="G5">
        <v>4.8500000000000001E-2</v>
      </c>
      <c r="H5">
        <v>4.7399999999999998E-2</v>
      </c>
      <c r="I5">
        <v>4.9299999999999997E-2</v>
      </c>
      <c r="J5">
        <v>4.4600000000000001E-2</v>
      </c>
      <c r="K5">
        <v>4.6300000000000001E-2</v>
      </c>
      <c r="L5">
        <v>5.5399999999999998E-2</v>
      </c>
      <c r="M5">
        <v>4.7899999999999998E-2</v>
      </c>
      <c r="N5">
        <v>4.82E-2</v>
      </c>
    </row>
    <row r="6" spans="1:15" x14ac:dyDescent="0.2">
      <c r="B6" s="3" t="s">
        <v>4</v>
      </c>
      <c r="C6">
        <v>4.8399999999999999E-2</v>
      </c>
      <c r="D6">
        <v>4.7600000000000003E-2</v>
      </c>
      <c r="E6">
        <v>4.8000000000000001E-2</v>
      </c>
      <c r="F6">
        <v>4.8099999999999997E-2</v>
      </c>
      <c r="G6">
        <v>4.7899999999999998E-2</v>
      </c>
      <c r="H6">
        <v>4.7399999999999998E-2</v>
      </c>
      <c r="I6">
        <v>4.7399999999999998E-2</v>
      </c>
      <c r="J6">
        <v>4.1399999999999999E-2</v>
      </c>
      <c r="K6">
        <v>4.58E-2</v>
      </c>
      <c r="L6">
        <v>5.0599999999999999E-2</v>
      </c>
      <c r="M6">
        <v>4.7300000000000002E-2</v>
      </c>
      <c r="N6">
        <v>4.7800000000000002E-2</v>
      </c>
    </row>
    <row r="7" spans="1:15" x14ac:dyDescent="0.2">
      <c r="B7" s="3" t="s">
        <v>5</v>
      </c>
      <c r="C7">
        <v>4.7800000000000002E-2</v>
      </c>
      <c r="D7">
        <v>4.7600000000000003E-2</v>
      </c>
      <c r="E7">
        <v>4.7699999999999999E-2</v>
      </c>
      <c r="F7">
        <v>4.7699999999999999E-2</v>
      </c>
      <c r="G7">
        <v>4.7300000000000002E-2</v>
      </c>
      <c r="H7">
        <v>4.7399999999999998E-2</v>
      </c>
      <c r="I7">
        <v>4.8099999999999997E-2</v>
      </c>
      <c r="J7">
        <v>4.7199999999999999E-2</v>
      </c>
      <c r="K7">
        <v>4.65E-2</v>
      </c>
      <c r="L7">
        <v>5.2400000000000002E-2</v>
      </c>
      <c r="M7">
        <v>5.2699999999999997E-2</v>
      </c>
      <c r="N7">
        <v>5.2200000000000003E-2</v>
      </c>
    </row>
    <row r="8" spans="1:15" x14ac:dyDescent="0.2">
      <c r="B8" s="3" t="s">
        <v>6</v>
      </c>
      <c r="C8">
        <v>5.0999999999999997E-2</v>
      </c>
      <c r="D8">
        <v>5.1999999999999998E-2</v>
      </c>
      <c r="E8">
        <v>5.1299999999999998E-2</v>
      </c>
      <c r="F8">
        <v>5.2200000000000003E-2</v>
      </c>
      <c r="G8">
        <v>5.2999999999999999E-2</v>
      </c>
      <c r="H8">
        <v>5.3900000000000003E-2</v>
      </c>
      <c r="I8">
        <v>5.6800000000000003E-2</v>
      </c>
      <c r="J8">
        <v>5.7099999999999998E-2</v>
      </c>
      <c r="K8">
        <v>5.5500000000000001E-2</v>
      </c>
      <c r="L8">
        <v>5.6399999999999999E-2</v>
      </c>
      <c r="M8">
        <v>5.6399999999999999E-2</v>
      </c>
      <c r="N8">
        <v>5.5500000000000001E-2</v>
      </c>
    </row>
    <row r="9" spans="1:15" x14ac:dyDescent="0.2">
      <c r="B9" s="3" t="s">
        <v>7</v>
      </c>
      <c r="C9">
        <v>5.4600000000000003E-2</v>
      </c>
      <c r="D9">
        <v>5.5300000000000002E-2</v>
      </c>
      <c r="E9">
        <v>5.5399999999999998E-2</v>
      </c>
      <c r="F9">
        <v>6.1600000000000002E-2</v>
      </c>
      <c r="G9">
        <v>5.6599999999999998E-2</v>
      </c>
      <c r="H9">
        <v>5.6899999999999999E-2</v>
      </c>
      <c r="I9">
        <v>5.7799999999999997E-2</v>
      </c>
      <c r="J9">
        <v>5.7299999999999997E-2</v>
      </c>
      <c r="K9">
        <v>5.6899999999999999E-2</v>
      </c>
      <c r="L9">
        <v>5.7000000000000002E-2</v>
      </c>
      <c r="M9">
        <v>5.6800000000000003E-2</v>
      </c>
      <c r="N9">
        <v>5.7299999999999997E-2</v>
      </c>
    </row>
    <row r="11" spans="1:15" x14ac:dyDescent="0.2">
      <c r="A11" s="4" t="s">
        <v>8</v>
      </c>
      <c r="B11" s="4"/>
      <c r="C11" s="5">
        <f t="shared" ref="C11:H11" si="0">((C2-$H$2)/$C$31)*(180/180)</f>
        <v>2.4494519013886755</v>
      </c>
      <c r="D11" s="5">
        <f t="shared" si="0"/>
        <v>1.293064890889821</v>
      </c>
      <c r="E11" s="5">
        <f t="shared" si="0"/>
        <v>0.57844945633630163</v>
      </c>
      <c r="F11" s="5">
        <f t="shared" si="0"/>
        <v>0.262093912959457</v>
      </c>
      <c r="G11" s="5">
        <f t="shared" si="0"/>
        <v>0.10545184779228153</v>
      </c>
      <c r="H11" s="5">
        <f t="shared" si="0"/>
        <v>0</v>
      </c>
      <c r="I11" s="5">
        <f t="shared" ref="I11:N18" si="1">((I2-$H$2)/$C$31)*(342/180)</f>
        <v>3.0151038033812517E-2</v>
      </c>
      <c r="J11" s="5">
        <f t="shared" si="1"/>
        <v>3.2096266294058477E-2</v>
      </c>
      <c r="K11" s="5">
        <f t="shared" si="1"/>
        <v>2.820580977356656E-2</v>
      </c>
      <c r="L11" s="5">
        <f t="shared" si="1"/>
        <v>3.306888042418149E-2</v>
      </c>
      <c r="M11" s="5">
        <f t="shared" si="1"/>
        <v>4.3767635855534295E-2</v>
      </c>
      <c r="N11" s="5">
        <f t="shared" si="1"/>
        <v>6.1274690197748047E-2</v>
      </c>
    </row>
    <row r="12" spans="1:15" x14ac:dyDescent="0.2">
      <c r="A12" s="4"/>
      <c r="B12" s="4"/>
      <c r="C12" s="5">
        <f t="shared" ref="C12:H18" si="2">((C3-$H$2)/$C$31)*(342/180)</f>
        <v>2.3342739122951633E-2</v>
      </c>
      <c r="D12" s="5">
        <f t="shared" si="2"/>
        <v>2.3342739122951633E-2</v>
      </c>
      <c r="E12" s="5">
        <f t="shared" si="2"/>
        <v>2.528796738319759E-2</v>
      </c>
      <c r="F12" s="5">
        <f t="shared" si="2"/>
        <v>2.528796738319759E-2</v>
      </c>
      <c r="G12" s="5">
        <f t="shared" si="2"/>
        <v>2.4315353253074646E-2</v>
      </c>
      <c r="H12" s="5">
        <f t="shared" si="2"/>
        <v>2.237012499282862E-2</v>
      </c>
      <c r="I12" s="5">
        <f t="shared" si="1"/>
        <v>2.3342739122951633E-2</v>
      </c>
      <c r="J12" s="5">
        <f t="shared" si="1"/>
        <v>2.7233195643443547E-2</v>
      </c>
      <c r="K12" s="5">
        <f t="shared" si="1"/>
        <v>3.0151038033812517E-2</v>
      </c>
      <c r="L12" s="5">
        <f t="shared" si="1"/>
        <v>2.528796738319759E-2</v>
      </c>
      <c r="M12" s="5">
        <f t="shared" si="1"/>
        <v>3.5986722814550461E-2</v>
      </c>
      <c r="N12" s="5">
        <f t="shared" si="1"/>
        <v>3.2096266294058477E-2</v>
      </c>
    </row>
    <row r="13" spans="1:15" x14ac:dyDescent="0.2">
      <c r="A13" s="4"/>
      <c r="B13" s="4"/>
      <c r="C13" s="5">
        <f t="shared" si="2"/>
        <v>4.3767635855534295E-2</v>
      </c>
      <c r="D13" s="5">
        <f t="shared" si="2"/>
        <v>3.9877179335042381E-2</v>
      </c>
      <c r="E13" s="5">
        <f t="shared" si="2"/>
        <v>3.4041494554304441E-2</v>
      </c>
      <c r="F13" s="5">
        <f t="shared" si="2"/>
        <v>5.2521163026641206E-2</v>
      </c>
      <c r="G13" s="5">
        <f t="shared" si="2"/>
        <v>3.5986722814550461E-2</v>
      </c>
      <c r="H13" s="5">
        <f t="shared" si="2"/>
        <v>3.5986722814550461E-2</v>
      </c>
      <c r="I13" s="5">
        <f t="shared" si="1"/>
        <v>3.9877179335042381E-2</v>
      </c>
      <c r="J13" s="5">
        <f t="shared" si="1"/>
        <v>3.9877179335042381E-2</v>
      </c>
      <c r="K13" s="5">
        <f t="shared" si="1"/>
        <v>3.112365216393553E-2</v>
      </c>
      <c r="L13" s="5">
        <f t="shared" si="1"/>
        <v>3.8904565204919368E-2</v>
      </c>
      <c r="M13" s="5">
        <f t="shared" si="1"/>
        <v>4.6685478245903266E-2</v>
      </c>
      <c r="N13" s="5">
        <f t="shared" si="1"/>
        <v>3.8904565204919368E-2</v>
      </c>
    </row>
    <row r="14" spans="1:15" x14ac:dyDescent="0.2">
      <c r="A14" s="4"/>
      <c r="B14" s="4"/>
      <c r="C14" s="5">
        <f t="shared" si="2"/>
        <v>4.6685478245903266E-2</v>
      </c>
      <c r="D14" s="5">
        <f t="shared" si="2"/>
        <v>4.4740249985657309E-2</v>
      </c>
      <c r="E14" s="5">
        <f t="shared" si="2"/>
        <v>2.820580977356656E-2</v>
      </c>
      <c r="F14" s="5">
        <f t="shared" si="2"/>
        <v>5.641161954713312E-2</v>
      </c>
      <c r="G14" s="5">
        <f t="shared" si="2"/>
        <v>4.9603320636272236E-2</v>
      </c>
      <c r="H14" s="5">
        <f t="shared" si="2"/>
        <v>3.8904565204919368E-2</v>
      </c>
      <c r="I14" s="5">
        <f t="shared" si="1"/>
        <v>5.738423367725607E-2</v>
      </c>
      <c r="J14" s="5">
        <f t="shared" si="1"/>
        <v>1.1671369561475816E-2</v>
      </c>
      <c r="K14" s="5">
        <f t="shared" si="1"/>
        <v>2.820580977356656E-2</v>
      </c>
      <c r="L14" s="5">
        <f t="shared" si="1"/>
        <v>0.11671369561475817</v>
      </c>
      <c r="M14" s="5">
        <f t="shared" si="1"/>
        <v>4.3767635855534295E-2</v>
      </c>
      <c r="N14" s="5">
        <f t="shared" si="1"/>
        <v>4.6685478245903266E-2</v>
      </c>
    </row>
    <row r="15" spans="1:15" x14ac:dyDescent="0.2">
      <c r="A15" s="4"/>
      <c r="B15" s="4"/>
      <c r="C15" s="5">
        <f t="shared" si="2"/>
        <v>4.8630706506149222E-2</v>
      </c>
      <c r="D15" s="5">
        <f t="shared" si="2"/>
        <v>4.0849793465165395E-2</v>
      </c>
      <c r="E15" s="5">
        <f t="shared" si="2"/>
        <v>4.4740249985657309E-2</v>
      </c>
      <c r="F15" s="5">
        <f t="shared" si="2"/>
        <v>4.5712864115780252E-2</v>
      </c>
      <c r="G15" s="5">
        <f t="shared" si="2"/>
        <v>4.3767635855534295E-2</v>
      </c>
      <c r="H15" s="5">
        <f t="shared" si="2"/>
        <v>3.8904565204919368E-2</v>
      </c>
      <c r="I15" s="5">
        <f t="shared" si="1"/>
        <v>3.8904565204919368E-2</v>
      </c>
      <c r="J15" s="5">
        <f t="shared" si="1"/>
        <v>-1.9452282602459715E-2</v>
      </c>
      <c r="K15" s="5">
        <f t="shared" si="1"/>
        <v>2.3342739122951633E-2</v>
      </c>
      <c r="L15" s="5">
        <f t="shared" si="1"/>
        <v>7.0028217368854895E-2</v>
      </c>
      <c r="M15" s="5">
        <f t="shared" si="1"/>
        <v>3.7931951074796418E-2</v>
      </c>
      <c r="N15" s="5">
        <f t="shared" si="1"/>
        <v>4.2795021725411345E-2</v>
      </c>
    </row>
    <row r="16" spans="1:15" x14ac:dyDescent="0.2">
      <c r="A16" s="4"/>
      <c r="B16" s="4"/>
      <c r="C16" s="5">
        <f t="shared" si="2"/>
        <v>4.2795021725411345E-2</v>
      </c>
      <c r="D16" s="5">
        <f t="shared" si="2"/>
        <v>4.0849793465165395E-2</v>
      </c>
      <c r="E16" s="5">
        <f t="shared" si="2"/>
        <v>4.1822407595288331E-2</v>
      </c>
      <c r="F16" s="5">
        <f t="shared" si="2"/>
        <v>4.1822407595288331E-2</v>
      </c>
      <c r="G16" s="5">
        <f t="shared" si="2"/>
        <v>3.7931951074796418E-2</v>
      </c>
      <c r="H16" s="5">
        <f t="shared" si="2"/>
        <v>3.8904565204919368E-2</v>
      </c>
      <c r="I16" s="5">
        <f t="shared" si="1"/>
        <v>4.5712864115780252E-2</v>
      </c>
      <c r="J16" s="5">
        <f t="shared" si="1"/>
        <v>3.6959336944673404E-2</v>
      </c>
      <c r="K16" s="5">
        <f t="shared" si="1"/>
        <v>3.0151038033812517E-2</v>
      </c>
      <c r="L16" s="5">
        <f t="shared" si="1"/>
        <v>8.7535271711068646E-2</v>
      </c>
      <c r="M16" s="5">
        <f t="shared" si="1"/>
        <v>9.0453114101437554E-2</v>
      </c>
      <c r="N16" s="5">
        <f t="shared" si="1"/>
        <v>8.5590043450822689E-2</v>
      </c>
    </row>
    <row r="17" spans="1:14" x14ac:dyDescent="0.2">
      <c r="A17" s="4"/>
      <c r="B17" s="4"/>
      <c r="C17" s="5">
        <f t="shared" si="2"/>
        <v>7.3918673889346809E-2</v>
      </c>
      <c r="D17" s="5">
        <f t="shared" si="2"/>
        <v>8.3644815190576663E-2</v>
      </c>
      <c r="E17" s="5">
        <f t="shared" si="2"/>
        <v>7.6836516279715786E-2</v>
      </c>
      <c r="F17" s="5">
        <f t="shared" si="2"/>
        <v>8.5590043450822689E-2</v>
      </c>
      <c r="G17" s="5">
        <f t="shared" si="2"/>
        <v>9.3370956491806531E-2</v>
      </c>
      <c r="H17" s="5">
        <f t="shared" si="2"/>
        <v>0.10212448366291343</v>
      </c>
      <c r="I17" s="5">
        <f t="shared" si="1"/>
        <v>0.13033029343647998</v>
      </c>
      <c r="J17" s="5">
        <f t="shared" si="1"/>
        <v>0.13324813582684888</v>
      </c>
      <c r="K17" s="5">
        <f t="shared" si="1"/>
        <v>0.11768630974488117</v>
      </c>
      <c r="L17" s="5">
        <f t="shared" si="1"/>
        <v>0.12643983691598801</v>
      </c>
      <c r="M17" s="5">
        <f t="shared" si="1"/>
        <v>0.12643983691598801</v>
      </c>
      <c r="N17" s="5">
        <f t="shared" si="1"/>
        <v>0.11768630974488117</v>
      </c>
    </row>
    <row r="18" spans="1:14" x14ac:dyDescent="0.2">
      <c r="A18" s="4"/>
      <c r="B18" s="4"/>
      <c r="C18" s="5">
        <f t="shared" si="2"/>
        <v>0.10893278257377433</v>
      </c>
      <c r="D18" s="5">
        <f t="shared" si="2"/>
        <v>0.11574108148463522</v>
      </c>
      <c r="E18" s="5">
        <f t="shared" si="2"/>
        <v>0.11671369561475817</v>
      </c>
      <c r="F18" s="5">
        <f t="shared" si="2"/>
        <v>0.17701577168238328</v>
      </c>
      <c r="G18" s="5">
        <f t="shared" si="2"/>
        <v>0.12838506517623396</v>
      </c>
      <c r="H18" s="5">
        <f t="shared" si="2"/>
        <v>0.13130290756660296</v>
      </c>
      <c r="I18" s="5">
        <f t="shared" si="1"/>
        <v>0.14005643473770979</v>
      </c>
      <c r="J18" s="5">
        <f t="shared" si="1"/>
        <v>0.13519336408709487</v>
      </c>
      <c r="K18" s="5">
        <f t="shared" si="1"/>
        <v>0.13130290756660296</v>
      </c>
      <c r="L18" s="5">
        <f t="shared" si="1"/>
        <v>0.13227552169672596</v>
      </c>
      <c r="M18" s="5">
        <f t="shared" si="1"/>
        <v>0.13033029343647998</v>
      </c>
      <c r="N18" s="5">
        <f t="shared" si="1"/>
        <v>0.13519336408709487</v>
      </c>
    </row>
    <row r="19" spans="1:14" ht="16" thickBot="1" x14ac:dyDescent="0.25"/>
    <row r="20" spans="1:14" ht="16" thickBot="1" x14ac:dyDescent="0.25">
      <c r="A20" s="6" t="s">
        <v>9</v>
      </c>
      <c r="B20" s="6"/>
      <c r="C20" s="7">
        <f>(C11/180)*1000</f>
        <v>13.608066118825976</v>
      </c>
      <c r="D20" s="8">
        <f t="shared" ref="D20:H20" si="3">(D11/180)*1000</f>
        <v>7.1836938382767839</v>
      </c>
      <c r="E20" s="8">
        <f t="shared" si="3"/>
        <v>3.2136080907572313</v>
      </c>
      <c r="F20" s="9">
        <f t="shared" si="3"/>
        <v>1.4560772942192055</v>
      </c>
      <c r="G20" s="9">
        <f t="shared" si="3"/>
        <v>0.58584359884600856</v>
      </c>
      <c r="H20" s="9">
        <f t="shared" si="3"/>
        <v>0</v>
      </c>
      <c r="I20" s="10">
        <f>(I11/342)*1000</f>
        <v>8.8160929923428416E-2</v>
      </c>
      <c r="J20" s="11">
        <f t="shared" ref="J20:N27" si="4">(J11/342)*1000</f>
        <v>9.3848731853972162E-2</v>
      </c>
      <c r="K20" s="12">
        <f t="shared" si="4"/>
        <v>8.2473127992884671E-2</v>
      </c>
      <c r="L20" s="10">
        <f t="shared" si="4"/>
        <v>9.6692632819244131E-2</v>
      </c>
      <c r="M20" s="11">
        <f t="shared" si="4"/>
        <v>0.12797554343723477</v>
      </c>
      <c r="N20" s="12">
        <f t="shared" si="4"/>
        <v>0.17916576081212882</v>
      </c>
    </row>
    <row r="21" spans="1:14" x14ac:dyDescent="0.2">
      <c r="A21" s="6"/>
      <c r="B21" s="6"/>
      <c r="C21" s="10">
        <f t="shared" ref="C21:M27" si="5">(C12/342)*1000</f>
        <v>6.8253623166525237E-2</v>
      </c>
      <c r="D21" s="11">
        <f t="shared" si="5"/>
        <v>6.8253623166525237E-2</v>
      </c>
      <c r="E21" s="12">
        <f t="shared" si="5"/>
        <v>7.3941425097068969E-2</v>
      </c>
      <c r="F21" s="6">
        <f t="shared" si="5"/>
        <v>7.3941425097068969E-2</v>
      </c>
      <c r="G21" s="6">
        <f t="shared" si="5"/>
        <v>7.1097524131797207E-2</v>
      </c>
      <c r="H21" s="6">
        <f t="shared" si="5"/>
        <v>6.5409722201253281E-2</v>
      </c>
      <c r="I21" s="13">
        <f t="shared" si="5"/>
        <v>6.8253623166525237E-2</v>
      </c>
      <c r="J21" s="6">
        <f t="shared" si="5"/>
        <v>7.9629227027612715E-2</v>
      </c>
      <c r="K21" s="14">
        <f t="shared" si="5"/>
        <v>8.8160929923428416E-2</v>
      </c>
      <c r="L21" s="13">
        <f t="shared" si="5"/>
        <v>7.3941425097068969E-2</v>
      </c>
      <c r="M21" s="6">
        <f t="shared" si="5"/>
        <v>0.10522433571505983</v>
      </c>
      <c r="N21" s="14">
        <f t="shared" si="4"/>
        <v>9.3848731853972162E-2</v>
      </c>
    </row>
    <row r="22" spans="1:14" x14ac:dyDescent="0.2">
      <c r="A22" s="6"/>
      <c r="B22" s="6"/>
      <c r="C22" s="13">
        <f t="shared" si="5"/>
        <v>0.12797554343723477</v>
      </c>
      <c r="D22" s="6">
        <f t="shared" si="5"/>
        <v>0.11659993957614731</v>
      </c>
      <c r="E22" s="14">
        <f t="shared" si="5"/>
        <v>9.9536533784515907E-2</v>
      </c>
      <c r="F22" s="6">
        <f t="shared" si="5"/>
        <v>0.15357065212468191</v>
      </c>
      <c r="G22" s="6">
        <f t="shared" si="5"/>
        <v>0.10522433571505983</v>
      </c>
      <c r="H22" s="6">
        <f t="shared" si="5"/>
        <v>0.10522433571505983</v>
      </c>
      <c r="I22" s="13">
        <f t="shared" si="5"/>
        <v>0.11659993957614731</v>
      </c>
      <c r="J22" s="6">
        <f t="shared" si="5"/>
        <v>0.11659993957614731</v>
      </c>
      <c r="K22" s="14">
        <f t="shared" si="5"/>
        <v>9.1004830888700386E-2</v>
      </c>
      <c r="L22" s="13">
        <f t="shared" si="5"/>
        <v>0.11375603861087535</v>
      </c>
      <c r="M22" s="6">
        <f t="shared" si="5"/>
        <v>0.13650724633305047</v>
      </c>
      <c r="N22" s="14">
        <f t="shared" si="4"/>
        <v>0.11375603861087535</v>
      </c>
    </row>
    <row r="23" spans="1:14" x14ac:dyDescent="0.2">
      <c r="A23" s="6"/>
      <c r="B23" s="6"/>
      <c r="C23" s="13">
        <f t="shared" si="5"/>
        <v>0.13650724633305047</v>
      </c>
      <c r="D23" s="6">
        <f t="shared" si="5"/>
        <v>0.13081944440250676</v>
      </c>
      <c r="E23" s="14">
        <f t="shared" si="5"/>
        <v>8.2473127992884671E-2</v>
      </c>
      <c r="F23" s="6">
        <f t="shared" si="5"/>
        <v>0.16494625598576934</v>
      </c>
      <c r="G23" s="6">
        <f t="shared" si="5"/>
        <v>0.1450389492288662</v>
      </c>
      <c r="H23" s="6">
        <f t="shared" si="5"/>
        <v>0.11375603861087535</v>
      </c>
      <c r="I23" s="13">
        <f t="shared" si="5"/>
        <v>0.16779015695104113</v>
      </c>
      <c r="J23" s="6">
        <f t="shared" si="5"/>
        <v>3.4126811583262619E-2</v>
      </c>
      <c r="K23" s="14">
        <f t="shared" si="5"/>
        <v>8.2473127992884671E-2</v>
      </c>
      <c r="L23" s="13">
        <f t="shared" si="5"/>
        <v>0.34126811583262623</v>
      </c>
      <c r="M23" s="6">
        <f t="shared" si="5"/>
        <v>0.12797554343723477</v>
      </c>
      <c r="N23" s="14">
        <f t="shared" si="4"/>
        <v>0.13650724633305047</v>
      </c>
    </row>
    <row r="24" spans="1:14" x14ac:dyDescent="0.2">
      <c r="A24" s="6"/>
      <c r="B24" s="6"/>
      <c r="C24" s="13">
        <f t="shared" si="5"/>
        <v>0.14219504826359422</v>
      </c>
      <c r="D24" s="6">
        <f t="shared" si="5"/>
        <v>0.11944384054141928</v>
      </c>
      <c r="E24" s="14">
        <f t="shared" si="5"/>
        <v>0.13081944440250676</v>
      </c>
      <c r="F24" s="6">
        <f t="shared" si="5"/>
        <v>0.13366334536777852</v>
      </c>
      <c r="G24" s="6">
        <f t="shared" si="5"/>
        <v>0.12797554343723477</v>
      </c>
      <c r="H24" s="6">
        <f t="shared" si="5"/>
        <v>0.11375603861087535</v>
      </c>
      <c r="I24" s="13">
        <f t="shared" si="5"/>
        <v>0.11375603861087535</v>
      </c>
      <c r="J24" s="6">
        <f t="shared" si="5"/>
        <v>-5.687801930543776E-2</v>
      </c>
      <c r="K24" s="14">
        <f t="shared" si="5"/>
        <v>6.8253623166525237E-2</v>
      </c>
      <c r="L24" s="13">
        <f t="shared" si="5"/>
        <v>0.2047608694995757</v>
      </c>
      <c r="M24" s="6">
        <f t="shared" si="5"/>
        <v>0.11091213764560356</v>
      </c>
      <c r="N24" s="14">
        <f t="shared" si="4"/>
        <v>0.12513164247196301</v>
      </c>
    </row>
    <row r="25" spans="1:14" x14ac:dyDescent="0.2">
      <c r="A25" s="6"/>
      <c r="B25" s="6"/>
      <c r="C25" s="13">
        <f t="shared" si="5"/>
        <v>0.12513164247196301</v>
      </c>
      <c r="D25" s="6">
        <f t="shared" si="5"/>
        <v>0.11944384054141928</v>
      </c>
      <c r="E25" s="14">
        <f t="shared" si="5"/>
        <v>0.12228774150669104</v>
      </c>
      <c r="F25" s="6">
        <f t="shared" si="5"/>
        <v>0.12228774150669104</v>
      </c>
      <c r="G25" s="6">
        <f t="shared" si="5"/>
        <v>0.11091213764560356</v>
      </c>
      <c r="H25" s="6">
        <f t="shared" si="5"/>
        <v>0.11375603861087535</v>
      </c>
      <c r="I25" s="13">
        <f t="shared" si="5"/>
        <v>0.13366334536777852</v>
      </c>
      <c r="J25" s="6">
        <f t="shared" si="5"/>
        <v>0.10806823668033159</v>
      </c>
      <c r="K25" s="14">
        <f t="shared" si="5"/>
        <v>8.8160929923428416E-2</v>
      </c>
      <c r="L25" s="13">
        <f t="shared" si="5"/>
        <v>0.25595108687446971</v>
      </c>
      <c r="M25" s="6">
        <f t="shared" si="5"/>
        <v>0.26448278977028528</v>
      </c>
      <c r="N25" s="14">
        <f t="shared" si="4"/>
        <v>0.25026328494392602</v>
      </c>
    </row>
    <row r="26" spans="1:14" x14ac:dyDescent="0.2">
      <c r="A26" s="6"/>
      <c r="B26" s="6"/>
      <c r="C26" s="13">
        <f t="shared" si="5"/>
        <v>0.21613647336066319</v>
      </c>
      <c r="D26" s="6">
        <f t="shared" si="5"/>
        <v>0.24457548301338208</v>
      </c>
      <c r="E26" s="14">
        <f t="shared" si="5"/>
        <v>0.22466817625647892</v>
      </c>
      <c r="F26" s="6">
        <f t="shared" si="5"/>
        <v>0.25026328494392602</v>
      </c>
      <c r="G26" s="6">
        <f t="shared" si="5"/>
        <v>0.27301449266610095</v>
      </c>
      <c r="H26" s="6">
        <f t="shared" si="5"/>
        <v>0.29860960135354803</v>
      </c>
      <c r="I26" s="13">
        <f t="shared" si="5"/>
        <v>0.38108272934643267</v>
      </c>
      <c r="J26" s="6">
        <f t="shared" si="5"/>
        <v>0.38961443224224823</v>
      </c>
      <c r="K26" s="14">
        <f t="shared" si="5"/>
        <v>0.34411201679789816</v>
      </c>
      <c r="L26" s="13">
        <f t="shared" si="5"/>
        <v>0.36970712548534501</v>
      </c>
      <c r="M26" s="6">
        <f t="shared" si="5"/>
        <v>0.36970712548534501</v>
      </c>
      <c r="N26" s="14">
        <f t="shared" si="4"/>
        <v>0.34411201679789816</v>
      </c>
    </row>
    <row r="27" spans="1:14" x14ac:dyDescent="0.2">
      <c r="A27" s="6"/>
      <c r="B27" s="6"/>
      <c r="C27" s="15">
        <f t="shared" si="5"/>
        <v>0.31851690811045125</v>
      </c>
      <c r="D27" s="16">
        <f t="shared" si="5"/>
        <v>0.33842421486735441</v>
      </c>
      <c r="E27" s="17">
        <f t="shared" si="5"/>
        <v>0.34126811583262623</v>
      </c>
      <c r="F27" s="6">
        <f t="shared" si="5"/>
        <v>0.51758997567948317</v>
      </c>
      <c r="G27" s="6">
        <f t="shared" si="5"/>
        <v>0.37539492741588881</v>
      </c>
      <c r="H27" s="6">
        <f t="shared" si="5"/>
        <v>0.38392663031170454</v>
      </c>
      <c r="I27" s="15">
        <f t="shared" si="5"/>
        <v>0.4095217389991514</v>
      </c>
      <c r="J27" s="16">
        <f t="shared" si="5"/>
        <v>0.39530223417279203</v>
      </c>
      <c r="K27" s="17">
        <f t="shared" si="5"/>
        <v>0.38392663031170454</v>
      </c>
      <c r="L27" s="15">
        <f t="shared" si="5"/>
        <v>0.38677053127697653</v>
      </c>
      <c r="M27" s="16">
        <f t="shared" si="5"/>
        <v>0.38108272934643267</v>
      </c>
      <c r="N27" s="17">
        <f t="shared" si="4"/>
        <v>0.39530223417279203</v>
      </c>
    </row>
    <row r="29" spans="1:14" x14ac:dyDescent="0.2">
      <c r="A29" s="18" t="s">
        <v>10</v>
      </c>
      <c r="B29" s="19">
        <v>2.5</v>
      </c>
      <c r="C29" s="19">
        <f>B29/2</f>
        <v>1.25</v>
      </c>
      <c r="D29" s="19">
        <f>C29/2</f>
        <v>0.625</v>
      </c>
      <c r="E29" s="19">
        <f>D29/2</f>
        <v>0.3125</v>
      </c>
      <c r="F29" s="19">
        <f>E29/2</f>
        <v>0.15625</v>
      </c>
      <c r="G29" s="19">
        <v>0</v>
      </c>
    </row>
    <row r="30" spans="1:14" x14ac:dyDescent="0.2">
      <c r="A30" s="18" t="s">
        <v>11</v>
      </c>
      <c r="B30" s="20">
        <f t="shared" ref="B30:G30" si="6">C2</f>
        <v>0.52190000000000003</v>
      </c>
      <c r="C30" s="20">
        <f t="shared" si="6"/>
        <v>0.29599999999999999</v>
      </c>
      <c r="D30" s="20">
        <f t="shared" si="6"/>
        <v>0.15640000000000001</v>
      </c>
      <c r="E30" s="20">
        <f t="shared" si="6"/>
        <v>9.4600000000000004E-2</v>
      </c>
      <c r="F30" s="20">
        <f t="shared" si="6"/>
        <v>6.4000000000000001E-2</v>
      </c>
      <c r="G30" s="20">
        <f t="shared" si="6"/>
        <v>4.3400000000000001E-2</v>
      </c>
    </row>
    <row r="31" spans="1:14" x14ac:dyDescent="0.2">
      <c r="A31" s="18"/>
      <c r="B31" s="20"/>
      <c r="C31" s="21">
        <f>SLOPE(B30:G30,B29:G29)</f>
        <v>0.19534982488479261</v>
      </c>
      <c r="D31" s="20" t="s">
        <v>12</v>
      </c>
      <c r="E31" s="20"/>
      <c r="F31" s="6"/>
      <c r="G31" s="6"/>
      <c r="H31" s="22"/>
      <c r="I31" s="22"/>
      <c r="J31" s="22"/>
      <c r="K31" s="22"/>
      <c r="L31" s="22"/>
    </row>
    <row r="32" spans="1:14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24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24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7" spans="1:24" x14ac:dyDescent="0.2">
      <c r="C37" s="23" t="s">
        <v>13</v>
      </c>
      <c r="D37" s="23"/>
      <c r="E37" s="23"/>
    </row>
    <row r="38" spans="1:24" x14ac:dyDescent="0.2">
      <c r="A38" t="s">
        <v>14</v>
      </c>
      <c r="B38" t="s">
        <v>16</v>
      </c>
      <c r="C38">
        <v>1</v>
      </c>
      <c r="D38">
        <v>2</v>
      </c>
      <c r="E38">
        <v>3</v>
      </c>
      <c r="F38" t="s">
        <v>17</v>
      </c>
    </row>
    <row r="39" spans="1:24" x14ac:dyDescent="0.2">
      <c r="A39">
        <v>1</v>
      </c>
      <c r="B39">
        <v>4</v>
      </c>
      <c r="C39">
        <f>I20</f>
        <v>8.8160929923428416E-2</v>
      </c>
      <c r="D39">
        <f t="shared" ref="D39:E39" si="7">J20</f>
        <v>9.3848731853972162E-2</v>
      </c>
      <c r="E39">
        <f t="shared" si="7"/>
        <v>8.2473127992884671E-2</v>
      </c>
      <c r="F39">
        <f>AVERAGE(C39:E39)</f>
        <v>8.816092992342843E-2</v>
      </c>
      <c r="G39">
        <f>STDEV(C39:E39)</f>
        <v>5.6878019305437446E-3</v>
      </c>
      <c r="J39" cm="1">
        <f t="array" ref="J39:X39">TRANSPOSE(B39:B53)</f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  <c r="Q39">
        <v>11</v>
      </c>
      <c r="R39">
        <v>12</v>
      </c>
      <c r="S39">
        <v>13</v>
      </c>
      <c r="T39">
        <v>14</v>
      </c>
      <c r="U39">
        <v>15</v>
      </c>
      <c r="V39">
        <v>16</v>
      </c>
      <c r="W39">
        <v>17</v>
      </c>
      <c r="X39">
        <v>18</v>
      </c>
    </row>
    <row r="40" spans="1:24" x14ac:dyDescent="0.2">
      <c r="A40">
        <v>2</v>
      </c>
      <c r="B40">
        <v>5</v>
      </c>
      <c r="C40">
        <f>L20</f>
        <v>9.6692632819244131E-2</v>
      </c>
      <c r="D40">
        <f t="shared" ref="D40:E40" si="8">M20</f>
        <v>0.12797554343723477</v>
      </c>
      <c r="E40">
        <f t="shared" si="8"/>
        <v>0.17916576081212882</v>
      </c>
      <c r="F40">
        <f t="shared" ref="F40:F68" si="9">AVERAGE(C40:E40)</f>
        <v>0.13461131235620258</v>
      </c>
      <c r="G40">
        <f t="shared" ref="G40:G68" si="10">STDEV(C40:E40)</f>
        <v>4.1635072740324845E-2</v>
      </c>
      <c r="I40">
        <v>24</v>
      </c>
      <c r="J40" cm="1">
        <f t="array" ref="J40:X40">TRANSPOSE(F39:F53)</f>
        <v>8.816092992342843E-2</v>
      </c>
      <c r="K40">
        <v>0.13461131235620258</v>
      </c>
      <c r="L40">
        <v>7.0149557143373148E-2</v>
      </c>
      <c r="M40">
        <v>7.0149557143373162E-2</v>
      </c>
      <c r="N40">
        <v>7.868126003918878E-2</v>
      </c>
      <c r="O40">
        <v>9.100483088870033E-2</v>
      </c>
      <c r="P40">
        <v>0.11470400559929933</v>
      </c>
      <c r="Q40">
        <v>0.1213397745182672</v>
      </c>
      <c r="R40">
        <v>0.10806823668033166</v>
      </c>
      <c r="S40">
        <v>0.12133977451826705</v>
      </c>
      <c r="T40">
        <v>0.1165999395761473</v>
      </c>
      <c r="U40">
        <v>0.1412470812751703</v>
      </c>
      <c r="V40">
        <v>9.4796698842396124E-2</v>
      </c>
      <c r="W40">
        <v>0.20191696853430383</v>
      </c>
      <c r="X40">
        <v>0.13081944440250676</v>
      </c>
    </row>
    <row r="41" spans="1:24" x14ac:dyDescent="0.2">
      <c r="A41">
        <v>3</v>
      </c>
      <c r="B41">
        <v>6</v>
      </c>
      <c r="C41">
        <f>C21</f>
        <v>6.8253623166525237E-2</v>
      </c>
      <c r="D41">
        <f t="shared" ref="D41:E41" si="11">D21</f>
        <v>6.8253623166525237E-2</v>
      </c>
      <c r="E41">
        <f t="shared" si="11"/>
        <v>7.3941425097068969E-2</v>
      </c>
      <c r="F41">
        <f t="shared" si="9"/>
        <v>7.0149557143373148E-2</v>
      </c>
      <c r="G41">
        <f t="shared" si="10"/>
        <v>3.2838539756966964E-3</v>
      </c>
      <c r="I41">
        <v>48</v>
      </c>
      <c r="J41" cm="1">
        <f t="array" ref="J41:X41">TRANSPOSE(F54:F68)</f>
        <v>0.12513164247196287</v>
      </c>
      <c r="K41">
        <v>4.1710547490654282E-2</v>
      </c>
      <c r="L41">
        <v>0.1469348832057141</v>
      </c>
      <c r="M41">
        <v>0.1222877415066911</v>
      </c>
      <c r="N41">
        <v>0.11565197258772332</v>
      </c>
      <c r="O41">
        <v>0.10996417065717952</v>
      </c>
      <c r="P41">
        <v>0.25689905386289363</v>
      </c>
      <c r="Q41">
        <v>0.22846004421017474</v>
      </c>
      <c r="R41">
        <v>0.27396245965452498</v>
      </c>
      <c r="S41">
        <v>0.37160305946219302</v>
      </c>
      <c r="T41">
        <v>0.36117542258952939</v>
      </c>
      <c r="U41">
        <v>0.33273641293681067</v>
      </c>
      <c r="V41">
        <v>0.42563717780235888</v>
      </c>
      <c r="W41">
        <v>0.39625020116121595</v>
      </c>
      <c r="X41">
        <v>0.38771849826540045</v>
      </c>
    </row>
    <row r="42" spans="1:24" x14ac:dyDescent="0.2">
      <c r="A42">
        <v>4</v>
      </c>
      <c r="B42">
        <v>7</v>
      </c>
      <c r="C42">
        <f>F21</f>
        <v>7.3941425097068969E-2</v>
      </c>
      <c r="D42">
        <f t="shared" ref="D42:E42" si="12">G21</f>
        <v>7.1097524131797207E-2</v>
      </c>
      <c r="E42">
        <f t="shared" si="12"/>
        <v>6.5409722201253281E-2</v>
      </c>
      <c r="F42">
        <f t="shared" si="9"/>
        <v>7.0149557143373162E-2</v>
      </c>
      <c r="G42">
        <f t="shared" si="10"/>
        <v>4.3441304807721624E-3</v>
      </c>
    </row>
    <row r="43" spans="1:24" x14ac:dyDescent="0.2">
      <c r="A43">
        <v>5</v>
      </c>
      <c r="B43">
        <v>8</v>
      </c>
      <c r="C43">
        <f>I21</f>
        <v>6.8253623166525237E-2</v>
      </c>
      <c r="D43">
        <f t="shared" ref="D43:E43" si="13">J21</f>
        <v>7.9629227027612715E-2</v>
      </c>
      <c r="E43">
        <f t="shared" si="13"/>
        <v>8.8160929923428416E-2</v>
      </c>
      <c r="F43">
        <f t="shared" si="9"/>
        <v>7.868126003918878E-2</v>
      </c>
      <c r="G43">
        <f t="shared" si="10"/>
        <v>9.9874519591694154E-3</v>
      </c>
    </row>
    <row r="44" spans="1:24" x14ac:dyDescent="0.2">
      <c r="A44">
        <v>6</v>
      </c>
      <c r="B44">
        <v>9</v>
      </c>
      <c r="C44">
        <f>L21</f>
        <v>7.3941425097068969E-2</v>
      </c>
      <c r="D44">
        <f t="shared" ref="D44:E44" si="14">M21</f>
        <v>0.10522433571505983</v>
      </c>
      <c r="E44">
        <f t="shared" si="14"/>
        <v>9.3848731853972162E-2</v>
      </c>
      <c r="F44">
        <f t="shared" si="9"/>
        <v>9.100483088870033E-2</v>
      </c>
      <c r="G44">
        <f t="shared" si="10"/>
        <v>1.5834170445858609E-2</v>
      </c>
    </row>
    <row r="45" spans="1:24" x14ac:dyDescent="0.2">
      <c r="A45">
        <v>7</v>
      </c>
      <c r="B45">
        <v>10</v>
      </c>
      <c r="C45">
        <f>C22</f>
        <v>0.12797554343723477</v>
      </c>
      <c r="D45">
        <f t="shared" ref="D45:E45" si="15">D22</f>
        <v>0.11659993957614731</v>
      </c>
      <c r="E45">
        <f t="shared" si="15"/>
        <v>9.9536533784515907E-2</v>
      </c>
      <c r="F45">
        <f t="shared" si="9"/>
        <v>0.11470400559929933</v>
      </c>
      <c r="G45">
        <f t="shared" si="10"/>
        <v>1.4313987625406373E-2</v>
      </c>
    </row>
    <row r="46" spans="1:24" x14ac:dyDescent="0.2">
      <c r="A46">
        <v>8</v>
      </c>
      <c r="B46">
        <v>11</v>
      </c>
      <c r="C46">
        <f>F22</f>
        <v>0.15357065212468191</v>
      </c>
      <c r="D46">
        <f t="shared" ref="D46:E46" si="16">G22</f>
        <v>0.10522433571505983</v>
      </c>
      <c r="E46">
        <f t="shared" si="16"/>
        <v>0.10522433571505983</v>
      </c>
      <c r="F46">
        <f t="shared" si="9"/>
        <v>0.1213397745182672</v>
      </c>
      <c r="G46">
        <f t="shared" si="10"/>
        <v>2.7912758793422081E-2</v>
      </c>
    </row>
    <row r="47" spans="1:24" x14ac:dyDescent="0.2">
      <c r="A47">
        <v>9</v>
      </c>
      <c r="B47">
        <v>12</v>
      </c>
      <c r="C47">
        <f>I22</f>
        <v>0.11659993957614731</v>
      </c>
      <c r="D47">
        <f t="shared" ref="D47:E47" si="17">J22</f>
        <v>0.11659993957614731</v>
      </c>
      <c r="E47">
        <f t="shared" si="17"/>
        <v>9.1004830888700386E-2</v>
      </c>
      <c r="F47">
        <f t="shared" si="9"/>
        <v>0.10806823668033166</v>
      </c>
      <c r="G47">
        <f t="shared" si="10"/>
        <v>1.4777342890635252E-2</v>
      </c>
    </row>
    <row r="48" spans="1:24" x14ac:dyDescent="0.2">
      <c r="A48">
        <v>10</v>
      </c>
      <c r="B48">
        <v>13</v>
      </c>
      <c r="C48">
        <f>L22</f>
        <v>0.11375603861087535</v>
      </c>
      <c r="D48">
        <f t="shared" ref="D48:E48" si="18">M22</f>
        <v>0.13650724633305047</v>
      </c>
      <c r="E48">
        <f t="shared" si="18"/>
        <v>0.11375603861087535</v>
      </c>
      <c r="F48">
        <f t="shared" si="9"/>
        <v>0.12133977451826705</v>
      </c>
      <c r="G48">
        <f t="shared" si="10"/>
        <v>1.3135415902786898E-2</v>
      </c>
    </row>
    <row r="49" spans="1:7" x14ac:dyDescent="0.2">
      <c r="A49">
        <v>11</v>
      </c>
      <c r="B49">
        <v>14</v>
      </c>
      <c r="C49">
        <f>C23</f>
        <v>0.13650724633305047</v>
      </c>
      <c r="D49">
        <f t="shared" ref="D49:E49" si="19">D23</f>
        <v>0.13081944440250676</v>
      </c>
      <c r="E49">
        <f t="shared" si="19"/>
        <v>8.2473127992884671E-2</v>
      </c>
      <c r="F49">
        <f t="shared" si="9"/>
        <v>0.1165999395761473</v>
      </c>
      <c r="G49">
        <f t="shared" si="10"/>
        <v>2.9691197758424999E-2</v>
      </c>
    </row>
    <row r="50" spans="1:7" x14ac:dyDescent="0.2">
      <c r="A50">
        <v>12</v>
      </c>
      <c r="B50">
        <v>15</v>
      </c>
      <c r="C50">
        <f>F23</f>
        <v>0.16494625598576934</v>
      </c>
      <c r="D50">
        <f t="shared" ref="D50:E50" si="20">G23</f>
        <v>0.1450389492288662</v>
      </c>
      <c r="E50">
        <f t="shared" si="20"/>
        <v>0.11375603861087535</v>
      </c>
      <c r="F50">
        <f t="shared" si="9"/>
        <v>0.1412470812751703</v>
      </c>
      <c r="G50">
        <f t="shared" si="10"/>
        <v>2.5804908169879685E-2</v>
      </c>
    </row>
    <row r="51" spans="1:7" x14ac:dyDescent="0.2">
      <c r="A51">
        <v>13</v>
      </c>
      <c r="B51">
        <v>16</v>
      </c>
      <c r="C51">
        <f>I23</f>
        <v>0.16779015695104113</v>
      </c>
      <c r="D51">
        <f t="shared" ref="D51:E51" si="21">J23</f>
        <v>3.4126811583262619E-2</v>
      </c>
      <c r="E51">
        <f t="shared" si="21"/>
        <v>8.2473127992884671E-2</v>
      </c>
      <c r="F51">
        <f t="shared" si="9"/>
        <v>9.4796698842396124E-2</v>
      </c>
      <c r="G51">
        <f t="shared" si="10"/>
        <v>6.7678469786104853E-2</v>
      </c>
    </row>
    <row r="52" spans="1:7" x14ac:dyDescent="0.2">
      <c r="A52">
        <v>14</v>
      </c>
      <c r="B52">
        <v>17</v>
      </c>
      <c r="C52">
        <f>L23</f>
        <v>0.34126811583262623</v>
      </c>
      <c r="D52">
        <f t="shared" ref="D52:E52" si="22">M23</f>
        <v>0.12797554343723477</v>
      </c>
      <c r="E52">
        <f t="shared" si="22"/>
        <v>0.13650724633305047</v>
      </c>
      <c r="F52">
        <f t="shared" si="9"/>
        <v>0.20191696853430383</v>
      </c>
      <c r="G52">
        <f t="shared" si="10"/>
        <v>0.1207570046771395</v>
      </c>
    </row>
    <row r="53" spans="1:7" x14ac:dyDescent="0.2">
      <c r="A53">
        <v>15</v>
      </c>
      <c r="B53">
        <v>18</v>
      </c>
      <c r="C53">
        <f>C24</f>
        <v>0.14219504826359422</v>
      </c>
      <c r="D53">
        <f t="shared" ref="D53:E53" si="23">D24</f>
        <v>0.11944384054141928</v>
      </c>
      <c r="E53">
        <f t="shared" si="23"/>
        <v>0.13081944440250676</v>
      </c>
      <c r="F53">
        <f t="shared" si="9"/>
        <v>0.13081944440250676</v>
      </c>
      <c r="G53">
        <f t="shared" si="10"/>
        <v>1.137560386108747E-2</v>
      </c>
    </row>
    <row r="54" spans="1:7" x14ac:dyDescent="0.2">
      <c r="A54">
        <v>16</v>
      </c>
      <c r="B54">
        <v>4</v>
      </c>
      <c r="C54">
        <f>F24</f>
        <v>0.13366334536777852</v>
      </c>
      <c r="D54">
        <f t="shared" ref="D54:E54" si="24">G24</f>
        <v>0.12797554343723477</v>
      </c>
      <c r="E54">
        <f t="shared" si="24"/>
        <v>0.11375603861087535</v>
      </c>
      <c r="F54">
        <f t="shared" si="9"/>
        <v>0.12513164247196287</v>
      </c>
      <c r="G54">
        <f t="shared" si="10"/>
        <v>1.0253830752629301E-2</v>
      </c>
    </row>
    <row r="55" spans="1:7" x14ac:dyDescent="0.2">
      <c r="A55">
        <v>17</v>
      </c>
      <c r="B55">
        <v>5</v>
      </c>
      <c r="C55">
        <f>I24</f>
        <v>0.11375603861087535</v>
      </c>
      <c r="D55">
        <f t="shared" ref="D55:E55" si="25">J24</f>
        <v>-5.687801930543776E-2</v>
      </c>
      <c r="E55">
        <f t="shared" si="25"/>
        <v>6.8253623166525237E-2</v>
      </c>
      <c r="F55">
        <f t="shared" si="9"/>
        <v>4.1710547490654282E-2</v>
      </c>
      <c r="G55">
        <f t="shared" si="10"/>
        <v>8.8359473629023966E-2</v>
      </c>
    </row>
    <row r="56" spans="1:7" x14ac:dyDescent="0.2">
      <c r="A56">
        <v>18</v>
      </c>
      <c r="B56">
        <v>6</v>
      </c>
      <c r="C56">
        <f>L24</f>
        <v>0.2047608694995757</v>
      </c>
      <c r="D56">
        <f t="shared" ref="D56:E56" si="26">M24</f>
        <v>0.11091213764560356</v>
      </c>
      <c r="E56">
        <f t="shared" si="26"/>
        <v>0.12513164247196301</v>
      </c>
      <c r="F56">
        <f t="shared" si="9"/>
        <v>0.1469348832057141</v>
      </c>
      <c r="G56">
        <f t="shared" si="10"/>
        <v>5.0580945992736333E-2</v>
      </c>
    </row>
    <row r="57" spans="1:7" x14ac:dyDescent="0.2">
      <c r="A57">
        <v>19</v>
      </c>
      <c r="B57">
        <v>7</v>
      </c>
      <c r="C57">
        <f>C25</f>
        <v>0.12513164247196301</v>
      </c>
      <c r="D57">
        <f t="shared" ref="D57:E57" si="27">D25</f>
        <v>0.11944384054141928</v>
      </c>
      <c r="E57">
        <f t="shared" si="27"/>
        <v>0.12228774150669104</v>
      </c>
      <c r="F57">
        <f t="shared" si="9"/>
        <v>0.1222877415066911</v>
      </c>
      <c r="G57">
        <f t="shared" si="10"/>
        <v>2.8439009652718658E-3</v>
      </c>
    </row>
    <row r="58" spans="1:7" x14ac:dyDescent="0.2">
      <c r="A58">
        <v>20</v>
      </c>
      <c r="B58">
        <v>8</v>
      </c>
      <c r="C58">
        <f>F25</f>
        <v>0.12228774150669104</v>
      </c>
      <c r="D58">
        <f t="shared" ref="D58:E58" si="28">G25</f>
        <v>0.11091213764560356</v>
      </c>
      <c r="E58">
        <f t="shared" si="28"/>
        <v>0.11375603861087535</v>
      </c>
      <c r="F58">
        <f t="shared" si="9"/>
        <v>0.11565197258772332</v>
      </c>
      <c r="G58">
        <f t="shared" si="10"/>
        <v>5.9200519452553783E-3</v>
      </c>
    </row>
    <row r="59" spans="1:7" x14ac:dyDescent="0.2">
      <c r="A59">
        <v>21</v>
      </c>
      <c r="B59">
        <v>9</v>
      </c>
      <c r="C59">
        <f>I25</f>
        <v>0.13366334536777852</v>
      </c>
      <c r="D59">
        <f t="shared" ref="D59:E59" si="29">J25</f>
        <v>0.10806823668033159</v>
      </c>
      <c r="E59">
        <f t="shared" si="29"/>
        <v>8.8160929923428416E-2</v>
      </c>
      <c r="F59">
        <f t="shared" si="9"/>
        <v>0.10996417065717952</v>
      </c>
      <c r="G59">
        <f t="shared" si="10"/>
        <v>2.281037871344925E-2</v>
      </c>
    </row>
    <row r="60" spans="1:7" x14ac:dyDescent="0.2">
      <c r="A60">
        <v>22</v>
      </c>
      <c r="B60">
        <v>10</v>
      </c>
      <c r="C60">
        <f>L25</f>
        <v>0.25595108687446971</v>
      </c>
      <c r="D60">
        <f t="shared" ref="D60:E60" si="30">M25</f>
        <v>0.26448278977028528</v>
      </c>
      <c r="E60">
        <f t="shared" si="30"/>
        <v>0.25026328494392602</v>
      </c>
      <c r="F60">
        <f t="shared" si="9"/>
        <v>0.25689905386289363</v>
      </c>
      <c r="G60">
        <f t="shared" si="10"/>
        <v>7.1569938127030476E-3</v>
      </c>
    </row>
    <row r="61" spans="1:7" x14ac:dyDescent="0.2">
      <c r="A61">
        <v>23</v>
      </c>
      <c r="B61">
        <v>11</v>
      </c>
      <c r="C61">
        <f>C26</f>
        <v>0.21613647336066319</v>
      </c>
      <c r="D61">
        <f t="shared" ref="D61:E61" si="31">D26</f>
        <v>0.24457548301338208</v>
      </c>
      <c r="E61">
        <f t="shared" si="31"/>
        <v>0.22466817625647892</v>
      </c>
      <c r="F61">
        <f t="shared" si="9"/>
        <v>0.22846004421017474</v>
      </c>
      <c r="G61">
        <f t="shared" si="10"/>
        <v>1.4593766287033603E-2</v>
      </c>
    </row>
    <row r="62" spans="1:7" x14ac:dyDescent="0.2">
      <c r="A62">
        <v>24</v>
      </c>
      <c r="B62">
        <v>12</v>
      </c>
      <c r="C62">
        <f>F26</f>
        <v>0.25026328494392602</v>
      </c>
      <c r="D62">
        <f t="shared" ref="D62:E62" si="32">G26</f>
        <v>0.27301449266610095</v>
      </c>
      <c r="E62">
        <f t="shared" si="32"/>
        <v>0.29860960135354803</v>
      </c>
      <c r="F62">
        <f t="shared" si="9"/>
        <v>0.27396245965452498</v>
      </c>
      <c r="G62">
        <f t="shared" si="10"/>
        <v>2.4187094878326702E-2</v>
      </c>
    </row>
    <row r="63" spans="1:7" x14ac:dyDescent="0.2">
      <c r="A63">
        <v>25</v>
      </c>
      <c r="B63">
        <v>13</v>
      </c>
      <c r="C63">
        <f>I26</f>
        <v>0.38108272934643267</v>
      </c>
      <c r="D63">
        <f t="shared" ref="D63:E63" si="33">J26</f>
        <v>0.38961443224224823</v>
      </c>
      <c r="E63">
        <f t="shared" si="33"/>
        <v>0.34411201679789816</v>
      </c>
      <c r="F63">
        <f t="shared" si="9"/>
        <v>0.37160305946219302</v>
      </c>
      <c r="G63">
        <f t="shared" si="10"/>
        <v>2.4187094878326688E-2</v>
      </c>
    </row>
    <row r="64" spans="1:7" x14ac:dyDescent="0.2">
      <c r="A64">
        <v>26</v>
      </c>
      <c r="B64">
        <v>14</v>
      </c>
      <c r="C64">
        <f>L26</f>
        <v>0.36970712548534501</v>
      </c>
      <c r="D64">
        <f t="shared" ref="D64:E64" si="34">M26</f>
        <v>0.36970712548534501</v>
      </c>
      <c r="E64">
        <f t="shared" si="34"/>
        <v>0.34411201679789816</v>
      </c>
      <c r="F64">
        <f t="shared" si="9"/>
        <v>0.36117542258952939</v>
      </c>
      <c r="G64">
        <f t="shared" si="10"/>
        <v>1.477734289063517E-2</v>
      </c>
    </row>
    <row r="65" spans="1:7" x14ac:dyDescent="0.2">
      <c r="A65">
        <v>27</v>
      </c>
      <c r="B65">
        <v>15</v>
      </c>
      <c r="C65">
        <f>C27</f>
        <v>0.31851690811045125</v>
      </c>
      <c r="D65">
        <f t="shared" ref="D65:E65" si="35">D27</f>
        <v>0.33842421486735441</v>
      </c>
      <c r="E65">
        <f t="shared" si="35"/>
        <v>0.34126811583262623</v>
      </c>
      <c r="F65">
        <f t="shared" si="9"/>
        <v>0.33273641293681067</v>
      </c>
      <c r="G65">
        <f t="shared" si="10"/>
        <v>1.2396276913057881E-2</v>
      </c>
    </row>
    <row r="66" spans="1:7" x14ac:dyDescent="0.2">
      <c r="A66">
        <v>28</v>
      </c>
      <c r="B66">
        <v>16</v>
      </c>
      <c r="C66">
        <f>F27</f>
        <v>0.51758997567948317</v>
      </c>
      <c r="D66">
        <f t="shared" ref="D66:E66" si="36">G27</f>
        <v>0.37539492741588881</v>
      </c>
      <c r="E66">
        <f t="shared" si="36"/>
        <v>0.38392663031170454</v>
      </c>
      <c r="F66">
        <f t="shared" si="9"/>
        <v>0.42563717780235888</v>
      </c>
      <c r="G66">
        <f t="shared" si="10"/>
        <v>7.9747634865549713E-2</v>
      </c>
    </row>
    <row r="67" spans="1:7" x14ac:dyDescent="0.2">
      <c r="A67">
        <v>29</v>
      </c>
      <c r="B67">
        <v>17</v>
      </c>
      <c r="C67">
        <f>I27</f>
        <v>0.4095217389991514</v>
      </c>
      <c r="D67">
        <f t="shared" ref="D67:E67" si="37">J27</f>
        <v>0.39530223417279203</v>
      </c>
      <c r="E67">
        <f t="shared" si="37"/>
        <v>0.38392663031170454</v>
      </c>
      <c r="F67">
        <f t="shared" si="9"/>
        <v>0.39625020116121595</v>
      </c>
      <c r="G67">
        <f t="shared" si="10"/>
        <v>1.2823859724704983E-2</v>
      </c>
    </row>
    <row r="68" spans="1:7" x14ac:dyDescent="0.2">
      <c r="A68">
        <v>30</v>
      </c>
      <c r="B68">
        <v>18</v>
      </c>
      <c r="C68">
        <f>L27</f>
        <v>0.38677053127697653</v>
      </c>
      <c r="D68">
        <f t="shared" ref="D68:E68" si="38">M27</f>
        <v>0.38108272934643267</v>
      </c>
      <c r="E68">
        <f t="shared" si="38"/>
        <v>0.39530223417279203</v>
      </c>
      <c r="F68">
        <f t="shared" si="9"/>
        <v>0.38771849826540045</v>
      </c>
      <c r="G68">
        <f t="shared" si="10"/>
        <v>7.1569938127030953E-3</v>
      </c>
    </row>
  </sheetData>
  <mergeCells count="1">
    <mergeCell ref="C37:E37"/>
  </mergeCells>
  <conditionalFormatting sqref="G39:G68">
    <cfRule type="colorScale" priority="1">
      <colorScale>
        <cfvo type="min"/>
        <cfvo type="max"/>
        <color rgb="FF00B0F0"/>
        <color rgb="FFC00000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4030-D256-144E-8897-74A66FE0D76B}">
  <dimension ref="A1:U68"/>
  <sheetViews>
    <sheetView topLeftCell="A32" zoomScale="140" zoomScaleNormal="140" workbookViewId="0">
      <selection activeCell="U41" sqref="U41"/>
    </sheetView>
  </sheetViews>
  <sheetFormatPr baseColWidth="10" defaultColWidth="8.83203125" defaultRowHeight="15" x14ac:dyDescent="0.2"/>
  <cols>
    <col min="3" max="3" width="11.6640625" bestFit="1" customWidth="1"/>
  </cols>
  <sheetData>
    <row r="1" spans="1:15" s="1" customFormat="1" x14ac:dyDescent="0.2">
      <c r="A1" s="1" t="s">
        <v>19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/>
    </row>
    <row r="2" spans="1:15" x14ac:dyDescent="0.2">
      <c r="B2" s="3" t="s">
        <v>0</v>
      </c>
      <c r="C2">
        <v>0.48320000000000002</v>
      </c>
      <c r="D2">
        <v>0.29680000000000001</v>
      </c>
      <c r="E2">
        <v>0.15659999999999999</v>
      </c>
      <c r="F2">
        <v>7.7799999999999994E-2</v>
      </c>
      <c r="G2">
        <v>6.9500000000000006E-2</v>
      </c>
      <c r="H2">
        <v>4.3999999999999997E-2</v>
      </c>
      <c r="I2">
        <v>4.7E-2</v>
      </c>
      <c r="J2">
        <v>4.7100000000000003E-2</v>
      </c>
      <c r="K2">
        <v>4.5999999999999999E-2</v>
      </c>
      <c r="L2">
        <v>4.5699999999999998E-2</v>
      </c>
      <c r="M2">
        <v>4.6100000000000002E-2</v>
      </c>
      <c r="N2">
        <v>4.6100000000000002E-2</v>
      </c>
    </row>
    <row r="3" spans="1:15" x14ac:dyDescent="0.2">
      <c r="B3" s="3" t="s">
        <v>1</v>
      </c>
      <c r="C3">
        <v>4.6300000000000001E-2</v>
      </c>
      <c r="D3">
        <v>4.6699999999999998E-2</v>
      </c>
      <c r="E3">
        <v>4.6399999999999997E-2</v>
      </c>
      <c r="F3">
        <v>4.6399999999999997E-2</v>
      </c>
      <c r="G3">
        <v>4.6399999999999997E-2</v>
      </c>
      <c r="H3">
        <v>4.6300000000000001E-2</v>
      </c>
      <c r="I3">
        <v>4.6800000000000001E-2</v>
      </c>
      <c r="J3">
        <v>4.7199999999999999E-2</v>
      </c>
      <c r="K3">
        <v>4.6600000000000003E-2</v>
      </c>
      <c r="L3">
        <v>4.5600000000000002E-2</v>
      </c>
      <c r="M3">
        <v>4.6600000000000003E-2</v>
      </c>
      <c r="N3">
        <v>4.7699999999999999E-2</v>
      </c>
    </row>
    <row r="4" spans="1:15" x14ac:dyDescent="0.2">
      <c r="B4" s="3" t="s">
        <v>2</v>
      </c>
      <c r="C4">
        <v>4.6699999999999998E-2</v>
      </c>
      <c r="D4">
        <v>4.6699999999999998E-2</v>
      </c>
      <c r="E4">
        <v>4.6800000000000001E-2</v>
      </c>
      <c r="F4">
        <v>4.6899999999999997E-2</v>
      </c>
      <c r="G4">
        <v>4.7100000000000003E-2</v>
      </c>
      <c r="H4">
        <v>4.6699999999999998E-2</v>
      </c>
      <c r="I4">
        <v>4.7E-2</v>
      </c>
      <c r="J4">
        <v>4.7199999999999999E-2</v>
      </c>
      <c r="K4">
        <v>4.7699999999999999E-2</v>
      </c>
      <c r="L4">
        <v>4.6399999999999997E-2</v>
      </c>
      <c r="M4">
        <v>4.6399999999999997E-2</v>
      </c>
      <c r="N4">
        <v>5.5399999999999998E-2</v>
      </c>
    </row>
    <row r="5" spans="1:15" x14ac:dyDescent="0.2">
      <c r="B5" s="3" t="s">
        <v>3</v>
      </c>
      <c r="C5">
        <v>4.7E-2</v>
      </c>
      <c r="D5">
        <v>4.7E-2</v>
      </c>
      <c r="E5">
        <v>4.7E-2</v>
      </c>
      <c r="F5">
        <v>4.6899999999999997E-2</v>
      </c>
      <c r="G5">
        <v>4.7199999999999999E-2</v>
      </c>
      <c r="H5">
        <v>4.6899999999999997E-2</v>
      </c>
      <c r="I5">
        <v>4.6300000000000001E-2</v>
      </c>
      <c r="J5">
        <v>4.7100000000000003E-2</v>
      </c>
      <c r="K5">
        <v>4.7300000000000002E-2</v>
      </c>
      <c r="L5">
        <v>4.5699999999999998E-2</v>
      </c>
      <c r="M5">
        <v>4.5600000000000002E-2</v>
      </c>
      <c r="N5">
        <v>4.65E-2</v>
      </c>
    </row>
    <row r="6" spans="1:15" x14ac:dyDescent="0.2">
      <c r="B6" s="3" t="s">
        <v>4</v>
      </c>
      <c r="C6">
        <v>4.6399999999999997E-2</v>
      </c>
      <c r="D6">
        <v>5.4199999999999998E-2</v>
      </c>
      <c r="E6">
        <v>4.9399999999999999E-2</v>
      </c>
      <c r="F6">
        <v>4.7300000000000002E-2</v>
      </c>
      <c r="G6">
        <v>4.6199999999999998E-2</v>
      </c>
      <c r="H6">
        <v>4.5499999999999999E-2</v>
      </c>
      <c r="I6">
        <v>4.7800000000000002E-2</v>
      </c>
      <c r="J6">
        <v>4.6300000000000001E-2</v>
      </c>
      <c r="K6">
        <v>4.6600000000000003E-2</v>
      </c>
      <c r="L6">
        <v>4.6399999999999997E-2</v>
      </c>
      <c r="M6">
        <v>4.5900000000000003E-2</v>
      </c>
      <c r="N6">
        <v>4.6199999999999998E-2</v>
      </c>
    </row>
    <row r="7" spans="1:15" x14ac:dyDescent="0.2">
      <c r="B7" s="3" t="s">
        <v>5</v>
      </c>
      <c r="C7">
        <v>4.7600000000000003E-2</v>
      </c>
      <c r="D7">
        <v>4.7199999999999999E-2</v>
      </c>
      <c r="E7">
        <v>4.7600000000000003E-2</v>
      </c>
      <c r="F7">
        <v>4.7500000000000001E-2</v>
      </c>
      <c r="G7">
        <v>4.7500000000000001E-2</v>
      </c>
      <c r="H7">
        <v>4.7399999999999998E-2</v>
      </c>
      <c r="I7">
        <v>4.7199999999999999E-2</v>
      </c>
      <c r="J7">
        <v>4.8000000000000001E-2</v>
      </c>
      <c r="K7">
        <v>5.0099999999999999E-2</v>
      </c>
      <c r="L7">
        <v>4.7699999999999999E-2</v>
      </c>
      <c r="M7">
        <v>4.6899999999999997E-2</v>
      </c>
      <c r="N7">
        <v>0.05</v>
      </c>
    </row>
    <row r="8" spans="1:15" x14ac:dyDescent="0.2">
      <c r="B8" s="3" t="s">
        <v>6</v>
      </c>
      <c r="C8">
        <v>4.7699999999999999E-2</v>
      </c>
      <c r="D8">
        <v>4.8399999999999999E-2</v>
      </c>
      <c r="E8">
        <v>5.3900000000000003E-2</v>
      </c>
      <c r="F8">
        <v>4.8599999999999997E-2</v>
      </c>
      <c r="G8">
        <v>4.9299999999999997E-2</v>
      </c>
      <c r="H8">
        <v>4.9099999999999998E-2</v>
      </c>
      <c r="I8">
        <v>4.6899999999999997E-2</v>
      </c>
      <c r="J8">
        <v>4.6100000000000002E-2</v>
      </c>
      <c r="K8">
        <v>4.53E-2</v>
      </c>
      <c r="L8">
        <v>4.6300000000000001E-2</v>
      </c>
      <c r="M8">
        <v>4.58E-2</v>
      </c>
      <c r="N8">
        <v>4.5499999999999999E-2</v>
      </c>
    </row>
    <row r="9" spans="1:15" x14ac:dyDescent="0.2">
      <c r="B9" s="3" t="s">
        <v>7</v>
      </c>
      <c r="C9">
        <v>4.53E-2</v>
      </c>
      <c r="D9">
        <v>4.6800000000000001E-2</v>
      </c>
      <c r="E9">
        <v>4.5699999999999998E-2</v>
      </c>
      <c r="F9">
        <v>4.6100000000000002E-2</v>
      </c>
      <c r="G9">
        <v>4.5400000000000003E-2</v>
      </c>
      <c r="H9">
        <v>4.6600000000000003E-2</v>
      </c>
      <c r="I9">
        <v>4.5199999999999997E-2</v>
      </c>
      <c r="J9">
        <v>4.5900000000000003E-2</v>
      </c>
      <c r="K9">
        <v>4.5400000000000003E-2</v>
      </c>
      <c r="L9">
        <v>4.53E-2</v>
      </c>
      <c r="M9">
        <v>4.4900000000000002E-2</v>
      </c>
      <c r="N9">
        <v>4.8300000000000003E-2</v>
      </c>
    </row>
    <row r="11" spans="1:15" x14ac:dyDescent="0.2">
      <c r="A11" s="4" t="s">
        <v>8</v>
      </c>
      <c r="B11" s="4"/>
      <c r="C11" s="5">
        <f t="shared" ref="C11:H11" si="0">((C2-$H$2)/$C$31)*(180/180)</f>
        <v>2.4192231713220944</v>
      </c>
      <c r="D11" s="5">
        <f t="shared" si="0"/>
        <v>1.3924854683748302</v>
      </c>
      <c r="E11" s="5">
        <f t="shared" si="0"/>
        <v>0.62022889137264969</v>
      </c>
      <c r="F11" s="5">
        <f t="shared" si="0"/>
        <v>0.18617883240138153</v>
      </c>
      <c r="G11" s="5">
        <f t="shared" si="0"/>
        <v>0.14046036172293583</v>
      </c>
      <c r="H11" s="5">
        <f t="shared" si="0"/>
        <v>0</v>
      </c>
      <c r="I11" s="5">
        <f t="shared" ref="I11:N18" si="1">((I2-$H$2)/$C$31)*(342/180)</f>
        <v>3.1397022032185674E-2</v>
      </c>
      <c r="J11" s="5">
        <f t="shared" si="1"/>
        <v>3.2443589433258563E-2</v>
      </c>
      <c r="K11" s="5">
        <f t="shared" si="1"/>
        <v>2.0931348021457116E-2</v>
      </c>
      <c r="L11" s="5">
        <f t="shared" si="1"/>
        <v>1.7791645818238534E-2</v>
      </c>
      <c r="M11" s="5">
        <f t="shared" si="1"/>
        <v>2.1977915422530001E-2</v>
      </c>
      <c r="N11" s="5">
        <f t="shared" si="1"/>
        <v>2.1977915422530001E-2</v>
      </c>
    </row>
    <row r="12" spans="1:15" x14ac:dyDescent="0.2">
      <c r="A12" s="4"/>
      <c r="B12" s="4"/>
      <c r="C12" s="5">
        <f t="shared" ref="C12:H18" si="2">((C3-$H$2)/$C$31)*(342/180)</f>
        <v>2.4071050224675698E-2</v>
      </c>
      <c r="D12" s="5">
        <f t="shared" si="2"/>
        <v>2.8257319828967092E-2</v>
      </c>
      <c r="E12" s="5">
        <f t="shared" si="2"/>
        <v>2.511761762574851E-2</v>
      </c>
      <c r="F12" s="5">
        <f t="shared" si="2"/>
        <v>2.511761762574851E-2</v>
      </c>
      <c r="G12" s="5">
        <f t="shared" si="2"/>
        <v>2.511761762574851E-2</v>
      </c>
      <c r="H12" s="5">
        <f t="shared" si="2"/>
        <v>2.4071050224675698E-2</v>
      </c>
      <c r="I12" s="5">
        <f t="shared" si="1"/>
        <v>2.9303887230039974E-2</v>
      </c>
      <c r="J12" s="5">
        <f t="shared" si="1"/>
        <v>3.3490156834331368E-2</v>
      </c>
      <c r="K12" s="5">
        <f t="shared" si="1"/>
        <v>2.7210752427894277E-2</v>
      </c>
      <c r="L12" s="5">
        <f t="shared" si="1"/>
        <v>1.6745078417165722E-2</v>
      </c>
      <c r="M12" s="5">
        <f t="shared" si="1"/>
        <v>2.7210752427894277E-2</v>
      </c>
      <c r="N12" s="5">
        <f t="shared" si="1"/>
        <v>3.8722993839695651E-2</v>
      </c>
    </row>
    <row r="13" spans="1:15" x14ac:dyDescent="0.2">
      <c r="A13" s="4"/>
      <c r="B13" s="4"/>
      <c r="C13" s="5">
        <f t="shared" si="2"/>
        <v>2.8257319828967092E-2</v>
      </c>
      <c r="D13" s="5">
        <f t="shared" si="2"/>
        <v>2.8257319828967092E-2</v>
      </c>
      <c r="E13" s="5">
        <f t="shared" si="2"/>
        <v>2.9303887230039974E-2</v>
      </c>
      <c r="F13" s="5">
        <f t="shared" si="2"/>
        <v>3.0350454631112786E-2</v>
      </c>
      <c r="G13" s="5">
        <f t="shared" si="2"/>
        <v>3.2443589433258563E-2</v>
      </c>
      <c r="H13" s="5">
        <f t="shared" si="2"/>
        <v>2.8257319828967092E-2</v>
      </c>
      <c r="I13" s="5">
        <f t="shared" si="1"/>
        <v>3.1397022032185674E-2</v>
      </c>
      <c r="J13" s="5">
        <f t="shared" si="1"/>
        <v>3.3490156834331368E-2</v>
      </c>
      <c r="K13" s="5">
        <f t="shared" si="1"/>
        <v>3.8722993839695651E-2</v>
      </c>
      <c r="L13" s="5">
        <f t="shared" si="1"/>
        <v>2.511761762574851E-2</v>
      </c>
      <c r="M13" s="5">
        <f t="shared" si="1"/>
        <v>2.511761762574851E-2</v>
      </c>
      <c r="N13" s="5">
        <f t="shared" si="1"/>
        <v>0.11930868372230545</v>
      </c>
    </row>
    <row r="14" spans="1:15" x14ac:dyDescent="0.2">
      <c r="A14" s="4"/>
      <c r="B14" s="4"/>
      <c r="C14" s="5">
        <f t="shared" si="2"/>
        <v>3.1397022032185674E-2</v>
      </c>
      <c r="D14" s="5">
        <f t="shared" si="2"/>
        <v>3.1397022032185674E-2</v>
      </c>
      <c r="E14" s="5">
        <f t="shared" si="2"/>
        <v>3.1397022032185674E-2</v>
      </c>
      <c r="F14" s="5">
        <f t="shared" si="2"/>
        <v>3.0350454631112786E-2</v>
      </c>
      <c r="G14" s="5">
        <f t="shared" si="2"/>
        <v>3.3490156834331368E-2</v>
      </c>
      <c r="H14" s="5">
        <f t="shared" si="2"/>
        <v>3.0350454631112786E-2</v>
      </c>
      <c r="I14" s="5">
        <f t="shared" si="1"/>
        <v>2.4071050224675698E-2</v>
      </c>
      <c r="J14" s="5">
        <f t="shared" si="1"/>
        <v>3.2443589433258563E-2</v>
      </c>
      <c r="K14" s="5">
        <f t="shared" si="1"/>
        <v>3.4536724235404256E-2</v>
      </c>
      <c r="L14" s="5">
        <f t="shared" si="1"/>
        <v>1.7791645818238534E-2</v>
      </c>
      <c r="M14" s="5">
        <f t="shared" si="1"/>
        <v>1.6745078417165722E-2</v>
      </c>
      <c r="N14" s="5">
        <f t="shared" si="1"/>
        <v>2.6164185026821392E-2</v>
      </c>
    </row>
    <row r="15" spans="1:15" x14ac:dyDescent="0.2">
      <c r="A15" s="4"/>
      <c r="B15" s="4"/>
      <c r="C15" s="5">
        <f t="shared" si="2"/>
        <v>2.511761762574851E-2</v>
      </c>
      <c r="D15" s="5">
        <f t="shared" si="2"/>
        <v>0.10674987490943121</v>
      </c>
      <c r="E15" s="5">
        <f t="shared" si="2"/>
        <v>5.6514639657934185E-2</v>
      </c>
      <c r="F15" s="5">
        <f t="shared" si="2"/>
        <v>3.4536724235404256E-2</v>
      </c>
      <c r="G15" s="5">
        <f t="shared" si="2"/>
        <v>2.3024482823602813E-2</v>
      </c>
      <c r="H15" s="5">
        <f t="shared" si="2"/>
        <v>1.5698511016092837E-2</v>
      </c>
      <c r="I15" s="5">
        <f t="shared" si="1"/>
        <v>3.9769561240768532E-2</v>
      </c>
      <c r="J15" s="5">
        <f t="shared" si="1"/>
        <v>2.4071050224675698E-2</v>
      </c>
      <c r="K15" s="5">
        <f t="shared" si="1"/>
        <v>2.7210752427894277E-2</v>
      </c>
      <c r="L15" s="5">
        <f t="shared" si="1"/>
        <v>2.511761762574851E-2</v>
      </c>
      <c r="M15" s="5">
        <f t="shared" si="1"/>
        <v>1.9884780620384301E-2</v>
      </c>
      <c r="N15" s="5">
        <f t="shared" si="1"/>
        <v>2.3024482823602813E-2</v>
      </c>
    </row>
    <row r="16" spans="1:15" x14ac:dyDescent="0.2">
      <c r="A16" s="4"/>
      <c r="B16" s="4"/>
      <c r="C16" s="5">
        <f t="shared" si="2"/>
        <v>3.7676426438622838E-2</v>
      </c>
      <c r="D16" s="5">
        <f t="shared" si="2"/>
        <v>3.3490156834331368E-2</v>
      </c>
      <c r="E16" s="5">
        <f t="shared" si="2"/>
        <v>3.7676426438622838E-2</v>
      </c>
      <c r="F16" s="5">
        <f t="shared" si="2"/>
        <v>3.662985903754995E-2</v>
      </c>
      <c r="G16" s="5">
        <f t="shared" si="2"/>
        <v>3.662985903754995E-2</v>
      </c>
      <c r="H16" s="5">
        <f t="shared" si="2"/>
        <v>3.5583291636477068E-2</v>
      </c>
      <c r="I16" s="5">
        <f t="shared" si="1"/>
        <v>3.3490156834331368E-2</v>
      </c>
      <c r="J16" s="5">
        <f t="shared" si="1"/>
        <v>4.1862696042914233E-2</v>
      </c>
      <c r="K16" s="5">
        <f t="shared" si="1"/>
        <v>6.3840611465444161E-2</v>
      </c>
      <c r="L16" s="5">
        <f t="shared" si="1"/>
        <v>3.8722993839695651E-2</v>
      </c>
      <c r="M16" s="5">
        <f t="shared" si="1"/>
        <v>3.0350454631112786E-2</v>
      </c>
      <c r="N16" s="5">
        <f t="shared" si="1"/>
        <v>6.2794044064371349E-2</v>
      </c>
    </row>
    <row r="17" spans="1:14" x14ac:dyDescent="0.2">
      <c r="A17" s="4"/>
      <c r="B17" s="4"/>
      <c r="C17" s="5">
        <f t="shared" si="2"/>
        <v>3.8722993839695651E-2</v>
      </c>
      <c r="D17" s="5">
        <f t="shared" si="2"/>
        <v>4.6048965647205627E-2</v>
      </c>
      <c r="E17" s="5">
        <f t="shared" si="2"/>
        <v>0.10361017270621269</v>
      </c>
      <c r="F17" s="5">
        <f t="shared" si="2"/>
        <v>4.814210044935132E-2</v>
      </c>
      <c r="G17" s="5">
        <f t="shared" si="2"/>
        <v>5.5468072256861296E-2</v>
      </c>
      <c r="H17" s="5">
        <f t="shared" si="2"/>
        <v>5.3374937454715603E-2</v>
      </c>
      <c r="I17" s="5">
        <f t="shared" si="1"/>
        <v>3.0350454631112786E-2</v>
      </c>
      <c r="J17" s="5">
        <f t="shared" si="1"/>
        <v>2.1977915422530001E-2</v>
      </c>
      <c r="K17" s="5">
        <f t="shared" si="1"/>
        <v>1.3605376213947138E-2</v>
      </c>
      <c r="L17" s="5">
        <f t="shared" si="1"/>
        <v>2.4071050224675698E-2</v>
      </c>
      <c r="M17" s="5">
        <f t="shared" si="1"/>
        <v>1.8838213219311419E-2</v>
      </c>
      <c r="N17" s="5">
        <f t="shared" si="1"/>
        <v>1.5698511016092837E-2</v>
      </c>
    </row>
    <row r="18" spans="1:14" x14ac:dyDescent="0.2">
      <c r="A18" s="4"/>
      <c r="B18" s="4"/>
      <c r="C18" s="5">
        <f t="shared" si="2"/>
        <v>1.3605376213947138E-2</v>
      </c>
      <c r="D18" s="5">
        <f t="shared" si="2"/>
        <v>2.9303887230039974E-2</v>
      </c>
      <c r="E18" s="5">
        <f t="shared" si="2"/>
        <v>1.7791645818238534E-2</v>
      </c>
      <c r="F18" s="5">
        <f t="shared" si="2"/>
        <v>2.1977915422530001E-2</v>
      </c>
      <c r="G18" s="5">
        <f t="shared" si="2"/>
        <v>1.4651943615020023E-2</v>
      </c>
      <c r="H18" s="5">
        <f t="shared" si="2"/>
        <v>2.7210752427894277E-2</v>
      </c>
      <c r="I18" s="5">
        <f t="shared" si="1"/>
        <v>1.2558808812874255E-2</v>
      </c>
      <c r="J18" s="5">
        <f t="shared" si="1"/>
        <v>1.9884780620384301E-2</v>
      </c>
      <c r="K18" s="5">
        <f t="shared" si="1"/>
        <v>1.4651943615020023E-2</v>
      </c>
      <c r="L18" s="5">
        <f t="shared" si="1"/>
        <v>1.3605376213947138E-2</v>
      </c>
      <c r="M18" s="5">
        <f t="shared" si="1"/>
        <v>9.419106609655746E-3</v>
      </c>
      <c r="N18" s="5">
        <f t="shared" si="1"/>
        <v>4.5002398246132815E-2</v>
      </c>
    </row>
    <row r="19" spans="1:14" ht="16" thickBot="1" x14ac:dyDescent="0.25"/>
    <row r="20" spans="1:14" ht="16" thickBot="1" x14ac:dyDescent="0.25">
      <c r="A20" s="6" t="s">
        <v>9</v>
      </c>
      <c r="B20" s="6"/>
      <c r="C20" s="7">
        <f>(C11/180)*1000</f>
        <v>13.44012872956719</v>
      </c>
      <c r="D20" s="8">
        <f t="shared" ref="D20:H20" si="3">(D11/180)*1000</f>
        <v>7.7360303798601677</v>
      </c>
      <c r="E20" s="8">
        <f t="shared" si="3"/>
        <v>3.4457160631813872</v>
      </c>
      <c r="F20" s="9">
        <f t="shared" si="3"/>
        <v>1.0343268466743418</v>
      </c>
      <c r="G20" s="9">
        <f t="shared" si="3"/>
        <v>0.78033534290519913</v>
      </c>
      <c r="H20" s="9">
        <f t="shared" si="3"/>
        <v>0</v>
      </c>
      <c r="I20" s="10">
        <f>(I11/342)*1000</f>
        <v>9.1804157988847002E-2</v>
      </c>
      <c r="J20" s="11">
        <f t="shared" ref="J20:N27" si="4">(J11/342)*1000</f>
        <v>9.4864296588475325E-2</v>
      </c>
      <c r="K20" s="12">
        <f t="shared" si="4"/>
        <v>6.1202771992564672E-2</v>
      </c>
      <c r="L20" s="10">
        <f t="shared" si="4"/>
        <v>5.2022356193679925E-2</v>
      </c>
      <c r="M20" s="11">
        <f t="shared" si="4"/>
        <v>6.4262910592192982E-2</v>
      </c>
      <c r="N20" s="12">
        <f t="shared" si="4"/>
        <v>6.4262910592192982E-2</v>
      </c>
    </row>
    <row r="21" spans="1:14" x14ac:dyDescent="0.2">
      <c r="A21" s="6"/>
      <c r="B21" s="6"/>
      <c r="C21" s="10">
        <f t="shared" ref="C21:M27" si="5">(C12/342)*1000</f>
        <v>7.0383187791449406E-2</v>
      </c>
      <c r="D21" s="11">
        <f t="shared" si="5"/>
        <v>8.2623742189962268E-2</v>
      </c>
      <c r="E21" s="12">
        <f t="shared" si="5"/>
        <v>7.3443326391077521E-2</v>
      </c>
      <c r="F21" s="6">
        <f t="shared" si="5"/>
        <v>7.3443326391077521E-2</v>
      </c>
      <c r="G21" s="6">
        <f t="shared" si="5"/>
        <v>7.3443326391077521E-2</v>
      </c>
      <c r="H21" s="6">
        <f t="shared" si="5"/>
        <v>7.0383187791449406E-2</v>
      </c>
      <c r="I21" s="13">
        <f t="shared" si="5"/>
        <v>8.5683880789590564E-2</v>
      </c>
      <c r="J21" s="6">
        <f t="shared" si="5"/>
        <v>9.7924435188103412E-2</v>
      </c>
      <c r="K21" s="14">
        <f t="shared" si="5"/>
        <v>7.9563603590334139E-2</v>
      </c>
      <c r="L21" s="13">
        <f t="shared" si="5"/>
        <v>4.8962217594051817E-2</v>
      </c>
      <c r="M21" s="6">
        <f t="shared" si="5"/>
        <v>7.9563603590334139E-2</v>
      </c>
      <c r="N21" s="14">
        <f t="shared" si="4"/>
        <v>0.1132251281862446</v>
      </c>
    </row>
    <row r="22" spans="1:14" x14ac:dyDescent="0.2">
      <c r="A22" s="6"/>
      <c r="B22" s="6"/>
      <c r="C22" s="13">
        <f t="shared" si="5"/>
        <v>8.2623742189962268E-2</v>
      </c>
      <c r="D22" s="6">
        <f t="shared" si="5"/>
        <v>8.2623742189962268E-2</v>
      </c>
      <c r="E22" s="14">
        <f t="shared" si="5"/>
        <v>8.5683880789590564E-2</v>
      </c>
      <c r="F22" s="6">
        <f t="shared" si="5"/>
        <v>8.8744019389218665E-2</v>
      </c>
      <c r="G22" s="6">
        <f t="shared" si="5"/>
        <v>9.4864296588475325E-2</v>
      </c>
      <c r="H22" s="6">
        <f t="shared" si="5"/>
        <v>8.2623742189962268E-2</v>
      </c>
      <c r="I22" s="13">
        <f t="shared" si="5"/>
        <v>9.1804157988847002E-2</v>
      </c>
      <c r="J22" s="6">
        <f t="shared" si="5"/>
        <v>9.7924435188103412E-2</v>
      </c>
      <c r="K22" s="14">
        <f t="shared" si="5"/>
        <v>0.1132251281862446</v>
      </c>
      <c r="L22" s="13">
        <f t="shared" si="5"/>
        <v>7.3443326391077521E-2</v>
      </c>
      <c r="M22" s="6">
        <f t="shared" si="5"/>
        <v>7.3443326391077521E-2</v>
      </c>
      <c r="N22" s="14">
        <f t="shared" si="4"/>
        <v>0.34885580035761826</v>
      </c>
    </row>
    <row r="23" spans="1:14" x14ac:dyDescent="0.2">
      <c r="A23" s="6"/>
      <c r="B23" s="6"/>
      <c r="C23" s="13">
        <f t="shared" si="5"/>
        <v>9.1804157988847002E-2</v>
      </c>
      <c r="D23" s="6">
        <f t="shared" si="5"/>
        <v>9.1804157988847002E-2</v>
      </c>
      <c r="E23" s="14">
        <f t="shared" si="5"/>
        <v>9.1804157988847002E-2</v>
      </c>
      <c r="F23" s="6">
        <f t="shared" si="5"/>
        <v>8.8744019389218665E-2</v>
      </c>
      <c r="G23" s="6">
        <f t="shared" si="5"/>
        <v>9.7924435188103412E-2</v>
      </c>
      <c r="H23" s="6">
        <f t="shared" si="5"/>
        <v>8.8744019389218665E-2</v>
      </c>
      <c r="I23" s="13">
        <f t="shared" si="5"/>
        <v>7.0383187791449406E-2</v>
      </c>
      <c r="J23" s="6">
        <f t="shared" si="5"/>
        <v>9.4864296588475325E-2</v>
      </c>
      <c r="K23" s="14">
        <f t="shared" si="5"/>
        <v>0.10098457378773175</v>
      </c>
      <c r="L23" s="13">
        <f t="shared" si="5"/>
        <v>5.2022356193679925E-2</v>
      </c>
      <c r="M23" s="6">
        <f t="shared" si="5"/>
        <v>4.8962217594051817E-2</v>
      </c>
      <c r="N23" s="14">
        <f t="shared" si="4"/>
        <v>7.6503464990705816E-2</v>
      </c>
    </row>
    <row r="24" spans="1:14" x14ac:dyDescent="0.2">
      <c r="A24" s="6"/>
      <c r="B24" s="6"/>
      <c r="C24" s="13">
        <f t="shared" si="5"/>
        <v>7.3443326391077521E-2</v>
      </c>
      <c r="D24" s="6">
        <f t="shared" si="5"/>
        <v>0.31213413716207955</v>
      </c>
      <c r="E24" s="14">
        <f t="shared" si="5"/>
        <v>0.16524748437992454</v>
      </c>
      <c r="F24" s="6">
        <f t="shared" si="5"/>
        <v>0.10098457378773175</v>
      </c>
      <c r="G24" s="6">
        <f t="shared" si="5"/>
        <v>6.7323049191821083E-2</v>
      </c>
      <c r="H24" s="6">
        <f t="shared" si="5"/>
        <v>4.5902078994423501E-2</v>
      </c>
      <c r="I24" s="13">
        <f t="shared" si="5"/>
        <v>0.11628526678587289</v>
      </c>
      <c r="J24" s="6">
        <f t="shared" si="5"/>
        <v>7.0383187791449406E-2</v>
      </c>
      <c r="K24" s="14">
        <f t="shared" si="5"/>
        <v>7.9563603590334139E-2</v>
      </c>
      <c r="L24" s="13">
        <f t="shared" si="5"/>
        <v>7.3443326391077521E-2</v>
      </c>
      <c r="M24" s="6">
        <f t="shared" si="5"/>
        <v>5.814263339293655E-2</v>
      </c>
      <c r="N24" s="14">
        <f t="shared" si="4"/>
        <v>6.7323049191821083E-2</v>
      </c>
    </row>
    <row r="25" spans="1:14" x14ac:dyDescent="0.2">
      <c r="A25" s="6"/>
      <c r="B25" s="6"/>
      <c r="C25" s="13">
        <f t="shared" si="5"/>
        <v>0.1101649895866165</v>
      </c>
      <c r="D25" s="6">
        <f t="shared" si="5"/>
        <v>9.7924435188103412E-2</v>
      </c>
      <c r="E25" s="14">
        <f t="shared" si="5"/>
        <v>0.1101649895866165</v>
      </c>
      <c r="F25" s="6">
        <f t="shared" si="5"/>
        <v>0.10710485098698816</v>
      </c>
      <c r="G25" s="6">
        <f t="shared" si="5"/>
        <v>0.10710485098698816</v>
      </c>
      <c r="H25" s="6">
        <f t="shared" si="5"/>
        <v>0.10404471238735985</v>
      </c>
      <c r="I25" s="13">
        <f t="shared" si="5"/>
        <v>9.7924435188103412E-2</v>
      </c>
      <c r="J25" s="6">
        <f t="shared" si="5"/>
        <v>0.12240554398512934</v>
      </c>
      <c r="K25" s="14">
        <f t="shared" si="5"/>
        <v>0.18666845457732209</v>
      </c>
      <c r="L25" s="13">
        <f t="shared" si="5"/>
        <v>0.1132251281862446</v>
      </c>
      <c r="M25" s="6">
        <f t="shared" si="5"/>
        <v>8.8744019389218665E-2</v>
      </c>
      <c r="N25" s="14">
        <f t="shared" si="4"/>
        <v>0.183608315977694</v>
      </c>
    </row>
    <row r="26" spans="1:14" x14ac:dyDescent="0.2">
      <c r="A26" s="6"/>
      <c r="B26" s="6"/>
      <c r="C26" s="13">
        <f t="shared" si="5"/>
        <v>0.1132251281862446</v>
      </c>
      <c r="D26" s="6">
        <f t="shared" si="5"/>
        <v>0.13464609838364217</v>
      </c>
      <c r="E26" s="14">
        <f t="shared" si="5"/>
        <v>0.30295372136319498</v>
      </c>
      <c r="F26" s="6">
        <f t="shared" si="5"/>
        <v>0.14076637558289859</v>
      </c>
      <c r="G26" s="6">
        <f t="shared" si="5"/>
        <v>0.16218734578029617</v>
      </c>
      <c r="H26" s="6">
        <f t="shared" si="5"/>
        <v>0.15606706858103978</v>
      </c>
      <c r="I26" s="13">
        <f t="shared" si="5"/>
        <v>8.8744019389218665E-2</v>
      </c>
      <c r="J26" s="6">
        <f t="shared" si="5"/>
        <v>6.4262910592192982E-2</v>
      </c>
      <c r="K26" s="14">
        <f t="shared" si="5"/>
        <v>3.978180179516707E-2</v>
      </c>
      <c r="L26" s="13">
        <f t="shared" si="5"/>
        <v>7.0383187791449406E-2</v>
      </c>
      <c r="M26" s="6">
        <f t="shared" si="5"/>
        <v>5.5082494793308248E-2</v>
      </c>
      <c r="N26" s="14">
        <f t="shared" si="4"/>
        <v>4.5902078994423501E-2</v>
      </c>
    </row>
    <row r="27" spans="1:14" x14ac:dyDescent="0.2">
      <c r="A27" s="6"/>
      <c r="B27" s="6"/>
      <c r="C27" s="15">
        <f t="shared" si="5"/>
        <v>3.978180179516707E-2</v>
      </c>
      <c r="D27" s="16">
        <f t="shared" si="5"/>
        <v>8.5683880789590564E-2</v>
      </c>
      <c r="E27" s="17">
        <f t="shared" si="5"/>
        <v>5.2022356193679925E-2</v>
      </c>
      <c r="F27" s="6">
        <f t="shared" si="5"/>
        <v>6.4262910592192982E-2</v>
      </c>
      <c r="G27" s="6">
        <f t="shared" si="5"/>
        <v>4.2841940394795393E-2</v>
      </c>
      <c r="H27" s="6">
        <f t="shared" si="5"/>
        <v>7.9563603590334139E-2</v>
      </c>
      <c r="I27" s="15">
        <f t="shared" si="5"/>
        <v>3.672166319553876E-2</v>
      </c>
      <c r="J27" s="16">
        <f t="shared" si="5"/>
        <v>5.814263339293655E-2</v>
      </c>
      <c r="K27" s="17">
        <f t="shared" si="5"/>
        <v>4.2841940394795393E-2</v>
      </c>
      <c r="L27" s="15">
        <f t="shared" si="5"/>
        <v>3.978180179516707E-2</v>
      </c>
      <c r="M27" s="16">
        <f t="shared" si="5"/>
        <v>2.7541247396654228E-2</v>
      </c>
      <c r="N27" s="17">
        <f t="shared" si="4"/>
        <v>0.13158595978401408</v>
      </c>
    </row>
    <row r="29" spans="1:14" x14ac:dyDescent="0.2">
      <c r="A29" s="18" t="s">
        <v>10</v>
      </c>
      <c r="B29" s="19">
        <v>2.5</v>
      </c>
      <c r="C29" s="19">
        <f>B29/2</f>
        <v>1.25</v>
      </c>
      <c r="D29" s="19">
        <f>C29/2</f>
        <v>0.625</v>
      </c>
      <c r="E29" s="19">
        <f>D29/2</f>
        <v>0.3125</v>
      </c>
      <c r="F29" s="19">
        <f>E29/2</f>
        <v>0.15625</v>
      </c>
      <c r="G29" s="19">
        <v>0</v>
      </c>
    </row>
    <row r="30" spans="1:14" x14ac:dyDescent="0.2">
      <c r="A30" s="18" t="s">
        <v>11</v>
      </c>
      <c r="B30" s="20">
        <f t="shared" ref="B30:G30" si="6">C2</f>
        <v>0.48320000000000002</v>
      </c>
      <c r="C30" s="20">
        <f t="shared" si="6"/>
        <v>0.29680000000000001</v>
      </c>
      <c r="D30" s="20">
        <f t="shared" si="6"/>
        <v>0.15659999999999999</v>
      </c>
      <c r="E30" s="20">
        <f t="shared" si="6"/>
        <v>7.7799999999999994E-2</v>
      </c>
      <c r="F30" s="20">
        <f t="shared" si="6"/>
        <v>6.9500000000000006E-2</v>
      </c>
      <c r="G30" s="20">
        <f t="shared" si="6"/>
        <v>4.3999999999999997E-2</v>
      </c>
    </row>
    <row r="31" spans="1:14" x14ac:dyDescent="0.2">
      <c r="A31" s="18"/>
      <c r="B31" s="20"/>
      <c r="C31" s="21">
        <f>SLOPE(B30:G30,B29:G29)</f>
        <v>0.18154588018433176</v>
      </c>
      <c r="D31" s="20" t="s">
        <v>12</v>
      </c>
      <c r="E31" s="20"/>
      <c r="F31" s="6"/>
      <c r="G31" s="6"/>
      <c r="H31" s="22"/>
      <c r="I31" s="22"/>
      <c r="J31" s="22"/>
      <c r="K31" s="22"/>
      <c r="L31" s="22"/>
    </row>
    <row r="32" spans="1:14" x14ac:dyDescent="0.2">
      <c r="C32" s="22"/>
      <c r="D32" s="22"/>
      <c r="E32" s="22"/>
      <c r="F32" s="22"/>
      <c r="G32" s="22"/>
      <c r="H32" s="22"/>
      <c r="I32" s="22"/>
      <c r="J32" s="22"/>
      <c r="K32" s="22"/>
      <c r="L32" s="22"/>
    </row>
    <row r="33" spans="1:21" x14ac:dyDescent="0.2">
      <c r="C33" s="22"/>
      <c r="D33" s="22"/>
      <c r="E33" s="22"/>
      <c r="F33" s="22"/>
      <c r="G33" s="22"/>
      <c r="H33" s="22"/>
      <c r="I33" s="22"/>
      <c r="J33" s="22"/>
      <c r="K33" s="22"/>
      <c r="L33" s="22"/>
    </row>
    <row r="34" spans="1:21" x14ac:dyDescent="0.2">
      <c r="C34" s="22"/>
      <c r="D34" s="22"/>
      <c r="E34" s="22"/>
      <c r="F34" s="22"/>
      <c r="G34" s="22"/>
      <c r="H34" s="22"/>
      <c r="I34" s="22"/>
      <c r="J34" s="22"/>
      <c r="K34" s="22"/>
      <c r="L34" s="22"/>
    </row>
    <row r="37" spans="1:21" x14ac:dyDescent="0.2">
      <c r="C37" s="23" t="s">
        <v>13</v>
      </c>
      <c r="D37" s="23"/>
      <c r="E37" s="23"/>
    </row>
    <row r="38" spans="1:21" x14ac:dyDescent="0.2">
      <c r="A38" t="s">
        <v>14</v>
      </c>
      <c r="B38" t="s">
        <v>15</v>
      </c>
      <c r="C38">
        <v>1</v>
      </c>
      <c r="D38">
        <v>2</v>
      </c>
      <c r="E38">
        <v>3</v>
      </c>
      <c r="F38" t="s">
        <v>17</v>
      </c>
      <c r="G38" t="s">
        <v>21</v>
      </c>
    </row>
    <row r="39" spans="1:21" x14ac:dyDescent="0.2">
      <c r="A39">
        <v>1</v>
      </c>
      <c r="B39">
        <v>1</v>
      </c>
      <c r="C39">
        <f>I20</f>
        <v>9.1804157988847002E-2</v>
      </c>
      <c r="D39">
        <f t="shared" ref="D39:E39" si="7">J20</f>
        <v>9.4864296588475325E-2</v>
      </c>
      <c r="E39">
        <f t="shared" si="7"/>
        <v>6.1202771992564672E-2</v>
      </c>
      <c r="F39">
        <f>AVERAGE(C39:E39)</f>
        <v>8.2623742189962338E-2</v>
      </c>
      <c r="G39">
        <f>STDEV(C39:E39)</f>
        <v>1.8614096411337853E-2</v>
      </c>
      <c r="J39" cm="1">
        <f t="array" ref="J39:U39">TRANSPOSE(B39:B50)</f>
        <v>1</v>
      </c>
      <c r="K39">
        <v>2</v>
      </c>
      <c r="L39">
        <v>3</v>
      </c>
      <c r="M39">
        <v>4</v>
      </c>
      <c r="N39">
        <v>5</v>
      </c>
      <c r="O39">
        <v>6</v>
      </c>
      <c r="P39">
        <v>7</v>
      </c>
      <c r="Q39">
        <v>8</v>
      </c>
      <c r="R39">
        <v>9</v>
      </c>
      <c r="S39">
        <v>10</v>
      </c>
      <c r="T39">
        <v>11</v>
      </c>
      <c r="U39">
        <v>12</v>
      </c>
    </row>
    <row r="40" spans="1:21" x14ac:dyDescent="0.2">
      <c r="A40">
        <v>2</v>
      </c>
      <c r="B40">
        <v>2</v>
      </c>
      <c r="C40">
        <f>L20</f>
        <v>5.2022356193679925E-2</v>
      </c>
      <c r="D40">
        <f t="shared" ref="D40:E40" si="8">M20</f>
        <v>6.4262910592192982E-2</v>
      </c>
      <c r="E40">
        <f t="shared" si="8"/>
        <v>6.4262910592192982E-2</v>
      </c>
      <c r="F40">
        <f t="shared" ref="F40:F68" si="9">AVERAGE(C40:E40)</f>
        <v>6.0182725792688629E-2</v>
      </c>
      <c r="G40">
        <f t="shared" ref="G40:G68" si="10">STDEV(C40:E40)</f>
        <v>7.0670873770117713E-3</v>
      </c>
      <c r="I40">
        <v>24</v>
      </c>
      <c r="J40" cm="1">
        <f t="array" ref="J40:U40">TRANSPOSE(F39:F50)</f>
        <v>8.2623742189962338E-2</v>
      </c>
      <c r="K40">
        <v>6.0182725792688629E-2</v>
      </c>
      <c r="L40">
        <v>7.5483418790829745E-2</v>
      </c>
      <c r="M40">
        <v>7.2423280191201478E-2</v>
      </c>
      <c r="N40">
        <v>8.7723973189342705E-2</v>
      </c>
      <c r="O40">
        <v>8.0583649790210196E-2</v>
      </c>
      <c r="P40">
        <v>8.3643788389838367E-2</v>
      </c>
      <c r="Q40">
        <v>8.8744019389218762E-2</v>
      </c>
      <c r="R40">
        <v>0.10098457378773167</v>
      </c>
      <c r="S40">
        <v>0.16524748437992443</v>
      </c>
      <c r="T40">
        <v>9.1804157988847002E-2</v>
      </c>
      <c r="U40">
        <v>9.1804157988846904E-2</v>
      </c>
    </row>
    <row r="41" spans="1:21" x14ac:dyDescent="0.2">
      <c r="A41">
        <v>3</v>
      </c>
      <c r="B41">
        <v>3</v>
      </c>
      <c r="C41">
        <f>C21</f>
        <v>7.0383187791449406E-2</v>
      </c>
      <c r="D41">
        <f t="shared" ref="D41:E41" si="11">D21</f>
        <v>8.2623742189962268E-2</v>
      </c>
      <c r="E41">
        <f t="shared" si="11"/>
        <v>7.3443326391077521E-2</v>
      </c>
      <c r="F41">
        <f t="shared" si="9"/>
        <v>7.5483418790829745E-2</v>
      </c>
      <c r="G41">
        <f t="shared" si="10"/>
        <v>6.3701864764999774E-3</v>
      </c>
      <c r="I41">
        <v>48</v>
      </c>
      <c r="J41" cm="1">
        <f t="array" ref="J41:U41">TRANSPOSE(F51:F62)</f>
        <v>8.8744019389218831E-2</v>
      </c>
      <c r="K41">
        <v>5.9162679592812517E-2</v>
      </c>
      <c r="L41">
        <v>0.18360831597769386</v>
      </c>
      <c r="M41">
        <v>7.1403233991325435E-2</v>
      </c>
      <c r="N41">
        <v>8.8744019389218817E-2</v>
      </c>
      <c r="O41">
        <v>6.6303002991945054E-2</v>
      </c>
      <c r="P41">
        <v>0.10608480478711213</v>
      </c>
      <c r="Q41">
        <v>0.10608480478711206</v>
      </c>
      <c r="R41">
        <v>0.13566614458351831</v>
      </c>
      <c r="S41">
        <v>0.12852582118438574</v>
      </c>
      <c r="T41">
        <v>0.18360831597769392</v>
      </c>
      <c r="U41">
        <v>0.15300692998141152</v>
      </c>
    </row>
    <row r="42" spans="1:21" x14ac:dyDescent="0.2">
      <c r="A42">
        <v>4</v>
      </c>
      <c r="B42">
        <v>4</v>
      </c>
      <c r="C42">
        <f>F21</f>
        <v>7.3443326391077521E-2</v>
      </c>
      <c r="D42">
        <f t="shared" ref="D42:E42" si="12">G21</f>
        <v>7.3443326391077521E-2</v>
      </c>
      <c r="E42">
        <f t="shared" si="12"/>
        <v>7.0383187791449406E-2</v>
      </c>
      <c r="F42">
        <f t="shared" si="9"/>
        <v>7.2423280191201478E-2</v>
      </c>
      <c r="G42">
        <f t="shared" si="10"/>
        <v>1.7667718442528565E-3</v>
      </c>
    </row>
    <row r="43" spans="1:21" x14ac:dyDescent="0.2">
      <c r="A43">
        <v>5</v>
      </c>
      <c r="B43">
        <v>5</v>
      </c>
      <c r="C43">
        <f>I21</f>
        <v>8.5683880789590564E-2</v>
      </c>
      <c r="D43">
        <f t="shared" ref="D43:E43" si="13">J21</f>
        <v>9.7924435188103412E-2</v>
      </c>
      <c r="E43">
        <f t="shared" si="13"/>
        <v>7.9563603590334139E-2</v>
      </c>
      <c r="F43">
        <f t="shared" si="9"/>
        <v>8.7723973189342705E-2</v>
      </c>
      <c r="G43">
        <f t="shared" si="10"/>
        <v>9.3488778465682966E-3</v>
      </c>
    </row>
    <row r="44" spans="1:21" x14ac:dyDescent="0.2">
      <c r="A44">
        <v>6</v>
      </c>
      <c r="B44">
        <v>6</v>
      </c>
      <c r="C44">
        <f>L21</f>
        <v>4.8962217594051817E-2</v>
      </c>
      <c r="D44">
        <f t="shared" ref="D44:E44" si="14">M21</f>
        <v>7.9563603590334139E-2</v>
      </c>
      <c r="E44">
        <f t="shared" si="14"/>
        <v>0.1132251281862446</v>
      </c>
      <c r="F44">
        <f t="shared" si="9"/>
        <v>8.0583649790210196E-2</v>
      </c>
      <c r="G44">
        <f t="shared" si="10"/>
        <v>3.2143596409432013E-2</v>
      </c>
    </row>
    <row r="45" spans="1:21" x14ac:dyDescent="0.2">
      <c r="A45">
        <v>7</v>
      </c>
      <c r="B45">
        <v>7</v>
      </c>
      <c r="C45">
        <f>C22</f>
        <v>8.2623742189962268E-2</v>
      </c>
      <c r="D45">
        <f t="shared" ref="D45:E45" si="15">D22</f>
        <v>8.2623742189962268E-2</v>
      </c>
      <c r="E45">
        <f t="shared" si="15"/>
        <v>8.5683880789590564E-2</v>
      </c>
      <c r="F45">
        <f t="shared" si="9"/>
        <v>8.3643788389838367E-2</v>
      </c>
      <c r="G45">
        <f t="shared" si="10"/>
        <v>1.7667718442529608E-3</v>
      </c>
    </row>
    <row r="46" spans="1:21" x14ac:dyDescent="0.2">
      <c r="A46">
        <v>8</v>
      </c>
      <c r="B46">
        <v>8</v>
      </c>
      <c r="C46">
        <f>F22</f>
        <v>8.8744019389218665E-2</v>
      </c>
      <c r="D46">
        <f t="shared" ref="D46:E46" si="16">G22</f>
        <v>9.4864296588475325E-2</v>
      </c>
      <c r="E46">
        <f t="shared" si="16"/>
        <v>8.2623742189962268E-2</v>
      </c>
      <c r="F46">
        <f t="shared" si="9"/>
        <v>8.8744019389218762E-2</v>
      </c>
      <c r="G46">
        <f t="shared" si="10"/>
        <v>6.1202771992565283E-3</v>
      </c>
    </row>
    <row r="47" spans="1:21" x14ac:dyDescent="0.2">
      <c r="A47">
        <v>9</v>
      </c>
      <c r="B47">
        <v>9</v>
      </c>
      <c r="C47">
        <f>I22</f>
        <v>9.1804157988847002E-2</v>
      </c>
      <c r="D47">
        <f t="shared" ref="D47:E47" si="17">J22</f>
        <v>9.7924435188103412E-2</v>
      </c>
      <c r="E47">
        <f t="shared" si="17"/>
        <v>0.1132251281862446</v>
      </c>
      <c r="F47">
        <f t="shared" si="9"/>
        <v>0.10098457378773167</v>
      </c>
      <c r="G47">
        <f t="shared" si="10"/>
        <v>1.1033486630986149E-2</v>
      </c>
    </row>
    <row r="48" spans="1:21" x14ac:dyDescent="0.2">
      <c r="A48">
        <v>10</v>
      </c>
      <c r="B48">
        <v>10</v>
      </c>
      <c r="C48">
        <f>L22</f>
        <v>7.3443326391077521E-2</v>
      </c>
      <c r="D48">
        <f t="shared" ref="D48:E48" si="18">M22</f>
        <v>7.3443326391077521E-2</v>
      </c>
      <c r="E48">
        <f t="shared" si="18"/>
        <v>0.34885580035761826</v>
      </c>
      <c r="F48">
        <f t="shared" si="9"/>
        <v>0.16524748437992443</v>
      </c>
      <c r="G48">
        <f t="shared" si="10"/>
        <v>0.15900946598276311</v>
      </c>
    </row>
    <row r="49" spans="1:7" x14ac:dyDescent="0.2">
      <c r="A49">
        <v>11</v>
      </c>
      <c r="B49">
        <v>11</v>
      </c>
      <c r="C49">
        <f>C23</f>
        <v>9.1804157988847002E-2</v>
      </c>
      <c r="D49">
        <f t="shared" ref="D49:E49" si="19">D23</f>
        <v>9.1804157988847002E-2</v>
      </c>
      <c r="E49">
        <f t="shared" si="19"/>
        <v>9.1804157988847002E-2</v>
      </c>
      <c r="F49">
        <f t="shared" si="9"/>
        <v>9.1804157988847002E-2</v>
      </c>
      <c r="G49">
        <f t="shared" si="10"/>
        <v>0</v>
      </c>
    </row>
    <row r="50" spans="1:7" x14ac:dyDescent="0.2">
      <c r="A50">
        <v>12</v>
      </c>
      <c r="B50">
        <v>12</v>
      </c>
      <c r="C50">
        <f>F23</f>
        <v>8.8744019389218665E-2</v>
      </c>
      <c r="D50">
        <f t="shared" ref="D50:E50" si="20">G23</f>
        <v>9.7924435188103412E-2</v>
      </c>
      <c r="E50">
        <f t="shared" si="20"/>
        <v>8.8744019389218665E-2</v>
      </c>
      <c r="F50">
        <f t="shared" si="9"/>
        <v>9.1804157988846904E-2</v>
      </c>
      <c r="G50">
        <f t="shared" si="10"/>
        <v>5.3003155327588022E-3</v>
      </c>
    </row>
    <row r="51" spans="1:7" x14ac:dyDescent="0.2">
      <c r="A51">
        <v>13</v>
      </c>
      <c r="B51">
        <v>1</v>
      </c>
      <c r="C51">
        <f>I23</f>
        <v>7.0383187791449406E-2</v>
      </c>
      <c r="D51">
        <f t="shared" ref="D51:E51" si="21">J23</f>
        <v>9.4864296588475325E-2</v>
      </c>
      <c r="E51">
        <f t="shared" si="21"/>
        <v>0.10098457378773175</v>
      </c>
      <c r="F51">
        <f t="shared" si="9"/>
        <v>8.8744019389218831E-2</v>
      </c>
      <c r="G51">
        <f t="shared" si="10"/>
        <v>1.6192731424011488E-2</v>
      </c>
    </row>
    <row r="52" spans="1:7" x14ac:dyDescent="0.2">
      <c r="A52">
        <v>14</v>
      </c>
      <c r="B52">
        <v>2</v>
      </c>
      <c r="C52">
        <f>L23</f>
        <v>5.2022356193679925E-2</v>
      </c>
      <c r="D52">
        <f t="shared" ref="D52:E52" si="22">M23</f>
        <v>4.8962217594051817E-2</v>
      </c>
      <c r="E52">
        <f t="shared" si="22"/>
        <v>7.6503464990705816E-2</v>
      </c>
      <c r="F52">
        <f t="shared" si="9"/>
        <v>5.9162679592812517E-2</v>
      </c>
      <c r="G52">
        <f t="shared" si="10"/>
        <v>1.5095305254418543E-2</v>
      </c>
    </row>
    <row r="53" spans="1:7" x14ac:dyDescent="0.2">
      <c r="A53">
        <v>15</v>
      </c>
      <c r="B53">
        <v>3</v>
      </c>
      <c r="C53">
        <f>C24</f>
        <v>7.3443326391077521E-2</v>
      </c>
      <c r="D53">
        <f t="shared" ref="D53:E53" si="23">D24</f>
        <v>0.31213413716207955</v>
      </c>
      <c r="E53">
        <f t="shared" si="23"/>
        <v>0.16524748437992454</v>
      </c>
      <c r="F53">
        <f t="shared" si="9"/>
        <v>0.18360831597769386</v>
      </c>
      <c r="G53">
        <f t="shared" si="10"/>
        <v>0.12040002445743447</v>
      </c>
    </row>
    <row r="54" spans="1:7" x14ac:dyDescent="0.2">
      <c r="A54">
        <v>16</v>
      </c>
      <c r="B54">
        <v>4</v>
      </c>
      <c r="C54">
        <f>F24</f>
        <v>0.10098457378773175</v>
      </c>
      <c r="D54">
        <f t="shared" ref="D54:E54" si="24">G24</f>
        <v>6.7323049191821083E-2</v>
      </c>
      <c r="E54">
        <f t="shared" si="24"/>
        <v>4.5902078994423501E-2</v>
      </c>
      <c r="F54">
        <f t="shared" si="9"/>
        <v>7.1403233991325435E-2</v>
      </c>
      <c r="G54">
        <f t="shared" si="10"/>
        <v>2.7766999102572958E-2</v>
      </c>
    </row>
    <row r="55" spans="1:7" x14ac:dyDescent="0.2">
      <c r="A55">
        <v>17</v>
      </c>
      <c r="B55">
        <v>5</v>
      </c>
      <c r="C55">
        <f>I24</f>
        <v>0.11628526678587289</v>
      </c>
      <c r="D55">
        <f t="shared" ref="D55:E55" si="25">J24</f>
        <v>7.0383187791449406E-2</v>
      </c>
      <c r="E55">
        <f t="shared" si="25"/>
        <v>7.9563603590334139E-2</v>
      </c>
      <c r="F55">
        <f t="shared" si="9"/>
        <v>8.8744019389218817E-2</v>
      </c>
      <c r="G55">
        <f t="shared" si="10"/>
        <v>2.4289097136017256E-2</v>
      </c>
    </row>
    <row r="56" spans="1:7" x14ac:dyDescent="0.2">
      <c r="A56">
        <v>18</v>
      </c>
      <c r="B56">
        <v>6</v>
      </c>
      <c r="C56">
        <f>L24</f>
        <v>7.3443326391077521E-2</v>
      </c>
      <c r="D56">
        <f t="shared" ref="D56:E56" si="26">M24</f>
        <v>5.814263339293655E-2</v>
      </c>
      <c r="E56">
        <f t="shared" si="26"/>
        <v>6.7323049191821083E-2</v>
      </c>
      <c r="F56">
        <f t="shared" si="9"/>
        <v>6.6303002991945054E-2</v>
      </c>
      <c r="G56">
        <f t="shared" si="10"/>
        <v>7.7011799253913797E-3</v>
      </c>
    </row>
    <row r="57" spans="1:7" x14ac:dyDescent="0.2">
      <c r="A57">
        <v>19</v>
      </c>
      <c r="B57">
        <v>7</v>
      </c>
      <c r="C57">
        <f>C25</f>
        <v>0.1101649895866165</v>
      </c>
      <c r="D57">
        <f t="shared" ref="D57:E57" si="27">D25</f>
        <v>9.7924435188103412E-2</v>
      </c>
      <c r="E57">
        <f t="shared" si="27"/>
        <v>0.1101649895866165</v>
      </c>
      <c r="F57">
        <f t="shared" si="9"/>
        <v>0.10608480478711213</v>
      </c>
      <c r="G57">
        <f t="shared" si="10"/>
        <v>7.0670873770117869E-3</v>
      </c>
    </row>
    <row r="58" spans="1:7" x14ac:dyDescent="0.2">
      <c r="A58">
        <v>20</v>
      </c>
      <c r="B58">
        <v>8</v>
      </c>
      <c r="C58">
        <f>F25</f>
        <v>0.10710485098698816</v>
      </c>
      <c r="D58">
        <f t="shared" ref="D58:E58" si="28">G25</f>
        <v>0.10710485098698816</v>
      </c>
      <c r="E58">
        <f t="shared" si="28"/>
        <v>0.10404471238735985</v>
      </c>
      <c r="F58">
        <f t="shared" si="9"/>
        <v>0.10608480478711206</v>
      </c>
      <c r="G58">
        <f t="shared" si="10"/>
        <v>1.7667718442529688E-3</v>
      </c>
    </row>
    <row r="59" spans="1:7" x14ac:dyDescent="0.2">
      <c r="A59">
        <v>21</v>
      </c>
      <c r="B59">
        <v>9</v>
      </c>
      <c r="C59">
        <f>I25</f>
        <v>9.7924435188103412E-2</v>
      </c>
      <c r="D59">
        <f t="shared" ref="D59:E59" si="29">J25</f>
        <v>0.12240554398512934</v>
      </c>
      <c r="E59">
        <f t="shared" si="29"/>
        <v>0.18666845457732209</v>
      </c>
      <c r="F59">
        <f t="shared" si="9"/>
        <v>0.13566614458351831</v>
      </c>
      <c r="G59">
        <f t="shared" si="10"/>
        <v>4.5834025467015149E-2</v>
      </c>
    </row>
    <row r="60" spans="1:7" x14ac:dyDescent="0.2">
      <c r="A60">
        <v>22</v>
      </c>
      <c r="B60">
        <v>10</v>
      </c>
      <c r="C60">
        <f>L25</f>
        <v>0.1132251281862446</v>
      </c>
      <c r="D60">
        <f t="shared" ref="D60:E60" si="30">M25</f>
        <v>8.8744019389218665E-2</v>
      </c>
      <c r="E60">
        <f t="shared" si="30"/>
        <v>0.183608315977694</v>
      </c>
      <c r="F60">
        <f t="shared" si="9"/>
        <v>0.12852582118438574</v>
      </c>
      <c r="G60">
        <f t="shared" si="10"/>
        <v>4.924826998457997E-2</v>
      </c>
    </row>
    <row r="61" spans="1:7" x14ac:dyDescent="0.2">
      <c r="A61">
        <v>23</v>
      </c>
      <c r="B61">
        <v>11</v>
      </c>
      <c r="C61">
        <f>C26</f>
        <v>0.1132251281862446</v>
      </c>
      <c r="D61">
        <f t="shared" ref="D61:E61" si="31">D26</f>
        <v>0.13464609838364217</v>
      </c>
      <c r="E61">
        <f t="shared" si="31"/>
        <v>0.30295372136319498</v>
      </c>
      <c r="F61">
        <f t="shared" si="9"/>
        <v>0.18360831597769392</v>
      </c>
      <c r="G61">
        <f t="shared" si="10"/>
        <v>0.10390961856835787</v>
      </c>
    </row>
    <row r="62" spans="1:7" x14ac:dyDescent="0.2">
      <c r="A62">
        <v>24</v>
      </c>
      <c r="B62">
        <v>12</v>
      </c>
      <c r="C62">
        <f>F26</f>
        <v>0.14076637558289859</v>
      </c>
      <c r="D62">
        <f t="shared" ref="D62:E62" si="32">G26</f>
        <v>0.16218734578029617</v>
      </c>
      <c r="E62">
        <f t="shared" si="32"/>
        <v>0.15606706858103978</v>
      </c>
      <c r="F62">
        <f t="shared" si="9"/>
        <v>0.15300692998141152</v>
      </c>
      <c r="G62">
        <f t="shared" si="10"/>
        <v>1.1033486630986144E-2</v>
      </c>
    </row>
    <row r="63" spans="1:7" x14ac:dyDescent="0.2">
      <c r="A63">
        <v>25</v>
      </c>
      <c r="B63" t="s">
        <v>20</v>
      </c>
      <c r="C63">
        <f>I26</f>
        <v>8.8744019389218665E-2</v>
      </c>
      <c r="D63">
        <f t="shared" ref="D63:E63" si="33">J26</f>
        <v>6.4262910592192982E-2</v>
      </c>
      <c r="E63">
        <f t="shared" si="33"/>
        <v>3.978180179516707E-2</v>
      </c>
      <c r="F63">
        <f t="shared" si="9"/>
        <v>6.4262910592192898E-2</v>
      </c>
      <c r="G63">
        <f t="shared" si="10"/>
        <v>2.448110879702578E-2</v>
      </c>
    </row>
    <row r="64" spans="1:7" x14ac:dyDescent="0.2">
      <c r="A64">
        <v>26</v>
      </c>
      <c r="B64" t="s">
        <v>20</v>
      </c>
      <c r="C64">
        <f>L26</f>
        <v>7.0383187791449406E-2</v>
      </c>
      <c r="D64">
        <f t="shared" ref="D64:E64" si="34">M26</f>
        <v>5.5082494793308248E-2</v>
      </c>
      <c r="E64">
        <f t="shared" si="34"/>
        <v>4.5902078994423501E-2</v>
      </c>
      <c r="F64">
        <f t="shared" si="9"/>
        <v>5.7122587193060383E-2</v>
      </c>
      <c r="G64">
        <f t="shared" si="10"/>
        <v>1.2367402909770481E-2</v>
      </c>
    </row>
    <row r="65" spans="1:7" x14ac:dyDescent="0.2">
      <c r="A65">
        <v>27</v>
      </c>
      <c r="B65" t="s">
        <v>20</v>
      </c>
      <c r="C65">
        <f>C27</f>
        <v>3.978180179516707E-2</v>
      </c>
      <c r="D65">
        <f t="shared" ref="D65:E65" si="35">D27</f>
        <v>8.5683880789590564E-2</v>
      </c>
      <c r="E65">
        <f t="shared" si="35"/>
        <v>5.2022356193679925E-2</v>
      </c>
      <c r="F65">
        <f t="shared" si="9"/>
        <v>5.9162679592812517E-2</v>
      </c>
      <c r="G65">
        <f t="shared" si="10"/>
        <v>2.3769484169533939E-2</v>
      </c>
    </row>
    <row r="66" spans="1:7" x14ac:dyDescent="0.2">
      <c r="A66">
        <v>28</v>
      </c>
      <c r="B66" t="s">
        <v>20</v>
      </c>
      <c r="C66">
        <f>F27</f>
        <v>6.4262910592192982E-2</v>
      </c>
      <c r="D66">
        <f t="shared" ref="D66:E66" si="36">G27</f>
        <v>4.2841940394795393E-2</v>
      </c>
      <c r="E66">
        <f t="shared" si="36"/>
        <v>7.9563603590334139E-2</v>
      </c>
      <c r="F66">
        <f t="shared" si="9"/>
        <v>6.2222818192440833E-2</v>
      </c>
      <c r="G66">
        <f t="shared" si="10"/>
        <v>1.8445639585313672E-2</v>
      </c>
    </row>
    <row r="67" spans="1:7" x14ac:dyDescent="0.2">
      <c r="A67">
        <v>29</v>
      </c>
      <c r="B67" t="s">
        <v>20</v>
      </c>
      <c r="C67">
        <f>I27</f>
        <v>3.672166319553876E-2</v>
      </c>
      <c r="D67">
        <f t="shared" ref="D67:E67" si="37">J27</f>
        <v>5.814263339293655E-2</v>
      </c>
      <c r="E67">
        <f t="shared" si="37"/>
        <v>4.2841940394795393E-2</v>
      </c>
      <c r="F67">
        <f t="shared" si="9"/>
        <v>4.5902078994423563E-2</v>
      </c>
      <c r="G67">
        <f t="shared" si="10"/>
        <v>1.1033486630986225E-2</v>
      </c>
    </row>
    <row r="68" spans="1:7" x14ac:dyDescent="0.2">
      <c r="A68">
        <v>30</v>
      </c>
      <c r="B68" t="s">
        <v>20</v>
      </c>
      <c r="C68">
        <f>L27</f>
        <v>3.978180179516707E-2</v>
      </c>
      <c r="D68">
        <f t="shared" ref="D68:E68" si="38">M27</f>
        <v>2.7541247396654228E-2</v>
      </c>
      <c r="E68">
        <f t="shared" si="38"/>
        <v>0.13158595978401408</v>
      </c>
      <c r="F68">
        <f t="shared" si="9"/>
        <v>6.6303002991945123E-2</v>
      </c>
      <c r="G68">
        <f t="shared" si="10"/>
        <v>5.6867003865441107E-2</v>
      </c>
    </row>
  </sheetData>
  <mergeCells count="1">
    <mergeCell ref="C37:E3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2022-03-22 plate 1</vt:lpstr>
      <vt:lpstr>2022-03-22 plate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2022-03-22T19:30:29Z</dcterms:created>
  <dcterms:modified xsi:type="dcterms:W3CDTF">2022-03-22T20:19:23Z</dcterms:modified>
</cp:coreProperties>
</file>