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kkosjo_msu_edu/Documents/Analysis/"/>
    </mc:Choice>
  </mc:AlternateContent>
  <xr:revisionPtr revIDLastSave="4" documentId="13_ncr:1_{F72D6F60-9FA8-41AD-8648-6A76D0DF8C20}" xr6:coauthVersionLast="47" xr6:coauthVersionMax="47" xr10:uidLastSave="{D40DEDC7-9611-441B-BB3E-EE3D7664DC49}"/>
  <bookViews>
    <workbookView xWindow="-120" yWindow="-120" windowWidth="29040" windowHeight="15840" activeTab="5" xr2:uid="{BA99FB0C-938F-41CA-8338-3453C9BE46F2}"/>
  </bookViews>
  <sheets>
    <sheet name="0 h" sheetId="1" r:id="rId1"/>
    <sheet name="6 h" sheetId="3" r:id="rId2"/>
    <sheet name="12 h" sheetId="5" r:id="rId3"/>
    <sheet name="24 h" sheetId="6" r:id="rId4"/>
    <sheet name="OD750" sheetId="7" r:id="rId5"/>
    <sheet name="Compiled" sheetId="9" r:id="rId6"/>
    <sheet name="biomass-sucrose %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2" i="9"/>
  <c r="I29" i="9"/>
  <c r="I32" i="9"/>
  <c r="I35" i="9"/>
  <c r="I30" i="9"/>
  <c r="I33" i="9"/>
  <c r="I36" i="9"/>
  <c r="I31" i="9"/>
  <c r="I34" i="9"/>
  <c r="I37" i="9"/>
  <c r="E29" i="9"/>
  <c r="E32" i="9"/>
  <c r="E35" i="9"/>
  <c r="E30" i="9"/>
  <c r="E33" i="9"/>
  <c r="E36" i="9"/>
  <c r="E31" i="9"/>
  <c r="E34" i="9"/>
  <c r="E37" i="9"/>
  <c r="I20" i="9"/>
  <c r="I23" i="9"/>
  <c r="I26" i="9"/>
  <c r="I21" i="9"/>
  <c r="I24" i="9"/>
  <c r="I27" i="9"/>
  <c r="I22" i="9"/>
  <c r="I25" i="9"/>
  <c r="I28" i="9"/>
  <c r="E20" i="9"/>
  <c r="E23" i="9"/>
  <c r="E26" i="9"/>
  <c r="E21" i="9"/>
  <c r="E24" i="9"/>
  <c r="E27" i="9"/>
  <c r="E22" i="9"/>
  <c r="E25" i="9"/>
  <c r="E28" i="9"/>
  <c r="I11" i="9"/>
  <c r="I14" i="9"/>
  <c r="I17" i="9"/>
  <c r="I12" i="9"/>
  <c r="I15" i="9"/>
  <c r="I18" i="9"/>
  <c r="I13" i="9"/>
  <c r="I16" i="9"/>
  <c r="I19" i="9"/>
  <c r="E11" i="9"/>
  <c r="E14" i="9"/>
  <c r="E17" i="9"/>
  <c r="E12" i="9"/>
  <c r="E15" i="9"/>
  <c r="E18" i="9"/>
  <c r="E13" i="9"/>
  <c r="E16" i="9"/>
  <c r="E19" i="9"/>
  <c r="I2" i="9"/>
  <c r="I5" i="9"/>
  <c r="I8" i="9"/>
  <c r="I3" i="9"/>
  <c r="I6" i="9"/>
  <c r="I9" i="9"/>
  <c r="I4" i="9"/>
  <c r="I7" i="9"/>
  <c r="I10" i="9"/>
  <c r="E2" i="9"/>
  <c r="E5" i="9"/>
  <c r="E8" i="9"/>
  <c r="E3" i="9"/>
  <c r="E6" i="9"/>
  <c r="E9" i="9"/>
  <c r="E4" i="9"/>
  <c r="E7" i="9"/>
  <c r="E10" i="9"/>
  <c r="I3" i="7"/>
  <c r="G12" i="1"/>
  <c r="M46" i="1"/>
  <c r="O46" i="6"/>
  <c r="N46" i="6"/>
  <c r="M46" i="6"/>
  <c r="O45" i="6"/>
  <c r="N45" i="6"/>
  <c r="M45" i="6"/>
  <c r="O39" i="6"/>
  <c r="N39" i="6"/>
  <c r="M39" i="6"/>
  <c r="O38" i="6"/>
  <c r="N38" i="6"/>
  <c r="M38" i="6"/>
  <c r="O46" i="5"/>
  <c r="N46" i="5"/>
  <c r="M46" i="5"/>
  <c r="O45" i="5"/>
  <c r="N45" i="5"/>
  <c r="M45" i="5"/>
  <c r="O39" i="5"/>
  <c r="N39" i="5"/>
  <c r="M39" i="5"/>
  <c r="O38" i="5"/>
  <c r="N38" i="5"/>
  <c r="M38" i="5"/>
  <c r="O39" i="3"/>
  <c r="N39" i="3"/>
  <c r="M39" i="3"/>
  <c r="O38" i="3"/>
  <c r="N38" i="3"/>
  <c r="M38" i="3"/>
  <c r="O46" i="3"/>
  <c r="N46" i="3"/>
  <c r="M46" i="3"/>
  <c r="N45" i="3"/>
  <c r="M45" i="3" l="1"/>
  <c r="O45" i="3"/>
  <c r="N46" i="1" l="1"/>
  <c r="O46" i="1"/>
  <c r="N39" i="1"/>
  <c r="O39" i="1"/>
  <c r="M39" i="1"/>
  <c r="N45" i="1"/>
  <c r="O45" i="1"/>
  <c r="M45" i="1"/>
  <c r="N38" i="1"/>
  <c r="O38" i="1"/>
  <c r="M38" i="1"/>
  <c r="O6" i="7"/>
  <c r="P6" i="7"/>
  <c r="N6" i="7"/>
  <c r="O5" i="7"/>
  <c r="P5" i="7"/>
  <c r="N5" i="7"/>
  <c r="O4" i="7"/>
  <c r="P4" i="7"/>
  <c r="N4" i="7"/>
  <c r="O3" i="7"/>
  <c r="P3" i="7"/>
  <c r="N3" i="7"/>
  <c r="J6" i="7"/>
  <c r="K6" i="7"/>
  <c r="I6" i="7"/>
  <c r="J5" i="7"/>
  <c r="K5" i="7"/>
  <c r="I5" i="7"/>
  <c r="J4" i="7"/>
  <c r="K4" i="7"/>
  <c r="I4" i="7"/>
  <c r="J3" i="7"/>
  <c r="K3" i="7"/>
  <c r="G34" i="6"/>
  <c r="I33" i="6"/>
  <c r="H33" i="6"/>
  <c r="G33" i="6"/>
  <c r="D32" i="6"/>
  <c r="D41" i="6" s="1"/>
  <c r="B31" i="6"/>
  <c r="B40" i="6" s="1"/>
  <c r="G25" i="6"/>
  <c r="N27" i="6" s="1"/>
  <c r="I24" i="6"/>
  <c r="P24" i="6" s="1"/>
  <c r="H24" i="6"/>
  <c r="O24" i="6" s="1"/>
  <c r="D24" i="6"/>
  <c r="C24" i="6"/>
  <c r="B24" i="6"/>
  <c r="D23" i="6"/>
  <c r="C23" i="6"/>
  <c r="B23" i="6"/>
  <c r="I14" i="6"/>
  <c r="I26" i="6" s="1"/>
  <c r="H14" i="6"/>
  <c r="C32" i="6" s="1"/>
  <c r="C41" i="6" s="1"/>
  <c r="G14" i="6"/>
  <c r="B32" i="6" s="1"/>
  <c r="B41" i="6" s="1"/>
  <c r="I13" i="6"/>
  <c r="D31" i="6" s="1"/>
  <c r="D40" i="6" s="1"/>
  <c r="H13" i="6"/>
  <c r="C31" i="6" s="1"/>
  <c r="C40" i="6" s="1"/>
  <c r="G13" i="6"/>
  <c r="N26" i="6" s="1"/>
  <c r="I12" i="6"/>
  <c r="D30" i="6" s="1"/>
  <c r="D39" i="6" s="1"/>
  <c r="H12" i="6"/>
  <c r="C30" i="6" s="1"/>
  <c r="C39" i="6" s="1"/>
  <c r="G12" i="6"/>
  <c r="G24" i="6" s="1"/>
  <c r="G35" i="5"/>
  <c r="I34" i="5"/>
  <c r="H34" i="5"/>
  <c r="G34" i="5"/>
  <c r="C31" i="5"/>
  <c r="C40" i="5" s="1"/>
  <c r="B31" i="5"/>
  <c r="B40" i="5" s="1"/>
  <c r="D30" i="5"/>
  <c r="D39" i="5" s="1"/>
  <c r="C30" i="5"/>
  <c r="C39" i="5" s="1"/>
  <c r="B30" i="5"/>
  <c r="B39" i="5" s="1"/>
  <c r="N25" i="5"/>
  <c r="I25" i="5"/>
  <c r="P27" i="5" s="1"/>
  <c r="H25" i="5"/>
  <c r="O26" i="5" s="1"/>
  <c r="G24" i="5"/>
  <c r="N24" i="5" s="1"/>
  <c r="D24" i="5"/>
  <c r="C24" i="5"/>
  <c r="B24" i="5"/>
  <c r="D23" i="5"/>
  <c r="C23" i="5"/>
  <c r="B23" i="5"/>
  <c r="I14" i="5"/>
  <c r="H14" i="5"/>
  <c r="G14" i="5"/>
  <c r="I13" i="5"/>
  <c r="D31" i="5" s="1"/>
  <c r="D40" i="5" s="1"/>
  <c r="H13" i="5"/>
  <c r="G13" i="5"/>
  <c r="G25" i="5" s="1"/>
  <c r="N27" i="5" s="1"/>
  <c r="I12" i="5"/>
  <c r="I33" i="5" s="1"/>
  <c r="H12" i="5"/>
  <c r="H33" i="5" s="1"/>
  <c r="G12" i="5"/>
  <c r="G33" i="5" s="1"/>
  <c r="I33" i="3"/>
  <c r="H33" i="3"/>
  <c r="G33" i="3"/>
  <c r="D30" i="3"/>
  <c r="D39" i="3" s="1"/>
  <c r="H24" i="3"/>
  <c r="O24" i="3" s="1"/>
  <c r="G24" i="3"/>
  <c r="N24" i="3" s="1"/>
  <c r="D24" i="3"/>
  <c r="C24" i="3"/>
  <c r="B24" i="3"/>
  <c r="D23" i="3"/>
  <c r="C23" i="3"/>
  <c r="B23" i="3"/>
  <c r="I14" i="3"/>
  <c r="I26" i="3" s="1"/>
  <c r="H14" i="3"/>
  <c r="C32" i="3" s="1"/>
  <c r="C41" i="3" s="1"/>
  <c r="G14" i="3"/>
  <c r="G35" i="3" s="1"/>
  <c r="I13" i="3"/>
  <c r="I34" i="3" s="1"/>
  <c r="H13" i="3"/>
  <c r="C31" i="3" s="1"/>
  <c r="C40" i="3" s="1"/>
  <c r="G13" i="3"/>
  <c r="G25" i="3" s="1"/>
  <c r="N27" i="3" s="1"/>
  <c r="I12" i="3"/>
  <c r="I24" i="3" s="1"/>
  <c r="P24" i="3" s="1"/>
  <c r="H12" i="3"/>
  <c r="C30" i="3" s="1"/>
  <c r="C39" i="3" s="1"/>
  <c r="G12" i="3"/>
  <c r="B30" i="3" s="1"/>
  <c r="B39" i="3" s="1"/>
  <c r="H14" i="1"/>
  <c r="I14" i="1"/>
  <c r="H13" i="1"/>
  <c r="I13" i="1"/>
  <c r="H12" i="1"/>
  <c r="I12" i="1"/>
  <c r="G14" i="1"/>
  <c r="G13" i="1"/>
  <c r="N24" i="6" l="1"/>
  <c r="N25" i="6"/>
  <c r="P28" i="5"/>
  <c r="G38" i="5"/>
  <c r="G37" i="5"/>
  <c r="P29" i="6"/>
  <c r="P28" i="6"/>
  <c r="H38" i="5"/>
  <c r="N28" i="6"/>
  <c r="G38" i="6"/>
  <c r="D32" i="3"/>
  <c r="D41" i="3" s="1"/>
  <c r="H35" i="5"/>
  <c r="H37" i="5" s="1"/>
  <c r="I25" i="6"/>
  <c r="B30" i="6"/>
  <c r="B39" i="6" s="1"/>
  <c r="H25" i="6"/>
  <c r="O27" i="6" s="1"/>
  <c r="G26" i="5"/>
  <c r="N29" i="5" s="1"/>
  <c r="I35" i="5"/>
  <c r="I38" i="5" s="1"/>
  <c r="H34" i="6"/>
  <c r="H38" i="6" s="1"/>
  <c r="H26" i="5"/>
  <c r="O29" i="5" s="1"/>
  <c r="B32" i="5"/>
  <c r="B41" i="5" s="1"/>
  <c r="O25" i="6"/>
  <c r="I34" i="6"/>
  <c r="I37" i="6" s="1"/>
  <c r="I26" i="5"/>
  <c r="P29" i="5" s="1"/>
  <c r="C32" i="5"/>
  <c r="C41" i="5" s="1"/>
  <c r="P25" i="6"/>
  <c r="G35" i="6"/>
  <c r="G37" i="6" s="1"/>
  <c r="N26" i="5"/>
  <c r="D32" i="5"/>
  <c r="D41" i="5" s="1"/>
  <c r="G26" i="6"/>
  <c r="N29" i="6" s="1"/>
  <c r="H35" i="6"/>
  <c r="H24" i="5"/>
  <c r="H26" i="6"/>
  <c r="I35" i="6"/>
  <c r="I24" i="5"/>
  <c r="P29" i="3"/>
  <c r="P28" i="3"/>
  <c r="I25" i="3"/>
  <c r="P27" i="3" s="1"/>
  <c r="H34" i="3"/>
  <c r="N26" i="3"/>
  <c r="O25" i="3"/>
  <c r="H35" i="3"/>
  <c r="H37" i="3" s="1"/>
  <c r="G26" i="3"/>
  <c r="D31" i="3"/>
  <c r="D40" i="3" s="1"/>
  <c r="I35" i="3"/>
  <c r="I37" i="3" s="1"/>
  <c r="G34" i="3"/>
  <c r="G37" i="3" s="1"/>
  <c r="B31" i="3"/>
  <c r="B40" i="3" s="1"/>
  <c r="P25" i="3"/>
  <c r="H26" i="3"/>
  <c r="B32" i="3"/>
  <c r="B41" i="3" s="1"/>
  <c r="H25" i="3"/>
  <c r="O26" i="3" s="1"/>
  <c r="N25" i="3"/>
  <c r="O26" i="6"/>
  <c r="O27" i="5"/>
  <c r="I37" i="5"/>
  <c r="P26" i="5"/>
  <c r="D8" i="6"/>
  <c r="C8" i="6"/>
  <c r="B8" i="6"/>
  <c r="D7" i="6"/>
  <c r="C7" i="6"/>
  <c r="B7" i="6"/>
  <c r="K5" i="6"/>
  <c r="J5" i="6"/>
  <c r="I5" i="6"/>
  <c r="K4" i="6"/>
  <c r="J4" i="6"/>
  <c r="I4" i="6"/>
  <c r="K3" i="6"/>
  <c r="J3" i="6"/>
  <c r="I3" i="6"/>
  <c r="D8" i="5"/>
  <c r="C8" i="5"/>
  <c r="B8" i="5"/>
  <c r="D7" i="5"/>
  <c r="C7" i="5"/>
  <c r="B7" i="5"/>
  <c r="K5" i="5"/>
  <c r="J5" i="5"/>
  <c r="I5" i="5"/>
  <c r="K4" i="5"/>
  <c r="J4" i="5"/>
  <c r="I4" i="5"/>
  <c r="K3" i="5"/>
  <c r="J3" i="5"/>
  <c r="I3" i="5"/>
  <c r="D8" i="3"/>
  <c r="C8" i="3"/>
  <c r="B8" i="3"/>
  <c r="D7" i="3"/>
  <c r="C7" i="3"/>
  <c r="B7" i="3"/>
  <c r="K5" i="3"/>
  <c r="J5" i="3"/>
  <c r="I5" i="3"/>
  <c r="K4" i="3"/>
  <c r="J4" i="3"/>
  <c r="I4" i="3"/>
  <c r="K3" i="3"/>
  <c r="J3" i="3"/>
  <c r="I3" i="3"/>
  <c r="K4" i="1"/>
  <c r="K5" i="1"/>
  <c r="J4" i="1"/>
  <c r="J5" i="1"/>
  <c r="I4" i="1"/>
  <c r="I5" i="1"/>
  <c r="K3" i="1"/>
  <c r="J3" i="1"/>
  <c r="I3" i="1"/>
  <c r="O29" i="6" l="1"/>
  <c r="O28" i="6"/>
  <c r="P27" i="6"/>
  <c r="P26" i="6"/>
  <c r="H37" i="6"/>
  <c r="O28" i="5"/>
  <c r="I38" i="6"/>
  <c r="O24" i="5"/>
  <c r="O25" i="5"/>
  <c r="O27" i="3"/>
  <c r="P24" i="5"/>
  <c r="P25" i="5"/>
  <c r="N28" i="5"/>
  <c r="N29" i="3"/>
  <c r="N28" i="3"/>
  <c r="H38" i="3"/>
  <c r="G38" i="3"/>
  <c r="O29" i="3"/>
  <c r="O28" i="3"/>
  <c r="P26" i="3"/>
  <c r="I38" i="3"/>
  <c r="C30" i="1"/>
  <c r="G34" i="1"/>
  <c r="I25" i="1"/>
  <c r="D32" i="1"/>
  <c r="D43" i="1" s="1"/>
  <c r="C31" i="1"/>
  <c r="C42" i="1" s="1"/>
  <c r="C32" i="1"/>
  <c r="C43" i="1" s="1"/>
  <c r="I33" i="1"/>
  <c r="B30" i="1"/>
  <c r="G24" i="1"/>
  <c r="N25" i="1" s="1"/>
  <c r="C24" i="1"/>
  <c r="D24" i="1"/>
  <c r="B24" i="1"/>
  <c r="C8" i="1"/>
  <c r="D8" i="1"/>
  <c r="B8" i="1"/>
  <c r="C23" i="1"/>
  <c r="D23" i="1"/>
  <c r="B23" i="1"/>
  <c r="C7" i="1"/>
  <c r="D7" i="1"/>
  <c r="B7" i="1"/>
  <c r="C41" i="1" l="1"/>
  <c r="C35" i="1"/>
  <c r="C34" i="1"/>
  <c r="B41" i="1"/>
  <c r="D31" i="1"/>
  <c r="D42" i="1" s="1"/>
  <c r="D30" i="1"/>
  <c r="I24" i="1"/>
  <c r="P25" i="1" s="1"/>
  <c r="H35" i="1"/>
  <c r="H34" i="1"/>
  <c r="I34" i="1"/>
  <c r="H25" i="1"/>
  <c r="O26" i="1" s="1"/>
  <c r="H33" i="1"/>
  <c r="H24" i="1"/>
  <c r="O25" i="1" s="1"/>
  <c r="G33" i="1"/>
  <c r="G25" i="1"/>
  <c r="N27" i="1" s="1"/>
  <c r="N24" i="1"/>
  <c r="P26" i="1"/>
  <c r="P27" i="1"/>
  <c r="B31" i="1"/>
  <c r="B42" i="1" s="1"/>
  <c r="I26" i="1"/>
  <c r="P29" i="1" s="1"/>
  <c r="H26" i="1"/>
  <c r="O29" i="1" s="1"/>
  <c r="I35" i="1"/>
  <c r="D41" i="1" l="1"/>
  <c r="D35" i="1"/>
  <c r="D34" i="1"/>
  <c r="C45" i="1"/>
  <c r="C46" i="1"/>
  <c r="P24" i="1"/>
  <c r="I40" i="1"/>
  <c r="O27" i="1"/>
  <c r="N26" i="1"/>
  <c r="H40" i="1"/>
  <c r="O24" i="1"/>
  <c r="H39" i="1"/>
  <c r="P28" i="1"/>
  <c r="I39" i="1"/>
  <c r="O28" i="1"/>
  <c r="G26" i="1"/>
  <c r="N28" i="1" s="1"/>
  <c r="N29" i="1"/>
  <c r="B32" i="1"/>
  <c r="B43" i="1" s="1"/>
  <c r="B46" i="1" s="1"/>
  <c r="G35" i="1"/>
  <c r="G39" i="1" s="1"/>
  <c r="B35" i="1" l="1"/>
  <c r="B45" i="1"/>
  <c r="B34" i="1"/>
  <c r="D46" i="1"/>
  <c r="D45" i="1"/>
  <c r="G40" i="1"/>
</calcChain>
</file>

<file path=xl/sharedStrings.xml><?xml version="1.0" encoding="utf-8"?>
<sst xmlns="http://schemas.openxmlformats.org/spreadsheetml/2006/main" count="300" uniqueCount="41">
  <si>
    <t>media</t>
  </si>
  <si>
    <t>biomass</t>
  </si>
  <si>
    <t>sucrose</t>
  </si>
  <si>
    <t>SD</t>
  </si>
  <si>
    <t>total rep 1</t>
  </si>
  <si>
    <t>total rep 2</t>
  </si>
  <si>
    <t>% rep 1</t>
  </si>
  <si>
    <t>% rep 2</t>
  </si>
  <si>
    <t>% rep 3</t>
  </si>
  <si>
    <t>total rep 3</t>
  </si>
  <si>
    <t>ratio rep 1</t>
  </si>
  <si>
    <t>ratio rep 2</t>
  </si>
  <si>
    <t>ratio rep 3</t>
  </si>
  <si>
    <t>sucrose + cell</t>
  </si>
  <si>
    <t>ratio sucrose/cell</t>
  </si>
  <si>
    <t>ratio sucrose+cell/cell</t>
  </si>
  <si>
    <t>-IPTG</t>
  </si>
  <si>
    <r>
      <t xml:space="preserve">10 </t>
    </r>
    <r>
      <rPr>
        <sz val="10"/>
        <rFont val="Calibri"/>
        <family val="2"/>
      </rPr>
      <t>µ</t>
    </r>
    <r>
      <rPr>
        <sz val="10"/>
        <rFont val="Arial"/>
        <family val="2"/>
      </rPr>
      <t>M IPTG</t>
    </r>
  </si>
  <si>
    <t>1 mM IPTG</t>
  </si>
  <si>
    <t>Biomass (mg/ml)</t>
  </si>
  <si>
    <t>Sucrose (mg/ml)</t>
  </si>
  <si>
    <t>10 µM IPTG</t>
  </si>
  <si>
    <t>0h</t>
  </si>
  <si>
    <t>6h</t>
  </si>
  <si>
    <t>12h</t>
  </si>
  <si>
    <t>24h</t>
  </si>
  <si>
    <t>% biomass</t>
  </si>
  <si>
    <t>% sucrose</t>
  </si>
  <si>
    <t>0 h</t>
  </si>
  <si>
    <t>6 h</t>
  </si>
  <si>
    <t>12 h</t>
  </si>
  <si>
    <t>24 h</t>
  </si>
  <si>
    <t>Time</t>
  </si>
  <si>
    <t>OD750</t>
  </si>
  <si>
    <t>IPTG</t>
  </si>
  <si>
    <t>Biomass</t>
  </si>
  <si>
    <t>Sucrose</t>
  </si>
  <si>
    <t>Total Biomass</t>
  </si>
  <si>
    <t>% Sucrose</t>
  </si>
  <si>
    <t>% Biomass</t>
  </si>
  <si>
    <t>Biomass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</si>
</sst>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34633146551568E-2"/>
          <c:y val="4.860619193130835E-2"/>
          <c:w val="0.76323623205246649"/>
          <c:h val="0.775588018509901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'OD750'!$I$2</c:f>
              <c:strCache>
                <c:ptCount val="1"/>
                <c:pt idx="0">
                  <c:v>-IPTG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'OD750'!$N$3:$N$6</c:f>
                <c:numCache>
                  <c:formatCode>General</c:formatCode>
                  <c:ptCount val="4"/>
                  <c:pt idx="0">
                    <c:v>8.3266639978645078E-3</c:v>
                  </c:pt>
                  <c:pt idx="1">
                    <c:v>1.7039170558842728E-2</c:v>
                  </c:pt>
                  <c:pt idx="2">
                    <c:v>2.5146238950056417E-2</c:v>
                  </c:pt>
                  <c:pt idx="3">
                    <c:v>8.5049005481153905E-2</c:v>
                  </c:pt>
                </c:numCache>
              </c:numRef>
            </c:plus>
            <c:minus>
              <c:numRef>
                <c:f>'OD750'!$N$3:$N$6</c:f>
                <c:numCache>
                  <c:formatCode>General</c:formatCode>
                  <c:ptCount val="4"/>
                  <c:pt idx="0">
                    <c:v>8.3266639978645078E-3</c:v>
                  </c:pt>
                  <c:pt idx="1">
                    <c:v>1.7039170558842728E-2</c:v>
                  </c:pt>
                  <c:pt idx="2">
                    <c:v>2.5146238950056417E-2</c:v>
                  </c:pt>
                  <c:pt idx="3">
                    <c:v>8.5049005481153905E-2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'OD750'!$G$3:$G$6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</c:numCache>
            </c:numRef>
          </c:xVal>
          <c:yVal>
            <c:numRef>
              <c:f>'OD750'!$I$3:$I$6</c:f>
              <c:numCache>
                <c:formatCode>General</c:formatCode>
                <c:ptCount val="4"/>
                <c:pt idx="0">
                  <c:v>0.28933333333333339</c:v>
                </c:pt>
                <c:pt idx="1">
                  <c:v>0.46266666666666662</c:v>
                </c:pt>
                <c:pt idx="2">
                  <c:v>0.66066666666666662</c:v>
                </c:pt>
                <c:pt idx="3">
                  <c:v>1.7466666666666668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D6-4670-8277-382C5450C376}"/>
            </c:ext>
          </c:extLst>
        </c:ser>
        <c:ser>
          <c:idx val="1"/>
          <c:order val="1"/>
          <c:tx>
            <c:strRef>
              <c:f>'OD750'!$J$2</c:f>
              <c:strCache>
                <c:ptCount val="1"/>
                <c:pt idx="0">
                  <c:v>10 µM IPTG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'OD750'!$O$3:$O$6</c:f>
                <c:numCache>
                  <c:formatCode>General</c:formatCode>
                  <c:ptCount val="4"/>
                  <c:pt idx="0">
                    <c:v>3.7859388972001857E-3</c:v>
                  </c:pt>
                  <c:pt idx="1">
                    <c:v>2.9816103031751143E-2</c:v>
                  </c:pt>
                  <c:pt idx="2">
                    <c:v>6.9282032302755165E-3</c:v>
                  </c:pt>
                  <c:pt idx="3">
                    <c:v>4.3588989435406775E-2</c:v>
                  </c:pt>
                </c:numCache>
              </c:numRef>
            </c:plus>
            <c:minus>
              <c:numRef>
                <c:f>'OD750'!$O$3:$O$6</c:f>
                <c:numCache>
                  <c:formatCode>General</c:formatCode>
                  <c:ptCount val="4"/>
                  <c:pt idx="0">
                    <c:v>3.7859388972001857E-3</c:v>
                  </c:pt>
                  <c:pt idx="1">
                    <c:v>2.9816103031751143E-2</c:v>
                  </c:pt>
                  <c:pt idx="2">
                    <c:v>6.9282032302755165E-3</c:v>
                  </c:pt>
                  <c:pt idx="3">
                    <c:v>4.3588989435406775E-2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'OD750'!$G$3:$G$6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</c:numCache>
            </c:numRef>
          </c:xVal>
          <c:yVal>
            <c:numRef>
              <c:f>'OD750'!$J$3:$J$6</c:f>
              <c:numCache>
                <c:formatCode>General</c:formatCode>
                <c:ptCount val="4"/>
                <c:pt idx="0">
                  <c:v>0.28833333333333333</c:v>
                </c:pt>
                <c:pt idx="1">
                  <c:v>0.46300000000000002</c:v>
                </c:pt>
                <c:pt idx="2">
                  <c:v>0.65500000000000003</c:v>
                </c:pt>
                <c:pt idx="3">
                  <c:v>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D6-4670-8277-382C5450C376}"/>
            </c:ext>
          </c:extLst>
        </c:ser>
        <c:ser>
          <c:idx val="2"/>
          <c:order val="2"/>
          <c:tx>
            <c:strRef>
              <c:f>'OD750'!$K$2</c:f>
              <c:strCache>
                <c:ptCount val="1"/>
                <c:pt idx="0">
                  <c:v>1 mM IPTG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'OD750'!$P$3:$P$6</c:f>
                <c:numCache>
                  <c:formatCode>General</c:formatCode>
                  <c:ptCount val="4"/>
                  <c:pt idx="0">
                    <c:v>1.3576941236277514E-2</c:v>
                  </c:pt>
                  <c:pt idx="1">
                    <c:v>2.5980762113533184E-2</c:v>
                  </c:pt>
                  <c:pt idx="2">
                    <c:v>1.5524174696260037E-2</c:v>
                  </c:pt>
                  <c:pt idx="3">
                    <c:v>2.0816659994661223E-2</c:v>
                  </c:pt>
                </c:numCache>
              </c:numRef>
            </c:plus>
            <c:minus>
              <c:numRef>
                <c:f>'OD750'!$P$3:$P$6</c:f>
                <c:numCache>
                  <c:formatCode>General</c:formatCode>
                  <c:ptCount val="4"/>
                  <c:pt idx="0">
                    <c:v>1.3576941236277514E-2</c:v>
                  </c:pt>
                  <c:pt idx="1">
                    <c:v>2.5980762113533184E-2</c:v>
                  </c:pt>
                  <c:pt idx="2">
                    <c:v>1.5524174696260037E-2</c:v>
                  </c:pt>
                  <c:pt idx="3">
                    <c:v>2.0816659994661223E-2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'OD750'!$G$3:$G$6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</c:numCache>
            </c:numRef>
          </c:xVal>
          <c:yVal>
            <c:numRef>
              <c:f>'OD750'!$K$3:$K$6</c:f>
              <c:numCache>
                <c:formatCode>General</c:formatCode>
                <c:ptCount val="4"/>
                <c:pt idx="0">
                  <c:v>0.28066666666666662</c:v>
                </c:pt>
                <c:pt idx="1">
                  <c:v>0.44500000000000001</c:v>
                </c:pt>
                <c:pt idx="2">
                  <c:v>0.6389999999999999</c:v>
                </c:pt>
                <c:pt idx="3">
                  <c:v>1.6233333333333333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D6-4670-8277-382C5450C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66232"/>
        <c:axId val="534766560"/>
      </c:scatterChart>
      <c:valAx>
        <c:axId val="53476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66560"/>
        <c:crosses val="autoZero"/>
        <c:crossBetween val="midCat"/>
      </c:valAx>
      <c:valAx>
        <c:axId val="5347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-25000"/>
                  <a:t>750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66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4252734033245848"/>
                  <c:y val="0.12506962671332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Compiled!$A$2:$A$37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</c:numCache>
            </c:numRef>
          </c:xVal>
          <c:yVal>
            <c:numRef>
              <c:f>Compiled!$B$2:$B$37</c:f>
              <c:numCache>
                <c:formatCode>General</c:formatCode>
                <c:ptCount val="36"/>
                <c:pt idx="0">
                  <c:v>0.28000000000000003</c:v>
                </c:pt>
                <c:pt idx="1">
                  <c:v>0.29199999999999998</c:v>
                </c:pt>
                <c:pt idx="2">
                  <c:v>0.29599999999999999</c:v>
                </c:pt>
                <c:pt idx="3">
                  <c:v>0.28399999999999997</c:v>
                </c:pt>
                <c:pt idx="4">
                  <c:v>0.29099999999999998</c:v>
                </c:pt>
                <c:pt idx="5">
                  <c:v>0.28999999999999998</c:v>
                </c:pt>
                <c:pt idx="6">
                  <c:v>0.26500000000000001</c:v>
                </c:pt>
                <c:pt idx="7">
                  <c:v>0.28799999999999998</c:v>
                </c:pt>
                <c:pt idx="8">
                  <c:v>0.28899999999999998</c:v>
                </c:pt>
                <c:pt idx="9">
                  <c:v>0.443</c:v>
                </c:pt>
                <c:pt idx="10">
                  <c:v>0.47299999999999998</c:v>
                </c:pt>
                <c:pt idx="11">
                  <c:v>0.47199999999999998</c:v>
                </c:pt>
                <c:pt idx="12">
                  <c:v>0.43</c:v>
                </c:pt>
                <c:pt idx="13">
                  <c:v>0.47099999999999997</c:v>
                </c:pt>
                <c:pt idx="14">
                  <c:v>0.48799999999999999</c:v>
                </c:pt>
                <c:pt idx="15">
                  <c:v>0.41499999999999998</c:v>
                </c:pt>
                <c:pt idx="16">
                  <c:v>0.46</c:v>
                </c:pt>
                <c:pt idx="17">
                  <c:v>0.46</c:v>
                </c:pt>
                <c:pt idx="18">
                  <c:v>0.63200000000000001</c:v>
                </c:pt>
                <c:pt idx="19">
                  <c:v>0.67900000000000005</c:v>
                </c:pt>
                <c:pt idx="20">
                  <c:v>0.67100000000000004</c:v>
                </c:pt>
                <c:pt idx="21">
                  <c:v>0.65100000000000002</c:v>
                </c:pt>
                <c:pt idx="22">
                  <c:v>0.66300000000000003</c:v>
                </c:pt>
                <c:pt idx="23">
                  <c:v>0.65100000000000002</c:v>
                </c:pt>
                <c:pt idx="24">
                  <c:v>0.624</c:v>
                </c:pt>
                <c:pt idx="25">
                  <c:v>0.65500000000000003</c:v>
                </c:pt>
                <c:pt idx="26">
                  <c:v>0.63800000000000001</c:v>
                </c:pt>
                <c:pt idx="27">
                  <c:v>1.65</c:v>
                </c:pt>
                <c:pt idx="28">
                  <c:v>1.78</c:v>
                </c:pt>
                <c:pt idx="29">
                  <c:v>1.81</c:v>
                </c:pt>
                <c:pt idx="30">
                  <c:v>1.71</c:v>
                </c:pt>
                <c:pt idx="31">
                  <c:v>1.79</c:v>
                </c:pt>
                <c:pt idx="32">
                  <c:v>1.72</c:v>
                </c:pt>
                <c:pt idx="33">
                  <c:v>1.6</c:v>
                </c:pt>
                <c:pt idx="34">
                  <c:v>1.63</c:v>
                </c:pt>
                <c:pt idx="35">
                  <c:v>1.64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C-465F-8A27-8435548DD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112624"/>
        <c:axId val="869125104"/>
      </c:scatterChart>
      <c:valAx>
        <c:axId val="8691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25104"/>
        <c:crosses val="autoZero"/>
        <c:crossBetween val="midCat"/>
      </c:valAx>
      <c:valAx>
        <c:axId val="8691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'biomass-sucrose %'!$A$6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'biomass-sucrose %'!$B$5:$K$5</c:f>
              <c:strCache>
                <c:ptCount val="10"/>
                <c:pt idx="0">
                  <c:v>-IPTG</c:v>
                </c:pt>
                <c:pt idx="1">
                  <c:v>10 µM IPTG</c:v>
                </c:pt>
                <c:pt idx="2">
                  <c:v>1 mM IPTG</c:v>
                </c:pt>
                <c:pt idx="4">
                  <c:v>-IPTG</c:v>
                </c:pt>
                <c:pt idx="5">
                  <c:v>10 µM IPTG</c:v>
                </c:pt>
                <c:pt idx="6">
                  <c:v>1 mM IPTG</c:v>
                </c:pt>
                <c:pt idx="8">
                  <c:v>-IPTG</c:v>
                </c:pt>
                <c:pt idx="9">
                  <c:v>10 µM IPTG</c:v>
                </c:pt>
              </c:strCache>
            </c:strRef>
          </c:cat>
          <c:val>
            <c:numRef>
              <c:f>'biomass-sucrose %'!$B$6:$D$6</c:f>
              <c:numCache>
                <c:formatCode>General</c:formatCode>
                <c:ptCount val="3"/>
                <c:pt idx="0">
                  <c:v>0.76800330904939329</c:v>
                </c:pt>
                <c:pt idx="1">
                  <c:v>0.72865830760665162</c:v>
                </c:pt>
                <c:pt idx="2">
                  <c:v>0.64981837184682367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C-4AF2-A7CB-37C499732C76}"/>
            </c:ext>
          </c:extLst>
        </c:ser>
        <c:ser>
          <c:idx val="1"/>
          <c:order val="1"/>
          <c:tx>
            <c:strRef>
              <c:f>'biomass-sucrose %'!$A$7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'biomass-sucrose %'!$B$5:$K$5</c:f>
              <c:strCache>
                <c:ptCount val="10"/>
                <c:pt idx="0">
                  <c:v>-IPTG</c:v>
                </c:pt>
                <c:pt idx="1">
                  <c:v>10 µM IPTG</c:v>
                </c:pt>
                <c:pt idx="2">
                  <c:v>1 mM IPTG</c:v>
                </c:pt>
                <c:pt idx="4">
                  <c:v>-IPTG</c:v>
                </c:pt>
                <c:pt idx="5">
                  <c:v>10 µM IPTG</c:v>
                </c:pt>
                <c:pt idx="6">
                  <c:v>1 mM IPTG</c:v>
                </c:pt>
                <c:pt idx="8">
                  <c:v>-IPTG</c:v>
                </c:pt>
                <c:pt idx="9">
                  <c:v>10 µM IPTG</c:v>
                </c:pt>
              </c:strCache>
            </c:strRef>
          </c:cat>
          <c:val>
            <c:numRef>
              <c:f>'biomass-sucrose %'!$B$7:$D$7</c:f>
              <c:numCache>
                <c:formatCode>General</c:formatCode>
                <c:ptCount val="3"/>
                <c:pt idx="0">
                  <c:v>0.23199669095060668</c:v>
                </c:pt>
                <c:pt idx="1">
                  <c:v>0.27134169239334827</c:v>
                </c:pt>
                <c:pt idx="2">
                  <c:v>0.35018162815317622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C-4AF2-A7CB-37C499732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211936"/>
        <c:axId val="406212264"/>
      </c:barChart>
      <c:catAx>
        <c:axId val="4062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2264"/>
        <c:crosses val="autoZero"/>
        <c:auto val="1"/>
        <c:lblAlgn val="ctr"/>
        <c:lblOffset val="100"/>
        <c:noMultiLvlLbl val="0"/>
      </c:catAx>
      <c:valAx>
        <c:axId val="406212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'biomass-sucrose %'!$A$6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'biomass-sucrose %'!$B$5:$K$5</c:f>
              <c:strCache>
                <c:ptCount val="10"/>
                <c:pt idx="0">
                  <c:v>-IPTG</c:v>
                </c:pt>
                <c:pt idx="1">
                  <c:v>10 µM IPTG</c:v>
                </c:pt>
                <c:pt idx="2">
                  <c:v>1 mM IPTG</c:v>
                </c:pt>
                <c:pt idx="4">
                  <c:v>-IPTG</c:v>
                </c:pt>
                <c:pt idx="5">
                  <c:v>10 µM IPTG</c:v>
                </c:pt>
                <c:pt idx="6">
                  <c:v>1 mM IPTG</c:v>
                </c:pt>
                <c:pt idx="8">
                  <c:v>-IPTG</c:v>
                </c:pt>
                <c:pt idx="9">
                  <c:v>10 µM IPTG</c:v>
                </c:pt>
              </c:strCache>
            </c:strRef>
          </c:cat>
          <c:val>
            <c:numRef>
              <c:f>'biomass-sucrose %'!$F$6:$H$6</c:f>
              <c:numCache>
                <c:formatCode>General</c:formatCode>
                <c:ptCount val="3"/>
                <c:pt idx="0">
                  <c:v>0.8541340582520327</c:v>
                </c:pt>
                <c:pt idx="1">
                  <c:v>0.86165843773722972</c:v>
                </c:pt>
                <c:pt idx="2">
                  <c:v>0.79183303374667713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2-4DC7-B7AF-DC55D246BAF9}"/>
            </c:ext>
          </c:extLst>
        </c:ser>
        <c:ser>
          <c:idx val="1"/>
          <c:order val="1"/>
          <c:tx>
            <c:strRef>
              <c:f>'biomass-sucrose %'!$A$7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'biomass-sucrose %'!$B$5:$K$5</c:f>
              <c:strCache>
                <c:ptCount val="10"/>
                <c:pt idx="0">
                  <c:v>-IPTG</c:v>
                </c:pt>
                <c:pt idx="1">
                  <c:v>10 µM IPTG</c:v>
                </c:pt>
                <c:pt idx="2">
                  <c:v>1 mM IPTG</c:v>
                </c:pt>
                <c:pt idx="4">
                  <c:v>-IPTG</c:v>
                </c:pt>
                <c:pt idx="5">
                  <c:v>10 µM IPTG</c:v>
                </c:pt>
                <c:pt idx="6">
                  <c:v>1 mM IPTG</c:v>
                </c:pt>
                <c:pt idx="8">
                  <c:v>-IPTG</c:v>
                </c:pt>
                <c:pt idx="9">
                  <c:v>10 µM IPTG</c:v>
                </c:pt>
              </c:strCache>
            </c:strRef>
          </c:cat>
          <c:val>
            <c:numRef>
              <c:f>'biomass-sucrose %'!$F$7:$H$7</c:f>
              <c:numCache>
                <c:formatCode>General</c:formatCode>
                <c:ptCount val="3"/>
                <c:pt idx="0">
                  <c:v>0.14586594174796733</c:v>
                </c:pt>
                <c:pt idx="1">
                  <c:v>0.13834156226277031</c:v>
                </c:pt>
                <c:pt idx="2">
                  <c:v>0.2081669662533229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2-4DC7-B7AF-DC55D246B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211936"/>
        <c:axId val="406212264"/>
      </c:barChart>
      <c:catAx>
        <c:axId val="4062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2264"/>
        <c:crosses val="autoZero"/>
        <c:auto val="1"/>
        <c:lblAlgn val="ctr"/>
        <c:lblOffset val="100"/>
        <c:noMultiLvlLbl val="0"/>
      </c:catAx>
      <c:valAx>
        <c:axId val="406212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'biomass-sucrose %'!$A$6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'biomass-sucrose %'!$B$5:$K$5</c:f>
              <c:strCache>
                <c:ptCount val="10"/>
                <c:pt idx="0">
                  <c:v>-IPTG</c:v>
                </c:pt>
                <c:pt idx="1">
                  <c:v>10 µM IPTG</c:v>
                </c:pt>
                <c:pt idx="2">
                  <c:v>1 mM IPTG</c:v>
                </c:pt>
                <c:pt idx="4">
                  <c:v>-IPTG</c:v>
                </c:pt>
                <c:pt idx="5">
                  <c:v>10 µM IPTG</c:v>
                </c:pt>
                <c:pt idx="6">
                  <c:v>1 mM IPTG</c:v>
                </c:pt>
                <c:pt idx="8">
                  <c:v>-IPTG</c:v>
                </c:pt>
                <c:pt idx="9">
                  <c:v>10 µM IPTG</c:v>
                </c:pt>
              </c:strCache>
            </c:strRef>
          </c:cat>
          <c:val>
            <c:numRef>
              <c:f>'biomass-sucrose %'!$J$6:$L$6</c:f>
              <c:numCache>
                <c:formatCode>General</c:formatCode>
                <c:ptCount val="3"/>
                <c:pt idx="0">
                  <c:v>0.82479154041716285</c:v>
                </c:pt>
                <c:pt idx="1">
                  <c:v>0.80382538588545216</c:v>
                </c:pt>
                <c:pt idx="2">
                  <c:v>0.67845189645465209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0-46E8-8C45-1FF4F06D9614}"/>
            </c:ext>
          </c:extLst>
        </c:ser>
        <c:ser>
          <c:idx val="1"/>
          <c:order val="1"/>
          <c:tx>
            <c:strRef>
              <c:f>'biomass-sucrose %'!$A$7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'biomass-sucrose %'!$B$5:$K$5</c:f>
              <c:strCache>
                <c:ptCount val="10"/>
                <c:pt idx="0">
                  <c:v>-IPTG</c:v>
                </c:pt>
                <c:pt idx="1">
                  <c:v>10 µM IPTG</c:v>
                </c:pt>
                <c:pt idx="2">
                  <c:v>1 mM IPTG</c:v>
                </c:pt>
                <c:pt idx="4">
                  <c:v>-IPTG</c:v>
                </c:pt>
                <c:pt idx="5">
                  <c:v>10 µM IPTG</c:v>
                </c:pt>
                <c:pt idx="6">
                  <c:v>1 mM IPTG</c:v>
                </c:pt>
                <c:pt idx="8">
                  <c:v>-IPTG</c:v>
                </c:pt>
                <c:pt idx="9">
                  <c:v>10 µM IPTG</c:v>
                </c:pt>
              </c:strCache>
            </c:strRef>
          </c:cat>
          <c:val>
            <c:numRef>
              <c:f>'biomass-sucrose %'!$J$7:$L$7</c:f>
              <c:numCache>
                <c:formatCode>General</c:formatCode>
                <c:ptCount val="3"/>
                <c:pt idx="0">
                  <c:v>0.17520845958283701</c:v>
                </c:pt>
                <c:pt idx="1">
                  <c:v>0.19617461411454792</c:v>
                </c:pt>
                <c:pt idx="2">
                  <c:v>0.32154810354534802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C0-46E8-8C45-1FF4F06D9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211936"/>
        <c:axId val="406212264"/>
      </c:barChart>
      <c:catAx>
        <c:axId val="4062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2264"/>
        <c:crosses val="autoZero"/>
        <c:auto val="1"/>
        <c:lblAlgn val="ctr"/>
        <c:lblOffset val="100"/>
        <c:noMultiLvlLbl val="0"/>
      </c:catAx>
      <c:valAx>
        <c:axId val="406212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'biomass-sucrose %'!$A$6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'biomass-sucrose %'!$B$5:$K$5</c:f>
              <c:strCache>
                <c:ptCount val="10"/>
                <c:pt idx="0">
                  <c:v>-IPTG</c:v>
                </c:pt>
                <c:pt idx="1">
                  <c:v>10 µM IPTG</c:v>
                </c:pt>
                <c:pt idx="2">
                  <c:v>1 mM IPTG</c:v>
                </c:pt>
                <c:pt idx="4">
                  <c:v>-IPTG</c:v>
                </c:pt>
                <c:pt idx="5">
                  <c:v>10 µM IPTG</c:v>
                </c:pt>
                <c:pt idx="6">
                  <c:v>1 mM IPTG</c:v>
                </c:pt>
                <c:pt idx="8">
                  <c:v>-IPTG</c:v>
                </c:pt>
                <c:pt idx="9">
                  <c:v>10 µM IPTG</c:v>
                </c:pt>
              </c:strCache>
            </c:strRef>
          </c:cat>
          <c:val>
            <c:numRef>
              <c:f>'biomass-sucrose %'!$N$6:$P$6</c:f>
              <c:numCache>
                <c:formatCode>General</c:formatCode>
                <c:ptCount val="3"/>
                <c:pt idx="0">
                  <c:v>0.92579550413784217</c:v>
                </c:pt>
                <c:pt idx="1">
                  <c:v>0.77644920038263265</c:v>
                </c:pt>
                <c:pt idx="2">
                  <c:v>0.44804402692728812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B-4DFA-AA85-746162C21C1D}"/>
            </c:ext>
          </c:extLst>
        </c:ser>
        <c:ser>
          <c:idx val="1"/>
          <c:order val="1"/>
          <c:tx>
            <c:strRef>
              <c:f>'biomass-sucrose %'!$A$7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'biomass-sucrose %'!$B$5:$K$5</c:f>
              <c:strCache>
                <c:ptCount val="10"/>
                <c:pt idx="0">
                  <c:v>-IPTG</c:v>
                </c:pt>
                <c:pt idx="1">
                  <c:v>10 µM IPTG</c:v>
                </c:pt>
                <c:pt idx="2">
                  <c:v>1 mM IPTG</c:v>
                </c:pt>
                <c:pt idx="4">
                  <c:v>-IPTG</c:v>
                </c:pt>
                <c:pt idx="5">
                  <c:v>10 µM IPTG</c:v>
                </c:pt>
                <c:pt idx="6">
                  <c:v>1 mM IPTG</c:v>
                </c:pt>
                <c:pt idx="8">
                  <c:v>-IPTG</c:v>
                </c:pt>
                <c:pt idx="9">
                  <c:v>10 µM IPTG</c:v>
                </c:pt>
              </c:strCache>
            </c:strRef>
          </c:cat>
          <c:val>
            <c:numRef>
              <c:f>'biomass-sucrose %'!$N$7:$P$7</c:f>
              <c:numCache>
                <c:formatCode>General</c:formatCode>
                <c:ptCount val="3"/>
                <c:pt idx="0">
                  <c:v>7.4204495862157743E-2</c:v>
                </c:pt>
                <c:pt idx="1">
                  <c:v>0.22355079961736737</c:v>
                </c:pt>
                <c:pt idx="2">
                  <c:v>0.55195597307271183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EB-4DFA-AA85-746162C21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211936"/>
        <c:axId val="406212264"/>
      </c:barChart>
      <c:catAx>
        <c:axId val="4062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2264"/>
        <c:crosses val="autoZero"/>
        <c:auto val="1"/>
        <c:lblAlgn val="ctr"/>
        <c:lblOffset val="100"/>
        <c:noMultiLvlLbl val="0"/>
      </c:catAx>
      <c:valAx>
        <c:axId val="406212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</xdr:row>
      <xdr:rowOff>34290</xdr:rowOff>
    </xdr:from>
    <xdr:to>
      <xdr:col>16</xdr:col>
      <xdr:colOff>182880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5EC13-AB25-4601-87D7-9B3826427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11</xdr:row>
      <xdr:rowOff>166687</xdr:rowOff>
    </xdr:from>
    <xdr:to>
      <xdr:col>17</xdr:col>
      <xdr:colOff>152400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1A6DD-B736-4E8E-A209-46B459561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8</xdr:row>
      <xdr:rowOff>12382</xdr:rowOff>
    </xdr:from>
    <xdr:to>
      <xdr:col>3</xdr:col>
      <xdr:colOff>1089660</xdr:colOff>
      <xdr:row>23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BAA2D3-4D3C-49EA-AF2C-A299648C9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198120</xdr:colOff>
      <xdr:row>8</xdr:row>
      <xdr:rowOff>11430</xdr:rowOff>
    </xdr:from>
    <xdr:to>
      <xdr:col>7</xdr:col>
      <xdr:colOff>1017270</xdr:colOff>
      <xdr:row>23</xdr:row>
      <xdr:rowOff>63818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4BBCA1EE-C23A-4EB1-B1D6-DE9E9EF53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8</xdr:row>
      <xdr:rowOff>0</xdr:rowOff>
    </xdr:from>
    <xdr:to>
      <xdr:col>11</xdr:col>
      <xdr:colOff>624840</xdr:colOff>
      <xdr:row>23</xdr:row>
      <xdr:rowOff>52388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C17C2252-A5E4-4AFA-8A98-A158EAA54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194310</xdr:colOff>
      <xdr:row>8</xdr:row>
      <xdr:rowOff>34290</xdr:rowOff>
    </xdr:from>
    <xdr:to>
      <xdr:col>17</xdr:col>
      <xdr:colOff>483870</xdr:colOff>
      <xdr:row>23</xdr:row>
      <xdr:rowOff>86678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DC96306F-26D2-4A1F-8CDF-9DD27D10A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F4C8-C62E-42CA-B7EE-B03B4D90A1BC}">
  <dimension ref="A1:Q46"/>
  <sheetViews>
    <sheetView topLeftCell="A16" workbookViewId="0">
      <selection activeCell="M41" sqref="M41:O43"/>
    </sheetView>
  </sheetViews>
  <sheetFormatPr defaultColWidth="11" defaultRowHeight="15" x14ac:dyDescent="0.25"/>
  <cols>
    <col min="1" max="1" width="14.42578125" customWidth="1"/>
    <col min="2" max="2" width="18.28515625" customWidth="1"/>
    <col min="3" max="3" width="15.28515625" customWidth="1"/>
    <col min="4" max="4" width="16.140625" customWidth="1"/>
    <col min="5" max="5" width="11.42578125" customWidth="1"/>
    <col min="7" max="7" width="13.5703125" bestFit="1" customWidth="1"/>
    <col min="8" max="9" width="14.140625" bestFit="1" customWidth="1"/>
    <col min="10" max="10" width="14.7109375" bestFit="1" customWidth="1"/>
  </cols>
  <sheetData>
    <row r="1" spans="1:13" x14ac:dyDescent="0.25">
      <c r="A1" t="s">
        <v>19</v>
      </c>
    </row>
    <row r="2" spans="1:13" x14ac:dyDescent="0.25">
      <c r="B2" s="3" t="s">
        <v>16</v>
      </c>
      <c r="C2" s="3" t="s">
        <v>17</v>
      </c>
      <c r="D2" s="3" t="s">
        <v>18</v>
      </c>
    </row>
    <row r="3" spans="1:13" x14ac:dyDescent="0.25">
      <c r="B3" s="1">
        <v>8.8421052631578956E-2</v>
      </c>
      <c r="C3" s="1">
        <v>8.4210526315789472E-2</v>
      </c>
      <c r="D3" s="1">
        <v>8.4210526315789472E-2</v>
      </c>
      <c r="F3" s="1">
        <v>4.2</v>
      </c>
      <c r="G3" s="1">
        <v>4</v>
      </c>
      <c r="H3" s="1">
        <v>4</v>
      </c>
      <c r="I3">
        <f>F3/47.5</f>
        <v>8.8421052631578956E-2</v>
      </c>
      <c r="J3">
        <f>G3/47.5</f>
        <v>8.4210526315789472E-2</v>
      </c>
      <c r="K3">
        <f>H3/47.5</f>
        <v>8.4210526315789472E-2</v>
      </c>
    </row>
    <row r="4" spans="1:13" x14ac:dyDescent="0.25">
      <c r="B4" s="1">
        <v>9.2631578947368426E-2</v>
      </c>
      <c r="C4" s="1">
        <v>8.8421052631578956E-2</v>
      </c>
      <c r="D4" s="1">
        <v>9.0526315789473677E-2</v>
      </c>
      <c r="F4" s="1">
        <v>4.4000000000000004</v>
      </c>
      <c r="G4" s="1">
        <v>4.2</v>
      </c>
      <c r="H4" s="1">
        <v>4.3</v>
      </c>
      <c r="I4">
        <f t="shared" ref="I4:I5" si="0">F4/47.5</f>
        <v>9.2631578947368426E-2</v>
      </c>
      <c r="J4">
        <f t="shared" ref="J4:J5" si="1">G4/47.5</f>
        <v>8.8421052631578956E-2</v>
      </c>
      <c r="K4">
        <f t="shared" ref="K4:K5" si="2">H4/47.5</f>
        <v>9.0526315789473677E-2</v>
      </c>
    </row>
    <row r="5" spans="1:13" x14ac:dyDescent="0.25">
      <c r="B5">
        <v>9.2631578947368426E-2</v>
      </c>
      <c r="C5">
        <v>8.2105263157894737E-2</v>
      </c>
      <c r="D5">
        <v>8.4210526315789472E-2</v>
      </c>
      <c r="F5">
        <v>4.4000000000000004</v>
      </c>
      <c r="G5">
        <v>3.9</v>
      </c>
      <c r="H5">
        <v>4</v>
      </c>
      <c r="I5">
        <f t="shared" si="0"/>
        <v>9.2631578947368426E-2</v>
      </c>
      <c r="J5">
        <f t="shared" si="1"/>
        <v>8.2105263157894737E-2</v>
      </c>
      <c r="K5">
        <f t="shared" si="2"/>
        <v>8.4210526315789472E-2</v>
      </c>
    </row>
    <row r="7" spans="1:13" x14ac:dyDescent="0.25">
      <c r="A7" t="s">
        <v>0</v>
      </c>
      <c r="B7">
        <f>AVERAGE(B3:B4)</f>
        <v>9.0526315789473691E-2</v>
      </c>
      <c r="C7">
        <f t="shared" ref="C7:D7" si="3">AVERAGE(C3:C4)</f>
        <v>8.6315789473684207E-2</v>
      </c>
      <c r="D7">
        <f t="shared" si="3"/>
        <v>8.7368421052631567E-2</v>
      </c>
    </row>
    <row r="8" spans="1:13" x14ac:dyDescent="0.25">
      <c r="A8" t="s">
        <v>3</v>
      </c>
      <c r="B8">
        <f>STDEV(B3:B4)</f>
        <v>2.9772917102591449E-3</v>
      </c>
      <c r="C8">
        <f t="shared" ref="C8:D8" si="4">STDEV(C3:C4)</f>
        <v>2.9772917102591548E-3</v>
      </c>
      <c r="D8">
        <f t="shared" si="4"/>
        <v>4.4659375653887173E-3</v>
      </c>
    </row>
    <row r="10" spans="1:13" x14ac:dyDescent="0.25">
      <c r="A10" t="s">
        <v>20</v>
      </c>
    </row>
    <row r="11" spans="1:13" x14ac:dyDescent="0.25">
      <c r="B11" s="3" t="s">
        <v>16</v>
      </c>
      <c r="C11" s="3" t="s">
        <v>17</v>
      </c>
      <c r="D11" s="3" t="s">
        <v>18</v>
      </c>
      <c r="G11" s="3" t="s">
        <v>16</v>
      </c>
      <c r="H11" s="3" t="s">
        <v>17</v>
      </c>
      <c r="I11" s="3" t="s">
        <v>18</v>
      </c>
      <c r="J11" s="2"/>
    </row>
    <row r="12" spans="1:13" x14ac:dyDescent="0.25">
      <c r="B12" s="1">
        <v>2.6974792994797388E-2</v>
      </c>
      <c r="C12" s="1">
        <v>2.6974792994797388E-2</v>
      </c>
      <c r="D12" s="1">
        <v>3.7090340367846468E-2</v>
      </c>
      <c r="G12">
        <f>AVERAGE(B12:B14)</f>
        <v>2.9971992216441524E-2</v>
      </c>
      <c r="H12">
        <f t="shared" ref="H12:I12" si="5">AVERAGE(C12:C14)</f>
        <v>2.9669119892039755E-2</v>
      </c>
      <c r="I12">
        <f t="shared" si="5"/>
        <v>3.9338239784079548E-2</v>
      </c>
      <c r="M12" s="1"/>
    </row>
    <row r="13" spans="1:13" x14ac:dyDescent="0.25">
      <c r="B13" s="1">
        <v>3.3718491243496698E-2</v>
      </c>
      <c r="C13" s="1">
        <v>3.1685924562174797E-2</v>
      </c>
      <c r="D13" s="1">
        <v>3.9338239784079493E-2</v>
      </c>
      <c r="G13">
        <f>AVERAGE(B15:B17)</f>
        <v>2.3939077982136892E-2</v>
      </c>
      <c r="H13">
        <f t="shared" ref="H13:I13" si="6">AVERAGE(C15:C17)</f>
        <v>3.2594541535380162E-2</v>
      </c>
      <c r="I13">
        <f t="shared" si="6"/>
        <v>5.8070734919355473E-2</v>
      </c>
      <c r="M13" s="1"/>
    </row>
    <row r="14" spans="1:13" x14ac:dyDescent="0.25">
      <c r="B14" s="1">
        <v>2.9222692411030489E-2</v>
      </c>
      <c r="C14" s="1">
        <v>3.0346642119147081E-2</v>
      </c>
      <c r="D14" s="1">
        <v>4.158613920031267E-2</v>
      </c>
      <c r="G14">
        <f>AVERAGE(B18:B20)</f>
        <v>2.8848042508324984E-2</v>
      </c>
      <c r="H14">
        <f t="shared" ref="H14:I14" si="7">AVERAGE(C18:C20)</f>
        <v>3.2591389133142794E-2</v>
      </c>
      <c r="I14">
        <f t="shared" si="7"/>
        <v>4.3642510462209877E-2</v>
      </c>
      <c r="M14" s="1"/>
    </row>
    <row r="15" spans="1:13" x14ac:dyDescent="0.25">
      <c r="B15">
        <v>1.5735295913631795E-2</v>
      </c>
      <c r="C15">
        <v>3.0346642119147081E-2</v>
      </c>
      <c r="D15">
        <v>6.7436982486993466E-2</v>
      </c>
      <c r="M15" s="1"/>
    </row>
    <row r="16" spans="1:13" x14ac:dyDescent="0.25">
      <c r="B16">
        <v>2.3487396497398699E-2</v>
      </c>
      <c r="C16">
        <v>3.9338239784079493E-2</v>
      </c>
      <c r="D16">
        <v>5.3949585989594699E-2</v>
      </c>
      <c r="M16" s="1"/>
    </row>
    <row r="17" spans="1:17" x14ac:dyDescent="0.25">
      <c r="B17">
        <v>3.2594541535380182E-2</v>
      </c>
      <c r="C17">
        <v>2.80987427029139E-2</v>
      </c>
      <c r="D17">
        <v>5.282563628147826E-2</v>
      </c>
      <c r="M17" s="1"/>
    </row>
    <row r="18" spans="1:17" x14ac:dyDescent="0.25">
      <c r="B18" s="1">
        <v>2.4726893578564287E-2</v>
      </c>
      <c r="C18" s="1">
        <v>3.2594541535380182E-2</v>
      </c>
      <c r="D18" s="1">
        <v>4.2710088908429263E-2</v>
      </c>
      <c r="M18" s="1"/>
    </row>
    <row r="19" spans="1:17" x14ac:dyDescent="0.25">
      <c r="B19" s="1">
        <v>3.147059182726359E-2</v>
      </c>
      <c r="C19" s="1">
        <v>3.1461134620551501E-2</v>
      </c>
      <c r="D19" s="1">
        <v>4.2710088908429263E-2</v>
      </c>
      <c r="M19" s="1"/>
    </row>
    <row r="20" spans="1:17" x14ac:dyDescent="0.25">
      <c r="B20" s="1">
        <v>3.0346642119147081E-2</v>
      </c>
      <c r="C20" s="1">
        <v>3.3718491243496698E-2</v>
      </c>
      <c r="D20" s="1">
        <v>4.5507353569771099E-2</v>
      </c>
      <c r="M20" s="1"/>
    </row>
    <row r="23" spans="1:17" x14ac:dyDescent="0.25">
      <c r="A23" t="s">
        <v>0</v>
      </c>
      <c r="B23">
        <f>AVERAGE(B12:B17)</f>
        <v>2.6955535099289208E-2</v>
      </c>
      <c r="C23">
        <f>AVERAGE(C12:C17)</f>
        <v>3.1131830713709955E-2</v>
      </c>
      <c r="D23">
        <f>AVERAGE(D12:D17)</f>
        <v>4.8704487351717507E-2</v>
      </c>
      <c r="N23" s="3" t="s">
        <v>16</v>
      </c>
      <c r="O23" s="3" t="s">
        <v>17</v>
      </c>
      <c r="P23" s="3" t="s">
        <v>18</v>
      </c>
      <c r="Q23" s="2"/>
    </row>
    <row r="24" spans="1:17" x14ac:dyDescent="0.25">
      <c r="A24" t="s">
        <v>3</v>
      </c>
      <c r="B24">
        <f>STDEV(B12:B17)</f>
        <v>6.642260086487951E-3</v>
      </c>
      <c r="C24">
        <f>STDEV(C12:C17)</f>
        <v>4.3672828522757674E-3</v>
      </c>
      <c r="D24">
        <f>STDEV(D12:D17)</f>
        <v>1.1564490358691325E-2</v>
      </c>
      <c r="F24" t="s">
        <v>4</v>
      </c>
      <c r="G24">
        <f>G12+B3</f>
        <v>0.11839304484802048</v>
      </c>
      <c r="H24">
        <f t="shared" ref="H24:I26" si="8">C3+H12</f>
        <v>0.11387964620782923</v>
      </c>
      <c r="I24">
        <f t="shared" si="8"/>
        <v>0.12354876609986902</v>
      </c>
      <c r="L24" t="s">
        <v>6</v>
      </c>
      <c r="M24" t="s">
        <v>2</v>
      </c>
      <c r="N24">
        <f>G12/G24</f>
        <v>0.25315669729515072</v>
      </c>
      <c r="O24">
        <f t="shared" ref="O24" si="9">H12/H24</f>
        <v>0.26053048881003638</v>
      </c>
      <c r="P24">
        <f>I12/I24</f>
        <v>0.31840253064349505</v>
      </c>
    </row>
    <row r="25" spans="1:17" x14ac:dyDescent="0.25">
      <c r="F25" t="s">
        <v>5</v>
      </c>
      <c r="G25">
        <f>G13+B4</f>
        <v>0.11657065692950531</v>
      </c>
      <c r="H25">
        <f t="shared" si="8"/>
        <v>0.12101559416695912</v>
      </c>
      <c r="I25">
        <f t="shared" si="8"/>
        <v>0.14859705070882914</v>
      </c>
      <c r="M25" t="s">
        <v>1</v>
      </c>
      <c r="N25">
        <f>B3/G24</f>
        <v>0.74684330270484933</v>
      </c>
      <c r="O25">
        <f>C3/H24</f>
        <v>0.73946951118996362</v>
      </c>
      <c r="P25">
        <f>D3/I24</f>
        <v>0.68159746935650489</v>
      </c>
    </row>
    <row r="26" spans="1:17" x14ac:dyDescent="0.25">
      <c r="F26" t="s">
        <v>9</v>
      </c>
      <c r="G26">
        <f>G14+B5</f>
        <v>0.12147962145569341</v>
      </c>
      <c r="H26">
        <f t="shared" si="8"/>
        <v>0.11469665229103754</v>
      </c>
      <c r="I26">
        <f t="shared" si="8"/>
        <v>0.12785303677799936</v>
      </c>
      <c r="L26" t="s">
        <v>7</v>
      </c>
      <c r="M26" t="s">
        <v>2</v>
      </c>
      <c r="N26">
        <f>G13/G25</f>
        <v>0.20536109697497679</v>
      </c>
      <c r="O26">
        <f t="shared" ref="O26:P26" si="10">H13/H25</f>
        <v>0.26934166426858275</v>
      </c>
      <c r="P26">
        <f t="shared" si="10"/>
        <v>0.3907933208791815</v>
      </c>
    </row>
    <row r="27" spans="1:17" x14ac:dyDescent="0.25">
      <c r="A27" t="s">
        <v>13</v>
      </c>
      <c r="M27" t="s">
        <v>1</v>
      </c>
      <c r="N27">
        <f>B4/G25</f>
        <v>0.79463890302502327</v>
      </c>
      <c r="O27">
        <f>C4/H25</f>
        <v>0.73065833573141725</v>
      </c>
      <c r="P27">
        <f>D4/I25</f>
        <v>0.6092066791208185</v>
      </c>
    </row>
    <row r="28" spans="1:17" x14ac:dyDescent="0.25">
      <c r="L28" t="s">
        <v>8</v>
      </c>
      <c r="M28" t="s">
        <v>2</v>
      </c>
      <c r="N28">
        <f>G14/G26</f>
        <v>0.23747227858169256</v>
      </c>
      <c r="O28">
        <f>H14/H26</f>
        <v>0.28415292410142562</v>
      </c>
      <c r="P28">
        <f>I14/I26</f>
        <v>0.34134903293685215</v>
      </c>
    </row>
    <row r="29" spans="1:17" x14ac:dyDescent="0.25">
      <c r="B29" s="3" t="s">
        <v>16</v>
      </c>
      <c r="C29" s="3" t="s">
        <v>17</v>
      </c>
      <c r="D29" s="3" t="s">
        <v>18</v>
      </c>
      <c r="M29" t="s">
        <v>1</v>
      </c>
      <c r="N29">
        <f>B5/G26</f>
        <v>0.76252772141830738</v>
      </c>
      <c r="O29">
        <f>C5/H26</f>
        <v>0.71584707589857433</v>
      </c>
      <c r="P29">
        <f>D5/I26</f>
        <v>0.65865096706314774</v>
      </c>
    </row>
    <row r="30" spans="1:17" x14ac:dyDescent="0.25">
      <c r="A30" t="s">
        <v>4</v>
      </c>
      <c r="B30">
        <f t="shared" ref="B30:D32" si="11">B3+G12</f>
        <v>0.11839304484802048</v>
      </c>
      <c r="C30">
        <f t="shared" si="11"/>
        <v>0.11387964620782923</v>
      </c>
      <c r="D30">
        <f t="shared" si="11"/>
        <v>0.12354876609986902</v>
      </c>
    </row>
    <row r="31" spans="1:17" x14ac:dyDescent="0.25">
      <c r="A31" t="s">
        <v>5</v>
      </c>
      <c r="B31">
        <f t="shared" si="11"/>
        <v>0.11657065692950531</v>
      </c>
      <c r="C31">
        <f t="shared" si="11"/>
        <v>0.12101559416695912</v>
      </c>
      <c r="D31">
        <f t="shared" si="11"/>
        <v>0.14859705070882914</v>
      </c>
      <c r="F31" t="s">
        <v>14</v>
      </c>
    </row>
    <row r="32" spans="1:17" x14ac:dyDescent="0.25">
      <c r="A32" t="s">
        <v>9</v>
      </c>
      <c r="B32">
        <f t="shared" si="11"/>
        <v>0.12147962145569341</v>
      </c>
      <c r="C32">
        <f t="shared" si="11"/>
        <v>0.11469665229103754</v>
      </c>
      <c r="D32">
        <f t="shared" si="11"/>
        <v>0.12785303677799936</v>
      </c>
      <c r="G32" s="3" t="s">
        <v>16</v>
      </c>
      <c r="H32" s="3" t="s">
        <v>17</v>
      </c>
      <c r="I32" s="3" t="s">
        <v>18</v>
      </c>
      <c r="J32" s="2"/>
    </row>
    <row r="33" spans="1:15" x14ac:dyDescent="0.25">
      <c r="F33" t="s">
        <v>10</v>
      </c>
      <c r="G33">
        <f t="shared" ref="G33:I35" si="12">G12/B3</f>
        <v>0.33896895959070766</v>
      </c>
      <c r="H33">
        <f t="shared" si="12"/>
        <v>0.35232079871797212</v>
      </c>
      <c r="I33">
        <f t="shared" si="12"/>
        <v>0.46714159743594463</v>
      </c>
      <c r="M33" s="3" t="s">
        <v>16</v>
      </c>
      <c r="N33" s="3" t="s">
        <v>17</v>
      </c>
      <c r="O33" s="3" t="s">
        <v>18</v>
      </c>
    </row>
    <row r="34" spans="1:15" x14ac:dyDescent="0.25">
      <c r="A34" t="s">
        <v>0</v>
      </c>
      <c r="B34">
        <f>AVERAGE(B30:B32)</f>
        <v>0.11881444107773974</v>
      </c>
      <c r="C34">
        <f t="shared" ref="C34:D34" si="13">AVERAGE(C30:C32)</f>
        <v>0.11653063088860864</v>
      </c>
      <c r="D34">
        <f t="shared" si="13"/>
        <v>0.13333295119556585</v>
      </c>
      <c r="F34" t="s">
        <v>11</v>
      </c>
      <c r="G34">
        <f t="shared" si="12"/>
        <v>0.25843322821625053</v>
      </c>
      <c r="H34">
        <f t="shared" si="12"/>
        <v>0.36862874355489467</v>
      </c>
      <c r="I34">
        <f t="shared" si="12"/>
        <v>0.64147904852776394</v>
      </c>
      <c r="L34" t="s">
        <v>27</v>
      </c>
      <c r="M34">
        <v>0.25315669729515072</v>
      </c>
      <c r="N34">
        <v>0.26053048881003638</v>
      </c>
      <c r="O34">
        <v>0.31840253064349505</v>
      </c>
    </row>
    <row r="35" spans="1:15" x14ac:dyDescent="0.25">
      <c r="A35" t="s">
        <v>3</v>
      </c>
      <c r="B35">
        <f>STDEV(B30:B32)</f>
        <v>2.4814641376936079E-3</v>
      </c>
      <c r="C35">
        <f t="shared" ref="C35:D35" si="14">STDEV(C30:C32)</f>
        <v>3.9055148752903408E-3</v>
      </c>
      <c r="D35">
        <f t="shared" si="14"/>
        <v>1.3393141415693215E-2</v>
      </c>
      <c r="F35" t="s">
        <v>12</v>
      </c>
      <c r="G35">
        <f t="shared" si="12"/>
        <v>0.31142773162396287</v>
      </c>
      <c r="H35">
        <f t="shared" si="12"/>
        <v>0.39694640610879045</v>
      </c>
      <c r="I35">
        <f t="shared" si="12"/>
        <v>0.51825481173874233</v>
      </c>
      <c r="M35">
        <v>0.20536109697497679</v>
      </c>
      <c r="N35">
        <v>0.26934166426858275</v>
      </c>
      <c r="O35">
        <v>0.3907933208791815</v>
      </c>
    </row>
    <row r="36" spans="1:15" x14ac:dyDescent="0.25">
      <c r="M36">
        <v>0.23747227858169256</v>
      </c>
      <c r="N36">
        <v>0.28415292410142562</v>
      </c>
      <c r="O36">
        <v>0.34134903293685215</v>
      </c>
    </row>
    <row r="38" spans="1:15" x14ac:dyDescent="0.25">
      <c r="A38" t="s">
        <v>15</v>
      </c>
      <c r="L38" t="s">
        <v>0</v>
      </c>
      <c r="M38">
        <f>AVERAGE(M34:M36)</f>
        <v>0.23199669095060668</v>
      </c>
      <c r="N38">
        <f t="shared" ref="N38:O38" si="15">AVERAGE(N34:N36)</f>
        <v>0.27134169239334827</v>
      </c>
      <c r="O38">
        <f t="shared" si="15"/>
        <v>0.35018162815317622</v>
      </c>
    </row>
    <row r="39" spans="1:15" x14ac:dyDescent="0.25">
      <c r="F39" t="s">
        <v>0</v>
      </c>
      <c r="G39">
        <f>AVERAGE(G33:G35)</f>
        <v>0.30294330647697371</v>
      </c>
      <c r="H39">
        <f>AVERAGE(H33:H35)</f>
        <v>0.37263198279388576</v>
      </c>
      <c r="I39">
        <f>AVERAGE(I33:I35)</f>
        <v>0.54229181923415026</v>
      </c>
      <c r="L39" t="s">
        <v>3</v>
      </c>
      <c r="M39">
        <f>STDEV(M34:M36)</f>
        <v>2.4363731188402325E-2</v>
      </c>
      <c r="N39">
        <f t="shared" ref="N39:O39" si="16">STDEV(N34:N36)</f>
        <v>1.1937543576835971E-2</v>
      </c>
      <c r="O39">
        <f t="shared" si="16"/>
        <v>3.6994833172057456E-2</v>
      </c>
    </row>
    <row r="40" spans="1:15" x14ac:dyDescent="0.25">
      <c r="B40" s="3" t="s">
        <v>16</v>
      </c>
      <c r="C40" s="3" t="s">
        <v>17</v>
      </c>
      <c r="D40" s="3" t="s">
        <v>18</v>
      </c>
      <c r="F40" t="s">
        <v>3</v>
      </c>
      <c r="G40">
        <f>STDEV(G33:G35)</f>
        <v>4.0932751062698371E-2</v>
      </c>
      <c r="H40">
        <f>STDEV(H33:H35)</f>
        <v>2.2580537018709573E-2</v>
      </c>
      <c r="I40">
        <f>STDEV(I33:I35)</f>
        <v>8.9619863927027324E-2</v>
      </c>
    </row>
    <row r="41" spans="1:15" x14ac:dyDescent="0.25">
      <c r="A41" t="s">
        <v>4</v>
      </c>
      <c r="B41">
        <f>B30/B3</f>
        <v>1.3389689595907077</v>
      </c>
      <c r="C41">
        <f t="shared" ref="C41:D41" si="17">C30/C3</f>
        <v>1.3523207987179722</v>
      </c>
      <c r="D41">
        <f t="shared" si="17"/>
        <v>1.4671415974359447</v>
      </c>
      <c r="L41" t="s">
        <v>26</v>
      </c>
      <c r="M41">
        <v>0.74684330270484933</v>
      </c>
      <c r="N41">
        <v>0.73946951118996362</v>
      </c>
      <c r="O41">
        <v>0.68159746935650489</v>
      </c>
    </row>
    <row r="42" spans="1:15" x14ac:dyDescent="0.25">
      <c r="A42" t="s">
        <v>5</v>
      </c>
      <c r="B42">
        <f t="shared" ref="B42:D43" si="18">B31/B4</f>
        <v>1.2584332282162505</v>
      </c>
      <c r="C42">
        <f t="shared" si="18"/>
        <v>1.3686287435548947</v>
      </c>
      <c r="D42">
        <f t="shared" si="18"/>
        <v>1.6414790485277639</v>
      </c>
      <c r="M42">
        <v>0.79463890302502327</v>
      </c>
      <c r="N42">
        <v>0.73065833573141725</v>
      </c>
      <c r="O42">
        <v>0.6092066791208185</v>
      </c>
    </row>
    <row r="43" spans="1:15" x14ac:dyDescent="0.25">
      <c r="A43" t="s">
        <v>9</v>
      </c>
      <c r="B43">
        <f t="shared" si="18"/>
        <v>1.3114277316239629</v>
      </c>
      <c r="C43">
        <f t="shared" si="18"/>
        <v>1.3969464061087906</v>
      </c>
      <c r="D43">
        <f t="shared" si="18"/>
        <v>1.5182548117387424</v>
      </c>
      <c r="M43">
        <v>0.76252772141830738</v>
      </c>
      <c r="N43">
        <v>0.71584707589857433</v>
      </c>
      <c r="O43">
        <v>0.65865096706314774</v>
      </c>
    </row>
    <row r="45" spans="1:15" x14ac:dyDescent="0.25">
      <c r="A45" t="s">
        <v>0</v>
      </c>
      <c r="B45">
        <f>AVERAGE(B41:B43)</f>
        <v>1.3029433064769738</v>
      </c>
      <c r="C45">
        <f t="shared" ref="C45:D45" si="19">AVERAGE(C41:C43)</f>
        <v>1.3726319827938858</v>
      </c>
      <c r="D45">
        <f t="shared" si="19"/>
        <v>1.5422918192341504</v>
      </c>
      <c r="L45" t="s">
        <v>0</v>
      </c>
      <c r="M45">
        <f>AVERAGE(M41:M43)</f>
        <v>0.76800330904939329</v>
      </c>
      <c r="N45">
        <f t="shared" ref="N45:O45" si="20">AVERAGE(N41:N43)</f>
        <v>0.72865830760665162</v>
      </c>
      <c r="O45">
        <f t="shared" si="20"/>
        <v>0.64981837184682367</v>
      </c>
    </row>
    <row r="46" spans="1:15" x14ac:dyDescent="0.25">
      <c r="A46" t="s">
        <v>3</v>
      </c>
      <c r="B46">
        <f>STDEV(B41:B43)</f>
        <v>4.0932751062698322E-2</v>
      </c>
      <c r="C46">
        <f t="shared" ref="C46:D46" si="21">STDEV(C41:C43)</f>
        <v>2.2580537018709636E-2</v>
      </c>
      <c r="D46">
        <f t="shared" si="21"/>
        <v>8.9619863927027005E-2</v>
      </c>
      <c r="L46" t="s">
        <v>3</v>
      </c>
      <c r="M46">
        <f>STDEV(M41:M43)</f>
        <v>2.4363731188402338E-2</v>
      </c>
      <c r="N46">
        <f t="shared" ref="N46:O46" si="22">STDEV(N41:N43)</f>
        <v>1.1937543576836001E-2</v>
      </c>
      <c r="O46">
        <f t="shared" si="22"/>
        <v>3.6994833172057415E-2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FF81-FB94-45DC-910B-E66CEBC841AB}">
  <dimension ref="A1:Q46"/>
  <sheetViews>
    <sheetView topLeftCell="A16" workbookViewId="0">
      <selection activeCell="G33" sqref="G33:I35"/>
    </sheetView>
  </sheetViews>
  <sheetFormatPr defaultColWidth="11" defaultRowHeight="15" x14ac:dyDescent="0.25"/>
  <cols>
    <col min="1" max="1" width="14.42578125" customWidth="1"/>
    <col min="2" max="2" width="18.28515625" customWidth="1"/>
    <col min="3" max="3" width="15.28515625" customWidth="1"/>
    <col min="4" max="4" width="16.140625" customWidth="1"/>
    <col min="5" max="5" width="11.42578125" customWidth="1"/>
    <col min="7" max="7" width="13.5703125" bestFit="1" customWidth="1"/>
    <col min="8" max="9" width="14.140625" bestFit="1" customWidth="1"/>
    <col min="10" max="10" width="14.7109375" bestFit="1" customWidth="1"/>
  </cols>
  <sheetData>
    <row r="1" spans="1:13" x14ac:dyDescent="0.25">
      <c r="A1" t="s">
        <v>19</v>
      </c>
    </row>
    <row r="2" spans="1:13" x14ac:dyDescent="0.25">
      <c r="B2" s="3" t="s">
        <v>16</v>
      </c>
      <c r="C2" s="3" t="s">
        <v>17</v>
      </c>
      <c r="D2" s="3" t="s">
        <v>18</v>
      </c>
    </row>
    <row r="3" spans="1:13" x14ac:dyDescent="0.25">
      <c r="B3" s="1">
        <v>0.14947368421052631</v>
      </c>
      <c r="C3" s="1">
        <v>0.14736842105263157</v>
      </c>
      <c r="D3" s="1">
        <v>0.13894736842105262</v>
      </c>
      <c r="F3" s="1">
        <v>7.1</v>
      </c>
      <c r="G3" s="1">
        <v>7</v>
      </c>
      <c r="H3" s="1">
        <v>6.6</v>
      </c>
      <c r="I3">
        <f>F3/47.5</f>
        <v>0.14947368421052631</v>
      </c>
      <c r="J3">
        <f>G3/47.5</f>
        <v>0.14736842105263157</v>
      </c>
      <c r="K3">
        <f>H3/47.5</f>
        <v>0.13894736842105262</v>
      </c>
    </row>
    <row r="4" spans="1:13" x14ac:dyDescent="0.25">
      <c r="B4" s="1">
        <v>0.16</v>
      </c>
      <c r="C4" s="1">
        <v>0.16631578947368422</v>
      </c>
      <c r="D4" s="1">
        <v>0.15368421052631578</v>
      </c>
      <c r="F4" s="1">
        <v>7.6</v>
      </c>
      <c r="G4" s="1">
        <v>7.9</v>
      </c>
      <c r="H4" s="1">
        <v>7.3</v>
      </c>
      <c r="I4">
        <f t="shared" ref="I4:K5" si="0">F4/47.5</f>
        <v>0.16</v>
      </c>
      <c r="J4">
        <f t="shared" si="0"/>
        <v>0.16631578947368422</v>
      </c>
      <c r="K4">
        <f t="shared" si="0"/>
        <v>0.15368421052631578</v>
      </c>
    </row>
    <row r="5" spans="1:13" x14ac:dyDescent="0.25">
      <c r="B5">
        <v>0.15789473684210525</v>
      </c>
      <c r="C5">
        <v>0.15578947368421053</v>
      </c>
      <c r="D5">
        <v>0.15789473684210525</v>
      </c>
      <c r="F5">
        <v>7.5</v>
      </c>
      <c r="G5">
        <v>7.4</v>
      </c>
      <c r="H5">
        <v>7.5</v>
      </c>
      <c r="I5">
        <f t="shared" si="0"/>
        <v>0.15789473684210525</v>
      </c>
      <c r="J5">
        <f t="shared" si="0"/>
        <v>0.15578947368421053</v>
      </c>
      <c r="K5">
        <f t="shared" si="0"/>
        <v>0.15789473684210525</v>
      </c>
    </row>
    <row r="7" spans="1:13" x14ac:dyDescent="0.25">
      <c r="A7" t="s">
        <v>0</v>
      </c>
      <c r="B7">
        <f>AVERAGE(B3:B4)</f>
        <v>0.15473684210526317</v>
      </c>
      <c r="C7">
        <f t="shared" ref="C7:D7" si="1">AVERAGE(C3:C4)</f>
        <v>0.15684210526315789</v>
      </c>
      <c r="D7">
        <f t="shared" si="1"/>
        <v>0.1463157894736842</v>
      </c>
    </row>
    <row r="8" spans="1:13" x14ac:dyDescent="0.25">
      <c r="A8" t="s">
        <v>3</v>
      </c>
      <c r="B8">
        <f>STDEV(B3:B4)</f>
        <v>7.4432292756478726E-3</v>
      </c>
      <c r="C8">
        <f t="shared" ref="C8:D8" si="2">STDEV(C3:C4)</f>
        <v>1.3397812696166182E-2</v>
      </c>
      <c r="D8">
        <f t="shared" si="2"/>
        <v>1.0420520985907017E-2</v>
      </c>
    </row>
    <row r="10" spans="1:13" x14ac:dyDescent="0.25">
      <c r="A10" t="s">
        <v>20</v>
      </c>
    </row>
    <row r="11" spans="1:13" x14ac:dyDescent="0.25">
      <c r="B11" s="3" t="s">
        <v>16</v>
      </c>
      <c r="C11" s="3" t="s">
        <v>17</v>
      </c>
      <c r="D11" s="3" t="s">
        <v>18</v>
      </c>
      <c r="G11" s="2" t="s">
        <v>16</v>
      </c>
      <c r="H11" s="2" t="s">
        <v>21</v>
      </c>
      <c r="I11" s="2" t="s">
        <v>18</v>
      </c>
      <c r="J11" s="2"/>
    </row>
    <row r="12" spans="1:13" x14ac:dyDescent="0.25">
      <c r="B12" s="1">
        <v>3.147059182726359E-2</v>
      </c>
      <c r="C12" s="1">
        <v>2.3602943870447694E-2</v>
      </c>
      <c r="D12" s="1">
        <v>4.158613920031267E-2</v>
      </c>
      <c r="E12" s="1"/>
      <c r="G12">
        <f>AVERAGE(B12:B14)</f>
        <v>2.9971992216441524E-2</v>
      </c>
      <c r="H12">
        <f t="shared" ref="H12:I12" si="3">AVERAGE(C12:C14)</f>
        <v>2.6544491361552958E-2</v>
      </c>
      <c r="I12">
        <f t="shared" si="3"/>
        <v>4.3313731955741119E-2</v>
      </c>
      <c r="M12" s="1"/>
    </row>
    <row r="13" spans="1:13" x14ac:dyDescent="0.25">
      <c r="B13" s="1">
        <v>2.6974792994797388E-2</v>
      </c>
      <c r="C13" s="1">
        <v>2.3435988678831E-2</v>
      </c>
      <c r="D13" s="1">
        <v>4.9216387606555702E-2</v>
      </c>
      <c r="E13" s="1"/>
      <c r="G13">
        <f>AVERAGE(B15:B17)</f>
        <v>2.847339260561943E-2</v>
      </c>
      <c r="H13">
        <f t="shared" ref="H13:I13" si="4">AVERAGE(C15:C17)</f>
        <v>2.6109945816337327E-2</v>
      </c>
      <c r="I13">
        <f t="shared" si="4"/>
        <v>3.7881672203089127E-2</v>
      </c>
      <c r="M13" s="1"/>
    </row>
    <row r="14" spans="1:13" x14ac:dyDescent="0.25">
      <c r="B14" s="1">
        <v>3.147059182726359E-2</v>
      </c>
      <c r="C14" s="1">
        <v>3.2594541535380182E-2</v>
      </c>
      <c r="D14" s="1">
        <v>3.9138669060355E-2</v>
      </c>
      <c r="E14" s="1"/>
      <c r="G14">
        <f>AVERAGE(B18:B20)</f>
        <v>2.142892363400993E-2</v>
      </c>
      <c r="H14">
        <f t="shared" ref="H14:I14" si="5">AVERAGE(C18:C20)</f>
        <v>2.260331480471868E-2</v>
      </c>
      <c r="I14">
        <f t="shared" si="5"/>
        <v>3.6822320363303032E-2</v>
      </c>
      <c r="M14" s="1"/>
    </row>
    <row r="15" spans="1:13" x14ac:dyDescent="0.25">
      <c r="B15" s="1">
        <v>2.5850843286680796E-2</v>
      </c>
      <c r="C15">
        <v>2.6974792994797388E-2</v>
      </c>
      <c r="D15" s="1">
        <v>3.8214290075962901E-2</v>
      </c>
      <c r="E15" s="1"/>
      <c r="M15" s="1"/>
    </row>
    <row r="16" spans="1:13" x14ac:dyDescent="0.25">
      <c r="B16" s="1">
        <v>3.147059182726359E-2</v>
      </c>
      <c r="C16">
        <v>1.9107145037981488E-2</v>
      </c>
      <c r="D16" s="1">
        <v>3.8340386165457999E-2</v>
      </c>
      <c r="E16" s="1"/>
      <c r="M16" s="1"/>
    </row>
    <row r="17" spans="1:17" x14ac:dyDescent="0.25">
      <c r="B17" s="1">
        <v>2.80987427029139E-2</v>
      </c>
      <c r="C17">
        <v>3.22478994162331E-2</v>
      </c>
      <c r="D17" s="1">
        <v>3.7090340367846468E-2</v>
      </c>
      <c r="E17" s="1"/>
      <c r="M17" s="1"/>
    </row>
    <row r="18" spans="1:17" x14ac:dyDescent="0.25">
      <c r="B18" s="1">
        <v>1.9219540008793098E-2</v>
      </c>
      <c r="C18">
        <v>2.6178088036598945E-2</v>
      </c>
      <c r="D18">
        <v>4.1199829035010703E-2</v>
      </c>
      <c r="E18" s="1"/>
      <c r="M18" s="1"/>
    </row>
    <row r="19" spans="1:17" x14ac:dyDescent="0.25">
      <c r="B19" s="1">
        <v>1.84327752131116E-2</v>
      </c>
      <c r="C19">
        <v>1.8542812359257591E-2</v>
      </c>
      <c r="D19">
        <v>3.5453768340958099E-2</v>
      </c>
      <c r="E19" s="1"/>
      <c r="M19" s="1"/>
    </row>
    <row r="20" spans="1:17" x14ac:dyDescent="0.25">
      <c r="B20" s="1">
        <v>2.66344556801251E-2</v>
      </c>
      <c r="C20">
        <v>2.30890440182995E-2</v>
      </c>
      <c r="D20">
        <v>3.3813363713940295E-2</v>
      </c>
      <c r="E20" s="1"/>
      <c r="M20" s="1"/>
    </row>
    <row r="22" spans="1:17" x14ac:dyDescent="0.25">
      <c r="Q22" s="2"/>
    </row>
    <row r="23" spans="1:17" x14ac:dyDescent="0.25">
      <c r="A23" t="s">
        <v>0</v>
      </c>
      <c r="B23">
        <f>AVERAGE(B12:B17)</f>
        <v>2.9222692411030479E-2</v>
      </c>
      <c r="C23">
        <f>AVERAGE(C12:C17)</f>
        <v>2.6327218588945142E-2</v>
      </c>
      <c r="D23">
        <f>AVERAGE(D12:D17)</f>
        <v>4.059770207941512E-2</v>
      </c>
      <c r="N23" s="2" t="s">
        <v>16</v>
      </c>
      <c r="O23" s="2" t="s">
        <v>21</v>
      </c>
      <c r="P23" s="2" t="s">
        <v>18</v>
      </c>
    </row>
    <row r="24" spans="1:17" x14ac:dyDescent="0.25">
      <c r="A24" t="s">
        <v>3</v>
      </c>
      <c r="B24">
        <f>STDEV(B12:B17)</f>
        <v>2.5629996724836949E-3</v>
      </c>
      <c r="C24">
        <f>STDEV(C12:C17)</f>
        <v>5.3416008125083386E-3</v>
      </c>
      <c r="D24">
        <f>STDEV(D12:D17)</f>
        <v>4.4825269569250883E-3</v>
      </c>
      <c r="F24" t="s">
        <v>4</v>
      </c>
      <c r="G24">
        <f>G12+B3</f>
        <v>0.17944567642696785</v>
      </c>
      <c r="H24">
        <f t="shared" ref="H24:I26" si="6">C3+H12</f>
        <v>0.17391291241418452</v>
      </c>
      <c r="I24">
        <f t="shared" si="6"/>
        <v>0.18226110037679374</v>
      </c>
      <c r="L24" t="s">
        <v>6</v>
      </c>
      <c r="M24" t="s">
        <v>2</v>
      </c>
      <c r="N24">
        <f>G12/G24</f>
        <v>0.16702543529177619</v>
      </c>
      <c r="O24">
        <f t="shared" ref="O24" si="7">H12/H24</f>
        <v>0.15263094035442051</v>
      </c>
      <c r="P24">
        <f>I12/I24</f>
        <v>0.2376466062489328</v>
      </c>
    </row>
    <row r="25" spans="1:17" x14ac:dyDescent="0.25">
      <c r="F25" t="s">
        <v>5</v>
      </c>
      <c r="G25">
        <f>G13+B4</f>
        <v>0.18847339260561943</v>
      </c>
      <c r="H25">
        <f t="shared" si="6"/>
        <v>0.19242573529002155</v>
      </c>
      <c r="I25">
        <f t="shared" si="6"/>
        <v>0.19156588272940492</v>
      </c>
      <c r="M25" t="s">
        <v>1</v>
      </c>
      <c r="N25">
        <f>B3/G24</f>
        <v>0.83297456470822373</v>
      </c>
      <c r="O25">
        <f>C3/H24</f>
        <v>0.84736905964557951</v>
      </c>
      <c r="P25">
        <f>D3/I24</f>
        <v>0.76235339375106725</v>
      </c>
    </row>
    <row r="26" spans="1:17" x14ac:dyDescent="0.25">
      <c r="F26" t="s">
        <v>9</v>
      </c>
      <c r="G26">
        <f>G14+B5</f>
        <v>0.1793236604761152</v>
      </c>
      <c r="H26">
        <f t="shared" si="6"/>
        <v>0.1783927884889292</v>
      </c>
      <c r="I26">
        <f t="shared" si="6"/>
        <v>0.19471705720540827</v>
      </c>
      <c r="L26" t="s">
        <v>7</v>
      </c>
      <c r="M26" t="s">
        <v>2</v>
      </c>
      <c r="N26">
        <f>G13/G25</f>
        <v>0.15107380523042849</v>
      </c>
      <c r="O26">
        <f t="shared" ref="O26:P26" si="8">H13/H25</f>
        <v>0.13568842949714993</v>
      </c>
      <c r="P26">
        <f t="shared" si="8"/>
        <v>0.19774748855775443</v>
      </c>
    </row>
    <row r="27" spans="1:17" x14ac:dyDescent="0.25">
      <c r="A27" t="s">
        <v>13</v>
      </c>
      <c r="M27" t="s">
        <v>1</v>
      </c>
      <c r="N27">
        <f>B4/G25</f>
        <v>0.84892619476957154</v>
      </c>
      <c r="O27">
        <f>C4/H25</f>
        <v>0.86431157050285001</v>
      </c>
      <c r="P27">
        <f>D4/I25</f>
        <v>0.80225251144224552</v>
      </c>
    </row>
    <row r="28" spans="1:17" x14ac:dyDescent="0.25">
      <c r="L28" t="s">
        <v>8</v>
      </c>
      <c r="M28" t="s">
        <v>2</v>
      </c>
      <c r="N28">
        <f>G14/G26</f>
        <v>0.11949858472169728</v>
      </c>
      <c r="O28">
        <f>H14/H26</f>
        <v>0.12670531693674048</v>
      </c>
      <c r="P28">
        <f>I14/I26</f>
        <v>0.18910680395328144</v>
      </c>
    </row>
    <row r="29" spans="1:17" x14ac:dyDescent="0.25">
      <c r="B29" s="2" t="s">
        <v>16</v>
      </c>
      <c r="C29" s="2" t="s">
        <v>21</v>
      </c>
      <c r="D29" s="2" t="s">
        <v>18</v>
      </c>
      <c r="M29" t="s">
        <v>1</v>
      </c>
      <c r="N29">
        <f>B5/G26</f>
        <v>0.88050141527830261</v>
      </c>
      <c r="O29">
        <f>C5/H26</f>
        <v>0.87329468306325964</v>
      </c>
      <c r="P29">
        <f>D5/I26</f>
        <v>0.81089319604671861</v>
      </c>
    </row>
    <row r="30" spans="1:17" x14ac:dyDescent="0.25">
      <c r="A30" t="s">
        <v>4</v>
      </c>
      <c r="B30">
        <f t="shared" ref="B30:D32" si="9">B3+G12</f>
        <v>0.17944567642696785</v>
      </c>
      <c r="C30">
        <f t="shared" si="9"/>
        <v>0.17391291241418452</v>
      </c>
      <c r="D30">
        <f t="shared" si="9"/>
        <v>0.18226110037679374</v>
      </c>
    </row>
    <row r="31" spans="1:17" x14ac:dyDescent="0.25">
      <c r="A31" t="s">
        <v>5</v>
      </c>
      <c r="B31">
        <f t="shared" si="9"/>
        <v>0.18847339260561943</v>
      </c>
      <c r="C31">
        <f t="shared" si="9"/>
        <v>0.19242573529002155</v>
      </c>
      <c r="D31">
        <f t="shared" si="9"/>
        <v>0.19156588272940492</v>
      </c>
      <c r="F31" t="s">
        <v>14</v>
      </c>
    </row>
    <row r="32" spans="1:17" x14ac:dyDescent="0.25">
      <c r="A32" t="s">
        <v>9</v>
      </c>
      <c r="B32">
        <f t="shared" si="9"/>
        <v>0.1793236604761152</v>
      </c>
      <c r="C32">
        <f t="shared" si="9"/>
        <v>0.1783927884889292</v>
      </c>
      <c r="D32">
        <f t="shared" si="9"/>
        <v>0.19471705720540827</v>
      </c>
      <c r="G32" s="2" t="s">
        <v>16</v>
      </c>
      <c r="H32" s="2" t="s">
        <v>21</v>
      </c>
      <c r="I32" s="2" t="s">
        <v>18</v>
      </c>
      <c r="J32" s="2"/>
    </row>
    <row r="33" spans="1:15" x14ac:dyDescent="0.25">
      <c r="F33" t="s">
        <v>10</v>
      </c>
      <c r="G33">
        <f t="shared" ref="G33:I35" si="10">G12/B3</f>
        <v>0.20051684933534822</v>
      </c>
      <c r="H33">
        <f t="shared" si="10"/>
        <v>0.18012333423910937</v>
      </c>
      <c r="I33">
        <f t="shared" si="10"/>
        <v>0.31172761634813684</v>
      </c>
      <c r="M33" s="3" t="s">
        <v>16</v>
      </c>
      <c r="N33" s="3" t="s">
        <v>17</v>
      </c>
      <c r="O33" s="3" t="s">
        <v>18</v>
      </c>
    </row>
    <row r="34" spans="1:15" x14ac:dyDescent="0.25">
      <c r="F34" t="s">
        <v>11</v>
      </c>
      <c r="G34">
        <f t="shared" si="10"/>
        <v>0.17795870378512144</v>
      </c>
      <c r="H34">
        <f t="shared" si="10"/>
        <v>0.15699018054126873</v>
      </c>
      <c r="I34">
        <f t="shared" si="10"/>
        <v>0.24649033282831967</v>
      </c>
      <c r="L34" t="s">
        <v>27</v>
      </c>
      <c r="M34">
        <v>0.16702543529177619</v>
      </c>
      <c r="N34">
        <v>0.15263094035442051</v>
      </c>
      <c r="O34">
        <v>0.2376466062489328</v>
      </c>
    </row>
    <row r="35" spans="1:15" x14ac:dyDescent="0.25">
      <c r="F35" t="s">
        <v>12</v>
      </c>
      <c r="G35">
        <f t="shared" si="10"/>
        <v>0.13571651634872955</v>
      </c>
      <c r="H35">
        <f t="shared" si="10"/>
        <v>0.14508884503028882</v>
      </c>
      <c r="I35">
        <f t="shared" si="10"/>
        <v>0.23320802896758588</v>
      </c>
      <c r="M35">
        <v>0.15107380523042849</v>
      </c>
      <c r="N35">
        <v>0.13568842949714993</v>
      </c>
      <c r="O35">
        <v>0.19774748855775443</v>
      </c>
    </row>
    <row r="36" spans="1:15" x14ac:dyDescent="0.25">
      <c r="A36" t="s">
        <v>15</v>
      </c>
      <c r="M36">
        <v>0.11949858472169728</v>
      </c>
      <c r="N36">
        <v>0.12670531693674048</v>
      </c>
      <c r="O36">
        <v>0.18910680395328144</v>
      </c>
    </row>
    <row r="37" spans="1:15" x14ac:dyDescent="0.25">
      <c r="F37" t="s">
        <v>0</v>
      </c>
      <c r="G37">
        <f>AVERAGE(G33:G35)</f>
        <v>0.17139735648973309</v>
      </c>
      <c r="H37">
        <f>AVERAGE(H33:H35)</f>
        <v>0.16073411993688899</v>
      </c>
      <c r="I37">
        <f t="shared" ref="I37" si="11">AVERAGE(I33:I35)</f>
        <v>0.26380865938134745</v>
      </c>
    </row>
    <row r="38" spans="1:15" x14ac:dyDescent="0.25">
      <c r="B38" s="2" t="s">
        <v>16</v>
      </c>
      <c r="C38" s="2" t="s">
        <v>21</v>
      </c>
      <c r="D38" s="2" t="s">
        <v>18</v>
      </c>
      <c r="F38" t="s">
        <v>3</v>
      </c>
      <c r="G38">
        <f>STDEV(G33:G35)</f>
        <v>3.2894668983623844E-2</v>
      </c>
      <c r="H38">
        <f t="shared" ref="H38:I38" si="12">STDEV(H33:H35)</f>
        <v>1.7814787963355016E-2</v>
      </c>
      <c r="I38">
        <f t="shared" si="12"/>
        <v>4.2027071353485934E-2</v>
      </c>
      <c r="L38" t="s">
        <v>0</v>
      </c>
      <c r="M38">
        <f>AVERAGE(M34:M36)</f>
        <v>0.14586594174796733</v>
      </c>
      <c r="N38">
        <f t="shared" ref="N38:O38" si="13">AVERAGE(N34:N36)</f>
        <v>0.13834156226277031</v>
      </c>
      <c r="O38">
        <f t="shared" si="13"/>
        <v>0.2081669662533229</v>
      </c>
    </row>
    <row r="39" spans="1:15" x14ac:dyDescent="0.25">
      <c r="A39" t="s">
        <v>4</v>
      </c>
      <c r="B39">
        <f>B30/B3</f>
        <v>1.2005168493353482</v>
      </c>
      <c r="C39">
        <f t="shared" ref="C39:D39" si="14">C30/C3</f>
        <v>1.1801233342391093</v>
      </c>
      <c r="D39">
        <f t="shared" si="14"/>
        <v>1.3117276163481368</v>
      </c>
      <c r="L39" t="s">
        <v>3</v>
      </c>
      <c r="M39">
        <f>STDEV(M34:M36)</f>
        <v>2.4187636569466989E-2</v>
      </c>
      <c r="N39">
        <f t="shared" ref="N39:O39" si="15">STDEV(N34:N36)</f>
        <v>1.3164870774255485E-2</v>
      </c>
      <c r="O39">
        <f t="shared" si="15"/>
        <v>2.5893092482582165E-2</v>
      </c>
    </row>
    <row r="40" spans="1:15" x14ac:dyDescent="0.25">
      <c r="A40" t="s">
        <v>5</v>
      </c>
      <c r="B40">
        <f t="shared" ref="B40:D41" si="16">B31/B4</f>
        <v>1.1779587037851214</v>
      </c>
      <c r="C40">
        <f t="shared" si="16"/>
        <v>1.1569901805412688</v>
      </c>
      <c r="D40">
        <f t="shared" si="16"/>
        <v>1.2464903328283197</v>
      </c>
    </row>
    <row r="41" spans="1:15" x14ac:dyDescent="0.25">
      <c r="A41" t="s">
        <v>9</v>
      </c>
      <c r="B41">
        <f t="shared" si="16"/>
        <v>1.1357165163487297</v>
      </c>
      <c r="C41">
        <f t="shared" si="16"/>
        <v>1.1450888450302887</v>
      </c>
      <c r="D41">
        <f t="shared" si="16"/>
        <v>1.2332080289675857</v>
      </c>
      <c r="L41" t="s">
        <v>26</v>
      </c>
      <c r="M41">
        <v>0.83297456470822373</v>
      </c>
      <c r="N41">
        <v>0.84736905964557951</v>
      </c>
      <c r="O41">
        <v>0.76235339375106725</v>
      </c>
    </row>
    <row r="42" spans="1:15" x14ac:dyDescent="0.25">
      <c r="M42">
        <v>0.84892619476957154</v>
      </c>
      <c r="N42">
        <v>0.86431157050285001</v>
      </c>
      <c r="O42">
        <v>0.80225251144224552</v>
      </c>
    </row>
    <row r="43" spans="1:15" x14ac:dyDescent="0.25">
      <c r="M43">
        <v>0.88050141527830261</v>
      </c>
      <c r="N43">
        <v>0.87329468306325964</v>
      </c>
      <c r="O43">
        <v>0.81089319604671861</v>
      </c>
    </row>
    <row r="45" spans="1:15" x14ac:dyDescent="0.25">
      <c r="L45" t="s">
        <v>0</v>
      </c>
      <c r="M45">
        <f>AVERAGE(M41:M43)</f>
        <v>0.8541340582520327</v>
      </c>
      <c r="N45">
        <f>AVERAGE(N41:N43)</f>
        <v>0.86165843773722972</v>
      </c>
      <c r="O45">
        <f>AVERAGE(O41:O43)</f>
        <v>0.79183303374667713</v>
      </c>
    </row>
    <row r="46" spans="1:15" x14ac:dyDescent="0.25">
      <c r="L46" t="s">
        <v>3</v>
      </c>
      <c r="M46">
        <f>STDEV(M41:M43)</f>
        <v>2.4187636569466965E-2</v>
      </c>
      <c r="N46">
        <f>STDEV(N41:N43)</f>
        <v>1.3164870774255513E-2</v>
      </c>
      <c r="O46">
        <f>STDEV(O41:O43)</f>
        <v>2.5893092482582408E-2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09ED0-3EB1-4B5F-9292-C8D555D2EF4A}">
  <dimension ref="A1:Q46"/>
  <sheetViews>
    <sheetView topLeftCell="A10" workbookViewId="0">
      <selection activeCell="G33" sqref="G33:I35"/>
    </sheetView>
  </sheetViews>
  <sheetFormatPr defaultColWidth="11" defaultRowHeight="15" x14ac:dyDescent="0.25"/>
  <cols>
    <col min="1" max="1" width="14.42578125" customWidth="1"/>
    <col min="2" max="2" width="18.28515625" customWidth="1"/>
    <col min="3" max="3" width="15.28515625" customWidth="1"/>
    <col min="4" max="4" width="16.140625" customWidth="1"/>
    <col min="5" max="5" width="11.42578125" customWidth="1"/>
    <col min="7" max="7" width="13.5703125" bestFit="1" customWidth="1"/>
    <col min="8" max="9" width="14.140625" bestFit="1" customWidth="1"/>
    <col min="10" max="10" width="14.7109375" bestFit="1" customWidth="1"/>
  </cols>
  <sheetData>
    <row r="1" spans="1:13" x14ac:dyDescent="0.25">
      <c r="A1" t="s">
        <v>19</v>
      </c>
    </row>
    <row r="2" spans="1:13" x14ac:dyDescent="0.25">
      <c r="B2" s="3" t="s">
        <v>16</v>
      </c>
      <c r="C2" s="3" t="s">
        <v>17</v>
      </c>
      <c r="D2" s="3" t="s">
        <v>18</v>
      </c>
    </row>
    <row r="3" spans="1:13" x14ac:dyDescent="0.25">
      <c r="B3" s="1">
        <v>0.22105263157894736</v>
      </c>
      <c r="C3" s="1">
        <v>0.2</v>
      </c>
      <c r="D3" s="1">
        <v>0.23157894736842105</v>
      </c>
      <c r="F3" s="1">
        <v>10.5</v>
      </c>
      <c r="G3" s="1">
        <v>9.5</v>
      </c>
      <c r="H3" s="1">
        <v>11</v>
      </c>
      <c r="I3">
        <f>F3/47.5</f>
        <v>0.22105263157894736</v>
      </c>
      <c r="J3">
        <f>G3/47.5</f>
        <v>0.2</v>
      </c>
      <c r="K3">
        <f>H3/47.5</f>
        <v>0.23157894736842105</v>
      </c>
    </row>
    <row r="4" spans="1:13" x14ac:dyDescent="0.25">
      <c r="B4" s="1">
        <v>0.24000000000000002</v>
      </c>
      <c r="C4" s="1">
        <v>0.22315789473684211</v>
      </c>
      <c r="D4" s="1">
        <v>0.22736842105263158</v>
      </c>
      <c r="F4" s="1">
        <v>11.4</v>
      </c>
      <c r="G4" s="1">
        <v>10.6</v>
      </c>
      <c r="H4" s="1">
        <v>10.8</v>
      </c>
      <c r="I4">
        <f t="shared" ref="I4:K5" si="0">F4/47.5</f>
        <v>0.24000000000000002</v>
      </c>
      <c r="J4">
        <f t="shared" si="0"/>
        <v>0.22315789473684211</v>
      </c>
      <c r="K4">
        <f t="shared" si="0"/>
        <v>0.22736842105263158</v>
      </c>
    </row>
    <row r="5" spans="1:13" x14ac:dyDescent="0.25">
      <c r="B5">
        <v>0.22526315789473683</v>
      </c>
      <c r="C5">
        <v>0.22315789473684211</v>
      </c>
      <c r="D5">
        <v>0.20210526315789473</v>
      </c>
      <c r="F5">
        <v>10.7</v>
      </c>
      <c r="G5">
        <v>10.6</v>
      </c>
      <c r="H5">
        <v>9.6</v>
      </c>
      <c r="I5">
        <f t="shared" si="0"/>
        <v>0.22526315789473683</v>
      </c>
      <c r="J5">
        <f t="shared" si="0"/>
        <v>0.22315789473684211</v>
      </c>
      <c r="K5">
        <f t="shared" si="0"/>
        <v>0.20210526315789473</v>
      </c>
    </row>
    <row r="7" spans="1:13" x14ac:dyDescent="0.25">
      <c r="A7" t="s">
        <v>0</v>
      </c>
      <c r="B7">
        <f>AVERAGE(B3:B4)</f>
        <v>0.23052631578947369</v>
      </c>
      <c r="C7">
        <f t="shared" ref="C7:D7" si="1">AVERAGE(C3:C4)</f>
        <v>0.21157894736842106</v>
      </c>
      <c r="D7">
        <f t="shared" si="1"/>
        <v>0.22947368421052633</v>
      </c>
    </row>
    <row r="8" spans="1:13" x14ac:dyDescent="0.25">
      <c r="A8" t="s">
        <v>3</v>
      </c>
      <c r="B8">
        <f>STDEV(B3:B4)</f>
        <v>1.3397812696166182E-2</v>
      </c>
      <c r="C8">
        <f t="shared" ref="C8:D8" si="2">STDEV(C3:C4)</f>
        <v>1.6375104406425308E-2</v>
      </c>
      <c r="D8">
        <f t="shared" si="2"/>
        <v>2.9772917102591449E-3</v>
      </c>
    </row>
    <row r="10" spans="1:13" x14ac:dyDescent="0.25">
      <c r="A10" t="s">
        <v>20</v>
      </c>
    </row>
    <row r="11" spans="1:13" x14ac:dyDescent="0.25">
      <c r="B11" s="3" t="s">
        <v>16</v>
      </c>
      <c r="C11" s="3" t="s">
        <v>17</v>
      </c>
      <c r="D11" s="3" t="s">
        <v>18</v>
      </c>
      <c r="G11" s="2" t="s">
        <v>16</v>
      </c>
      <c r="H11" s="2" t="s">
        <v>21</v>
      </c>
      <c r="I11" s="2" t="s">
        <v>18</v>
      </c>
      <c r="J11" s="2"/>
    </row>
    <row r="12" spans="1:13" x14ac:dyDescent="0.25">
      <c r="B12" s="1">
        <v>8.5420177816858442E-2</v>
      </c>
      <c r="C12" s="1">
        <v>7.4180680735692853E-2</v>
      </c>
      <c r="D12" s="1">
        <v>0.11689076964412204</v>
      </c>
      <c r="E12" s="1"/>
      <c r="G12">
        <f>AVERAGE(B12:B14)</f>
        <v>8.467087801144739E-2</v>
      </c>
      <c r="H12">
        <f t="shared" ref="H12:I12" si="3">AVERAGE(C12:C14)</f>
        <v>7.2682081124870734E-2</v>
      </c>
      <c r="I12">
        <f t="shared" si="3"/>
        <v>0.11649930692948368</v>
      </c>
      <c r="M12" s="1"/>
    </row>
    <row r="13" spans="1:13" x14ac:dyDescent="0.25">
      <c r="B13" s="1">
        <v>7.8676479568159055E-2</v>
      </c>
      <c r="C13" s="1">
        <v>7.305673102757626E-2</v>
      </c>
      <c r="D13" s="1">
        <v>0.117436982486993</v>
      </c>
      <c r="E13" s="1"/>
      <c r="G13">
        <f>AVERAGE(B15:B17)</f>
        <v>3.9712889686785047E-2</v>
      </c>
      <c r="H13">
        <f t="shared" ref="H13:I13" si="4">AVERAGE(C15:C17)</f>
        <v>3.7839640173257423E-2</v>
      </c>
      <c r="I13">
        <f t="shared" si="4"/>
        <v>0.10602592246566199</v>
      </c>
      <c r="M13" s="1"/>
    </row>
    <row r="14" spans="1:13" x14ac:dyDescent="0.25">
      <c r="B14" s="1">
        <v>8.9915976649324658E-2</v>
      </c>
      <c r="C14" s="1">
        <v>7.080883161134309E-2</v>
      </c>
      <c r="D14" s="1">
        <v>0.11517016865733599</v>
      </c>
      <c r="E14" s="1"/>
      <c r="G14">
        <f>AVERAGE(B18:B20)</f>
        <v>2.6905257148726686E-2</v>
      </c>
      <c r="H14">
        <f t="shared" ref="H14:I14" si="5">AVERAGE(C18:C20)</f>
        <v>4.7993161400431389E-2</v>
      </c>
      <c r="I14">
        <f t="shared" si="5"/>
        <v>9.1623308128096284E-2</v>
      </c>
      <c r="M14" s="1"/>
    </row>
    <row r="15" spans="1:13" x14ac:dyDescent="0.25">
      <c r="B15">
        <v>3.7090340367846468E-2</v>
      </c>
      <c r="C15">
        <v>5.9569334530177494E-2</v>
      </c>
      <c r="D15" s="1">
        <v>0.10115547373049025</v>
      </c>
      <c r="E15" s="1"/>
      <c r="M15" s="1"/>
    </row>
    <row r="16" spans="1:13" x14ac:dyDescent="0.25">
      <c r="B16">
        <v>4.945378715712849E-2</v>
      </c>
      <c r="C16">
        <v>4.7205887740895465E-2</v>
      </c>
      <c r="D16" s="1">
        <v>0.10565127256295645</v>
      </c>
      <c r="E16" s="1"/>
      <c r="M16" s="1"/>
    </row>
    <row r="17" spans="1:17" x14ac:dyDescent="0.25">
      <c r="B17">
        <v>3.2594541535380182E-2</v>
      </c>
      <c r="C17">
        <v>6.743698248699307E-3</v>
      </c>
      <c r="D17" s="1">
        <v>0.11127102110353924</v>
      </c>
      <c r="E17" s="1"/>
      <c r="M17" s="1"/>
    </row>
    <row r="18" spans="1:17" x14ac:dyDescent="0.25">
      <c r="B18">
        <v>2.726884170479052E-2</v>
      </c>
      <c r="C18">
        <v>5.2356176073197806E-2</v>
      </c>
      <c r="D18" s="1">
        <v>8.1806525114371711E-2</v>
      </c>
      <c r="E18" s="1"/>
      <c r="M18" s="1"/>
    </row>
    <row r="19" spans="1:17" x14ac:dyDescent="0.25">
      <c r="B19">
        <v>2.1815073363832475E-2</v>
      </c>
      <c r="C19">
        <v>4.1448639391281718E-2</v>
      </c>
      <c r="D19" s="1">
        <v>9.4895569132671109E-2</v>
      </c>
      <c r="E19" s="1"/>
      <c r="M19" s="1"/>
    </row>
    <row r="20" spans="1:17" x14ac:dyDescent="0.25">
      <c r="B20">
        <v>3.1631856377557062E-2</v>
      </c>
      <c r="C20">
        <v>5.017466873681465E-2</v>
      </c>
      <c r="D20" s="1">
        <v>9.8167830137246073E-2</v>
      </c>
      <c r="E20" s="1"/>
      <c r="M20" s="1"/>
    </row>
    <row r="23" spans="1:17" x14ac:dyDescent="0.25">
      <c r="A23" t="s">
        <v>0</v>
      </c>
      <c r="B23">
        <f>AVERAGE(B12:B17)</f>
        <v>6.2191883849116218E-2</v>
      </c>
      <c r="C23">
        <f>AVERAGE(C12:C17)</f>
        <v>5.5260860649064075E-2</v>
      </c>
      <c r="D23">
        <f>AVERAGE(D12:D17)</f>
        <v>0.11126261469757283</v>
      </c>
      <c r="N23" s="2" t="s">
        <v>16</v>
      </c>
      <c r="O23" s="2" t="s">
        <v>21</v>
      </c>
      <c r="P23" s="2" t="s">
        <v>18</v>
      </c>
      <c r="Q23" s="2"/>
    </row>
    <row r="24" spans="1:17" x14ac:dyDescent="0.25">
      <c r="A24" t="s">
        <v>3</v>
      </c>
      <c r="B24">
        <f>STDEV(B12:B17)</f>
        <v>2.5488311528148254E-2</v>
      </c>
      <c r="C24">
        <f>STDEV(C12:C17)</f>
        <v>2.5898851630147691E-2</v>
      </c>
      <c r="D24">
        <f>STDEV(D12:D17)</f>
        <v>6.6137652422461725E-3</v>
      </c>
      <c r="F24" t="s">
        <v>4</v>
      </c>
      <c r="G24">
        <f>G12+B3</f>
        <v>0.30572350959039474</v>
      </c>
      <c r="H24">
        <f t="shared" ref="H24:I26" si="6">C3+H12</f>
        <v>0.27268208112487075</v>
      </c>
      <c r="I24">
        <f t="shared" si="6"/>
        <v>0.34807825429790473</v>
      </c>
      <c r="L24" t="s">
        <v>6</v>
      </c>
      <c r="M24" t="s">
        <v>2</v>
      </c>
      <c r="N24">
        <f>G12/G24</f>
        <v>0.27695245983826555</v>
      </c>
      <c r="O24">
        <f t="shared" ref="O24" si="7">H12/H24</f>
        <v>0.26654513133038266</v>
      </c>
      <c r="P24">
        <f>I12/I24</f>
        <v>0.33469286142126276</v>
      </c>
    </row>
    <row r="25" spans="1:17" x14ac:dyDescent="0.25">
      <c r="F25" t="s">
        <v>5</v>
      </c>
      <c r="G25">
        <f>G13+B4</f>
        <v>0.27971288968678509</v>
      </c>
      <c r="H25">
        <f t="shared" si="6"/>
        <v>0.26099753491009953</v>
      </c>
      <c r="I25">
        <f t="shared" si="6"/>
        <v>0.33339434351829356</v>
      </c>
      <c r="M25" t="s">
        <v>1</v>
      </c>
      <c r="N25">
        <f>B3/G24</f>
        <v>0.72304754016173445</v>
      </c>
      <c r="O25">
        <f>C3/H24</f>
        <v>0.73345486866961729</v>
      </c>
      <c r="P25">
        <f>D3/I24</f>
        <v>0.66530713857873724</v>
      </c>
    </row>
    <row r="26" spans="1:17" x14ac:dyDescent="0.25">
      <c r="F26" t="s">
        <v>9</v>
      </c>
      <c r="G26">
        <f>G14+B5</f>
        <v>0.25216841504346355</v>
      </c>
      <c r="H26">
        <f t="shared" si="6"/>
        <v>0.27115105613727353</v>
      </c>
      <c r="I26">
        <f t="shared" si="6"/>
        <v>0.293728571285991</v>
      </c>
      <c r="L26" t="s">
        <v>7</v>
      </c>
      <c r="M26" t="s">
        <v>2</v>
      </c>
      <c r="N26">
        <f>G13/G25</f>
        <v>0.14197733158187478</v>
      </c>
      <c r="O26">
        <f t="shared" ref="O26:P26" si="8">H13/H25</f>
        <v>0.14498083357872046</v>
      </c>
      <c r="P26">
        <f t="shared" si="8"/>
        <v>0.31801956010043786</v>
      </c>
    </row>
    <row r="27" spans="1:17" x14ac:dyDescent="0.25">
      <c r="A27" t="s">
        <v>13</v>
      </c>
      <c r="M27" t="s">
        <v>1</v>
      </c>
      <c r="N27">
        <f>B4/G25</f>
        <v>0.85802266841812513</v>
      </c>
      <c r="O27">
        <f>C4/H25</f>
        <v>0.85501916642127962</v>
      </c>
      <c r="P27">
        <f>D4/I25</f>
        <v>0.68198043989956214</v>
      </c>
    </row>
    <row r="28" spans="1:17" x14ac:dyDescent="0.25">
      <c r="L28" t="s">
        <v>8</v>
      </c>
      <c r="M28" t="s">
        <v>2</v>
      </c>
      <c r="N28">
        <f>G14/G26</f>
        <v>0.10669558732837067</v>
      </c>
      <c r="O28">
        <f>H14/H26</f>
        <v>0.17699787743454065</v>
      </c>
      <c r="P28">
        <f>I14/I26</f>
        <v>0.3119318891143435</v>
      </c>
    </row>
    <row r="29" spans="1:17" x14ac:dyDescent="0.25">
      <c r="B29" s="2" t="s">
        <v>16</v>
      </c>
      <c r="C29" s="2" t="s">
        <v>21</v>
      </c>
      <c r="D29" s="2" t="s">
        <v>18</v>
      </c>
      <c r="M29" t="s">
        <v>1</v>
      </c>
      <c r="N29">
        <f>B5/G26</f>
        <v>0.89330441267162919</v>
      </c>
      <c r="O29">
        <f>C5/H26</f>
        <v>0.82300212256545924</v>
      </c>
      <c r="P29">
        <f>D5/I26</f>
        <v>0.68806811088565656</v>
      </c>
    </row>
    <row r="30" spans="1:17" x14ac:dyDescent="0.25">
      <c r="A30" t="s">
        <v>4</v>
      </c>
      <c r="B30">
        <f t="shared" ref="B30:D32" si="9">B3+G12</f>
        <v>0.30572350959039474</v>
      </c>
      <c r="C30">
        <f t="shared" si="9"/>
        <v>0.27268208112487075</v>
      </c>
      <c r="D30">
        <f t="shared" si="9"/>
        <v>0.34807825429790473</v>
      </c>
    </row>
    <row r="31" spans="1:17" x14ac:dyDescent="0.25">
      <c r="A31" t="s">
        <v>5</v>
      </c>
      <c r="B31">
        <f t="shared" si="9"/>
        <v>0.27971288968678509</v>
      </c>
      <c r="C31">
        <f t="shared" si="9"/>
        <v>0.26099753491009953</v>
      </c>
      <c r="D31">
        <f t="shared" si="9"/>
        <v>0.33339434351829356</v>
      </c>
      <c r="F31" t="s">
        <v>14</v>
      </c>
    </row>
    <row r="32" spans="1:17" x14ac:dyDescent="0.25">
      <c r="A32" t="s">
        <v>9</v>
      </c>
      <c r="B32">
        <f t="shared" si="9"/>
        <v>0.25216841504346355</v>
      </c>
      <c r="C32">
        <f t="shared" si="9"/>
        <v>0.27115105613727353</v>
      </c>
      <c r="D32">
        <f t="shared" si="9"/>
        <v>0.293728571285991</v>
      </c>
      <c r="G32" s="2" t="s">
        <v>16</v>
      </c>
      <c r="H32" s="2" t="s">
        <v>21</v>
      </c>
      <c r="I32" s="2" t="s">
        <v>18</v>
      </c>
      <c r="J32" s="2"/>
    </row>
    <row r="33" spans="1:15" x14ac:dyDescent="0.25">
      <c r="F33" t="s">
        <v>10</v>
      </c>
      <c r="G33">
        <f t="shared" ref="G33:I35" si="10">G12/B3</f>
        <v>0.38303492433750008</v>
      </c>
      <c r="H33">
        <f t="shared" si="10"/>
        <v>0.36341040562435367</v>
      </c>
      <c r="I33">
        <f t="shared" si="10"/>
        <v>0.50306518901367958</v>
      </c>
      <c r="M33" s="3" t="s">
        <v>16</v>
      </c>
      <c r="N33" s="3" t="s">
        <v>17</v>
      </c>
      <c r="O33" s="3" t="s">
        <v>18</v>
      </c>
    </row>
    <row r="34" spans="1:15" x14ac:dyDescent="0.25">
      <c r="F34" t="s">
        <v>11</v>
      </c>
      <c r="G34">
        <f t="shared" si="10"/>
        <v>0.16547037369493769</v>
      </c>
      <c r="H34">
        <f t="shared" si="10"/>
        <v>0.16956442530469129</v>
      </c>
      <c r="I34">
        <f t="shared" si="10"/>
        <v>0.46631771454805043</v>
      </c>
      <c r="L34" t="s">
        <v>27</v>
      </c>
      <c r="M34">
        <v>0.27695245983826555</v>
      </c>
      <c r="N34">
        <v>0.26654513133038266</v>
      </c>
      <c r="O34">
        <v>0.33469286142126276</v>
      </c>
    </row>
    <row r="35" spans="1:15" x14ac:dyDescent="0.25">
      <c r="F35" t="s">
        <v>12</v>
      </c>
      <c r="G35">
        <f t="shared" si="10"/>
        <v>0.11943922566023529</v>
      </c>
      <c r="H35">
        <f t="shared" si="10"/>
        <v>0.2150636949547633</v>
      </c>
      <c r="I35">
        <f t="shared" si="10"/>
        <v>0.45334449334214311</v>
      </c>
      <c r="M35">
        <v>0.14197733158187478</v>
      </c>
      <c r="N35">
        <v>0.14498083357872046</v>
      </c>
      <c r="O35">
        <v>0.31801956010043786</v>
      </c>
    </row>
    <row r="36" spans="1:15" x14ac:dyDescent="0.25">
      <c r="A36" t="s">
        <v>15</v>
      </c>
      <c r="M36">
        <v>0.10669558732837067</v>
      </c>
      <c r="N36">
        <v>0.17699787743454065</v>
      </c>
      <c r="O36">
        <v>0.3119318891143435</v>
      </c>
    </row>
    <row r="37" spans="1:15" x14ac:dyDescent="0.25">
      <c r="F37" t="s">
        <v>0</v>
      </c>
      <c r="G37">
        <f>AVERAGE(G33:G35)</f>
        <v>0.22264817456422437</v>
      </c>
      <c r="H37">
        <f>AVERAGE(H33:H35)</f>
        <v>0.24934617529460276</v>
      </c>
      <c r="I37">
        <f t="shared" ref="I37" si="11">AVERAGE(I33:I35)</f>
        <v>0.47424246563462441</v>
      </c>
    </row>
    <row r="38" spans="1:15" x14ac:dyDescent="0.25">
      <c r="B38" s="2" t="s">
        <v>16</v>
      </c>
      <c r="C38" s="2" t="s">
        <v>21</v>
      </c>
      <c r="D38" s="2" t="s">
        <v>18</v>
      </c>
      <c r="F38" t="s">
        <v>3</v>
      </c>
      <c r="G38">
        <f>STDEV(G33:G35)</f>
        <v>0.14079292870906079</v>
      </c>
      <c r="H38">
        <f t="shared" ref="H38:I38" si="12">STDEV(H33:H35)</f>
        <v>0.10136830059348609</v>
      </c>
      <c r="I38">
        <f t="shared" si="12"/>
        <v>2.5790272475363703E-2</v>
      </c>
      <c r="L38" t="s">
        <v>0</v>
      </c>
      <c r="M38">
        <f>AVERAGE(M34:M36)</f>
        <v>0.17520845958283701</v>
      </c>
      <c r="N38">
        <f t="shared" ref="N38:O38" si="13">AVERAGE(N34:N36)</f>
        <v>0.19617461411454792</v>
      </c>
      <c r="O38">
        <f t="shared" si="13"/>
        <v>0.32154810354534802</v>
      </c>
    </row>
    <row r="39" spans="1:15" x14ac:dyDescent="0.25">
      <c r="A39" t="s">
        <v>4</v>
      </c>
      <c r="B39">
        <f>B30/B3</f>
        <v>1.3830349243375</v>
      </c>
      <c r="C39">
        <f t="shared" ref="C39:D39" si="14">C30/C3</f>
        <v>1.3634104056243537</v>
      </c>
      <c r="D39">
        <f t="shared" si="14"/>
        <v>1.5030651890136795</v>
      </c>
      <c r="L39" t="s">
        <v>3</v>
      </c>
      <c r="M39">
        <f>STDEV(M34:M36)</f>
        <v>8.9861457590976662E-2</v>
      </c>
      <c r="N39">
        <f t="shared" ref="N39:O39" si="15">STDEV(N34:N36)</f>
        <v>6.3010158262255214E-2</v>
      </c>
      <c r="O39">
        <f t="shared" si="15"/>
        <v>1.1783608497444671E-2</v>
      </c>
    </row>
    <row r="40" spans="1:15" x14ac:dyDescent="0.25">
      <c r="A40" t="s">
        <v>5</v>
      </c>
      <c r="B40">
        <f t="shared" ref="B40:D41" si="16">B31/B4</f>
        <v>1.1654703736949379</v>
      </c>
      <c r="C40">
        <f t="shared" si="16"/>
        <v>1.1695644253046913</v>
      </c>
      <c r="D40">
        <f t="shared" si="16"/>
        <v>1.4663177145480504</v>
      </c>
    </row>
    <row r="41" spans="1:15" x14ac:dyDescent="0.25">
      <c r="A41" t="s">
        <v>9</v>
      </c>
      <c r="B41">
        <f t="shared" si="16"/>
        <v>1.1194392256602355</v>
      </c>
      <c r="C41">
        <f t="shared" si="16"/>
        <v>1.2150636949547635</v>
      </c>
      <c r="D41">
        <f t="shared" si="16"/>
        <v>1.4533444933421431</v>
      </c>
      <c r="L41" t="s">
        <v>26</v>
      </c>
      <c r="M41">
        <v>0.72304754016173445</v>
      </c>
      <c r="N41">
        <v>0.73345486866961729</v>
      </c>
      <c r="O41">
        <v>0.66530713857873724</v>
      </c>
    </row>
    <row r="42" spans="1:15" x14ac:dyDescent="0.25">
      <c r="M42">
        <v>0.85802266841812513</v>
      </c>
      <c r="N42">
        <v>0.85501916642127962</v>
      </c>
      <c r="O42">
        <v>0.68198043989956214</v>
      </c>
    </row>
    <row r="43" spans="1:15" x14ac:dyDescent="0.25">
      <c r="M43">
        <v>0.89330441267162919</v>
      </c>
      <c r="N43">
        <v>0.82300212256545924</v>
      </c>
      <c r="O43">
        <v>0.68806811088565656</v>
      </c>
    </row>
    <row r="45" spans="1:15" x14ac:dyDescent="0.25">
      <c r="L45" t="s">
        <v>0</v>
      </c>
      <c r="M45">
        <f>AVERAGE(M41:M43)</f>
        <v>0.82479154041716285</v>
      </c>
      <c r="N45">
        <f>AVERAGE(N41:N43)</f>
        <v>0.80382538588545216</v>
      </c>
      <c r="O45">
        <f>AVERAGE(O41:O43)</f>
        <v>0.67845189645465209</v>
      </c>
    </row>
    <row r="46" spans="1:15" x14ac:dyDescent="0.25">
      <c r="L46" t="s">
        <v>3</v>
      </c>
      <c r="M46">
        <f>STDEV(M41:M43)</f>
        <v>8.9861457590976607E-2</v>
      </c>
      <c r="N46">
        <f>STDEV(N41:N43)</f>
        <v>6.3010158262255256E-2</v>
      </c>
      <c r="O46">
        <f>STDEV(O41:O43)</f>
        <v>1.1783608497444696E-2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688F-A170-4B3F-A532-BF0DABF296E9}">
  <dimension ref="A1:Q46"/>
  <sheetViews>
    <sheetView workbookViewId="0">
      <selection activeCell="G24" sqref="G24"/>
    </sheetView>
  </sheetViews>
  <sheetFormatPr defaultColWidth="11" defaultRowHeight="15" x14ac:dyDescent="0.25"/>
  <cols>
    <col min="1" max="1" width="14.42578125" customWidth="1"/>
    <col min="2" max="2" width="18.28515625" customWidth="1"/>
    <col min="3" max="3" width="15.28515625" customWidth="1"/>
    <col min="4" max="4" width="16.140625" customWidth="1"/>
    <col min="5" max="5" width="11.42578125" customWidth="1"/>
    <col min="7" max="7" width="13.5703125" bestFit="1" customWidth="1"/>
    <col min="8" max="9" width="14.140625" bestFit="1" customWidth="1"/>
    <col min="10" max="10" width="14.7109375" bestFit="1" customWidth="1"/>
  </cols>
  <sheetData>
    <row r="1" spans="1:13" x14ac:dyDescent="0.25">
      <c r="A1" t="s">
        <v>19</v>
      </c>
    </row>
    <row r="2" spans="1:13" x14ac:dyDescent="0.25">
      <c r="B2" s="3" t="s">
        <v>16</v>
      </c>
      <c r="C2" s="3" t="s">
        <v>17</v>
      </c>
      <c r="D2" s="3" t="s">
        <v>18</v>
      </c>
    </row>
    <row r="3" spans="1:13" x14ac:dyDescent="0.25">
      <c r="B3" s="1">
        <v>0.48000000000000004</v>
      </c>
      <c r="C3" s="1">
        <v>0.48842105263157892</v>
      </c>
      <c r="D3" s="1">
        <v>0.48000000000000004</v>
      </c>
      <c r="F3" s="1">
        <v>22.8</v>
      </c>
      <c r="G3" s="1">
        <v>23.2</v>
      </c>
      <c r="H3" s="1">
        <v>22.8</v>
      </c>
      <c r="I3">
        <f>F3/47.5</f>
        <v>0.48000000000000004</v>
      </c>
      <c r="J3">
        <f>G3/47.5</f>
        <v>0.48842105263157892</v>
      </c>
      <c r="K3">
        <f>H3/47.5</f>
        <v>0.48000000000000004</v>
      </c>
    </row>
    <row r="4" spans="1:13" x14ac:dyDescent="0.25">
      <c r="B4" s="1">
        <v>0.52842105263157901</v>
      </c>
      <c r="C4" s="1">
        <v>0.52842105263157901</v>
      </c>
      <c r="D4" s="1">
        <v>0.48631578947368426</v>
      </c>
      <c r="F4" s="1">
        <v>25.1</v>
      </c>
      <c r="G4" s="1">
        <v>25.1</v>
      </c>
      <c r="H4" s="1">
        <v>23.1</v>
      </c>
      <c r="I4">
        <f t="shared" ref="I4:K5" si="0">F4/47.5</f>
        <v>0.52842105263157901</v>
      </c>
      <c r="J4">
        <f t="shared" si="0"/>
        <v>0.52842105263157901</v>
      </c>
      <c r="K4">
        <f t="shared" si="0"/>
        <v>0.48631578947368426</v>
      </c>
    </row>
    <row r="5" spans="1:13" x14ac:dyDescent="0.25">
      <c r="B5">
        <v>0.52631578947368418</v>
      </c>
      <c r="C5">
        <v>0.49473684210526314</v>
      </c>
      <c r="D5">
        <v>0.49473684210526314</v>
      </c>
      <c r="F5">
        <v>25</v>
      </c>
      <c r="G5">
        <v>23.5</v>
      </c>
      <c r="H5">
        <v>23.5</v>
      </c>
      <c r="I5">
        <f t="shared" si="0"/>
        <v>0.52631578947368418</v>
      </c>
      <c r="J5">
        <f t="shared" si="0"/>
        <v>0.49473684210526314</v>
      </c>
      <c r="K5">
        <f t="shared" si="0"/>
        <v>0.49473684210526314</v>
      </c>
    </row>
    <row r="7" spans="1:13" x14ac:dyDescent="0.25">
      <c r="A7" t="s">
        <v>0</v>
      </c>
      <c r="B7">
        <f>AVERAGE(B3:B4)</f>
        <v>0.50421052631578955</v>
      </c>
      <c r="C7">
        <f t="shared" ref="C7:D7" si="1">AVERAGE(C3:C4)</f>
        <v>0.508421052631579</v>
      </c>
      <c r="D7">
        <f t="shared" si="1"/>
        <v>0.48315789473684212</v>
      </c>
    </row>
    <row r="8" spans="1:13" x14ac:dyDescent="0.25">
      <c r="A8" t="s">
        <v>3</v>
      </c>
      <c r="B8">
        <f>STDEV(B3:B4)</f>
        <v>3.4238854667980219E-2</v>
      </c>
      <c r="C8">
        <f t="shared" ref="C8:D8" si="2">STDEV(C3:C4)</f>
        <v>2.8284271247461964E-2</v>
      </c>
      <c r="D8">
        <f t="shared" si="2"/>
        <v>4.4659375653887277E-3</v>
      </c>
    </row>
    <row r="10" spans="1:13" x14ac:dyDescent="0.25">
      <c r="A10" t="s">
        <v>20</v>
      </c>
    </row>
    <row r="11" spans="1:13" x14ac:dyDescent="0.25">
      <c r="B11" s="3" t="s">
        <v>16</v>
      </c>
      <c r="C11" s="3" t="s">
        <v>17</v>
      </c>
      <c r="D11" s="3" t="s">
        <v>18</v>
      </c>
      <c r="G11" s="2" t="s">
        <v>16</v>
      </c>
      <c r="H11" s="2" t="s">
        <v>21</v>
      </c>
      <c r="I11" s="2" t="s">
        <v>18</v>
      </c>
      <c r="J11" s="2"/>
    </row>
    <row r="12" spans="1:13" x14ac:dyDescent="0.25">
      <c r="B12" s="1">
        <v>4.3834038616545695E-2</v>
      </c>
      <c r="C12" s="1">
        <v>0.15060926088761881</v>
      </c>
      <c r="D12" s="1">
        <v>0.53837191018783137</v>
      </c>
      <c r="G12">
        <f>AVERAGE(B12:B14)</f>
        <v>4.2710088908429207E-2</v>
      </c>
      <c r="H12">
        <f t="shared" ref="H12:I12" si="3">AVERAGE(C12:C14)</f>
        <v>0.14498951234703597</v>
      </c>
      <c r="I12">
        <f t="shared" si="3"/>
        <v>0.59082289656660414</v>
      </c>
      <c r="M12" s="1"/>
    </row>
    <row r="13" spans="1:13" x14ac:dyDescent="0.25">
      <c r="B13" s="1">
        <v>3.7090340367846468E-2</v>
      </c>
      <c r="C13" s="1">
        <v>0.14161766322268624</v>
      </c>
      <c r="D13" s="1">
        <v>0.60918074179917459</v>
      </c>
      <c r="G13">
        <f>AVERAGE(B15:B17)</f>
        <v>4.2335439005723625E-2</v>
      </c>
      <c r="H13">
        <f t="shared" ref="H13:I13" si="4">AVERAGE(C15:C17)</f>
        <v>0.16259805777419542</v>
      </c>
      <c r="I13">
        <f t="shared" si="4"/>
        <v>0.58407919831790467</v>
      </c>
      <c r="M13" s="1"/>
    </row>
    <row r="14" spans="1:13" x14ac:dyDescent="0.25">
      <c r="B14" s="1">
        <v>4.7205887740895465E-2</v>
      </c>
      <c r="C14" s="1">
        <v>0.14274161293080284</v>
      </c>
      <c r="D14" s="1">
        <v>0.62491603771280635</v>
      </c>
      <c r="G14">
        <f>AVERAGE(B18:B20)</f>
        <v>3.7632426260854404E-2</v>
      </c>
      <c r="H14">
        <f t="shared" ref="H14:I14" si="5">AVERAGE(C18:C20)</f>
        <v>0.12870893284661147</v>
      </c>
      <c r="I14">
        <f t="shared" si="5"/>
        <v>0.62572902098592764</v>
      </c>
      <c r="M14" s="1"/>
    </row>
    <row r="15" spans="1:13" x14ac:dyDescent="0.25">
      <c r="B15" s="1">
        <v>4.3834038616545695E-2</v>
      </c>
      <c r="C15" s="1">
        <v>0.15960085855255121</v>
      </c>
      <c r="D15" s="1">
        <v>0.57546225055567768</v>
      </c>
      <c r="M15" s="1"/>
    </row>
    <row r="16" spans="1:13" x14ac:dyDescent="0.25">
      <c r="B16" s="1">
        <v>3.9338239784079493E-2</v>
      </c>
      <c r="C16" s="1">
        <v>0.17084035563371683</v>
      </c>
      <c r="D16" s="1">
        <v>0.5698425020150949</v>
      </c>
      <c r="M16" s="1"/>
    </row>
    <row r="17" spans="1:17" x14ac:dyDescent="0.25">
      <c r="B17" s="1">
        <v>4.3834038616545695E-2</v>
      </c>
      <c r="C17" s="1">
        <v>0.15735295913631819</v>
      </c>
      <c r="D17" s="1">
        <v>0.60693284238294132</v>
      </c>
      <c r="M17" s="1"/>
    </row>
    <row r="18" spans="1:17" x14ac:dyDescent="0.25">
      <c r="B18">
        <v>3.4904117382131949E-2</v>
      </c>
      <c r="C18">
        <v>0.15597777455140208</v>
      </c>
      <c r="D18">
        <v>0.58355321248251824</v>
      </c>
      <c r="M18" s="1"/>
    </row>
    <row r="19" spans="1:17" x14ac:dyDescent="0.25">
      <c r="B19">
        <v>3.9816783013724502E-2</v>
      </c>
      <c r="C19">
        <v>0.12979968651480314</v>
      </c>
      <c r="D19">
        <v>0.64681692523763235</v>
      </c>
      <c r="M19" s="1"/>
    </row>
    <row r="20" spans="1:17" x14ac:dyDescent="0.25">
      <c r="B20">
        <v>3.8176378386706761E-2</v>
      </c>
      <c r="C20">
        <v>0.10034933747362923</v>
      </c>
      <c r="D20">
        <v>0.64681692523763235</v>
      </c>
      <c r="M20" s="1"/>
    </row>
    <row r="23" spans="1:17" x14ac:dyDescent="0.25">
      <c r="A23" t="s">
        <v>0</v>
      </c>
      <c r="B23">
        <f>AVERAGE(B12:B17)</f>
        <v>4.2522763957076416E-2</v>
      </c>
      <c r="C23">
        <f>AVERAGE(C12:C17)</f>
        <v>0.15379378506061567</v>
      </c>
      <c r="D23">
        <f>AVERAGE(D12:D17)</f>
        <v>0.5874510474422544</v>
      </c>
      <c r="N23" s="2" t="s">
        <v>16</v>
      </c>
      <c r="O23" s="2" t="s">
        <v>21</v>
      </c>
      <c r="P23" s="2" t="s">
        <v>18</v>
      </c>
      <c r="Q23" s="2"/>
    </row>
    <row r="24" spans="1:17" x14ac:dyDescent="0.25">
      <c r="A24" t="s">
        <v>3</v>
      </c>
      <c r="B24">
        <f>STDEV(B12:B17)</f>
        <v>3.6535569609216223E-3</v>
      </c>
      <c r="C24">
        <f>STDEV(C12:C17)</f>
        <v>1.11132806763181E-2</v>
      </c>
      <c r="D24">
        <f>STDEV(D12:D17)</f>
        <v>3.1993434587162167E-2</v>
      </c>
      <c r="F24" t="s">
        <v>4</v>
      </c>
      <c r="G24">
        <f>G12+B3</f>
        <v>0.52271008890842929</v>
      </c>
      <c r="H24">
        <f t="shared" ref="H24:I26" si="6">C3+H12</f>
        <v>0.63341056497861492</v>
      </c>
      <c r="I24">
        <f t="shared" si="6"/>
        <v>1.0708228965666042</v>
      </c>
      <c r="L24" t="s">
        <v>6</v>
      </c>
      <c r="M24" t="s">
        <v>2</v>
      </c>
      <c r="N24">
        <f>G12/G24</f>
        <v>8.1708943092375155E-2</v>
      </c>
      <c r="O24">
        <f t="shared" ref="O24" si="7">H12/H24</f>
        <v>0.22890289547338238</v>
      </c>
      <c r="P24">
        <f>I12/I24</f>
        <v>0.55174660390711538</v>
      </c>
    </row>
    <row r="25" spans="1:17" x14ac:dyDescent="0.25">
      <c r="F25" t="s">
        <v>5</v>
      </c>
      <c r="G25">
        <f>G13+B4</f>
        <v>0.57075649163730269</v>
      </c>
      <c r="H25">
        <f t="shared" si="6"/>
        <v>0.69101911040577446</v>
      </c>
      <c r="I25">
        <f t="shared" si="6"/>
        <v>1.0703949877915888</v>
      </c>
      <c r="M25" t="s">
        <v>1</v>
      </c>
      <c r="N25">
        <f>B3/G24</f>
        <v>0.9182910569076248</v>
      </c>
      <c r="O25">
        <f>C3/H24</f>
        <v>0.77109710452661762</v>
      </c>
      <c r="P25">
        <f>D3/I24</f>
        <v>0.44825339609288462</v>
      </c>
    </row>
    <row r="26" spans="1:17" x14ac:dyDescent="0.25">
      <c r="F26" t="s">
        <v>9</v>
      </c>
      <c r="G26">
        <f>G14+B5</f>
        <v>0.56394821573453857</v>
      </c>
      <c r="H26">
        <f t="shared" si="6"/>
        <v>0.62344577495187459</v>
      </c>
      <c r="I26">
        <f t="shared" si="6"/>
        <v>1.1204658630911908</v>
      </c>
      <c r="L26" t="s">
        <v>7</v>
      </c>
      <c r="M26" t="s">
        <v>2</v>
      </c>
      <c r="N26">
        <f>G13/G25</f>
        <v>7.417425754419002E-2</v>
      </c>
      <c r="O26">
        <f t="shared" ref="O26:P26" si="8">H13/H25</f>
        <v>0.23530182497950883</v>
      </c>
      <c r="P26">
        <f t="shared" si="8"/>
        <v>0.54566697805915709</v>
      </c>
    </row>
    <row r="27" spans="1:17" x14ac:dyDescent="0.25">
      <c r="A27" t="s">
        <v>13</v>
      </c>
      <c r="M27" t="s">
        <v>1</v>
      </c>
      <c r="N27">
        <f>B4/G25</f>
        <v>0.92582574245580995</v>
      </c>
      <c r="O27">
        <f>C4/H25</f>
        <v>0.7646981750204912</v>
      </c>
      <c r="P27">
        <f>D4/I25</f>
        <v>0.45433302194084296</v>
      </c>
    </row>
    <row r="28" spans="1:17" x14ac:dyDescent="0.25">
      <c r="L28" t="s">
        <v>8</v>
      </c>
      <c r="M28" t="s">
        <v>2</v>
      </c>
      <c r="N28">
        <f>G14/G26</f>
        <v>6.6730286949908041E-2</v>
      </c>
      <c r="O28">
        <f>H14/H26</f>
        <v>0.20644767839921099</v>
      </c>
      <c r="P28">
        <f>I14/I26</f>
        <v>0.558454337251863</v>
      </c>
    </row>
    <row r="29" spans="1:17" x14ac:dyDescent="0.25">
      <c r="B29" s="2" t="s">
        <v>16</v>
      </c>
      <c r="C29" s="2" t="s">
        <v>21</v>
      </c>
      <c r="D29" s="2" t="s">
        <v>18</v>
      </c>
      <c r="M29" t="s">
        <v>1</v>
      </c>
      <c r="N29">
        <f>B5/G26</f>
        <v>0.93326971305009199</v>
      </c>
      <c r="O29">
        <f>C5/H26</f>
        <v>0.79355232160078903</v>
      </c>
      <c r="P29">
        <f>D5/I26</f>
        <v>0.44154566274813695</v>
      </c>
    </row>
    <row r="30" spans="1:17" x14ac:dyDescent="0.25">
      <c r="A30" t="s">
        <v>4</v>
      </c>
      <c r="B30">
        <f t="shared" ref="B30:D32" si="9">B3+G12</f>
        <v>0.52271008890842929</v>
      </c>
      <c r="C30">
        <f t="shared" si="9"/>
        <v>0.63341056497861492</v>
      </c>
      <c r="D30">
        <f t="shared" si="9"/>
        <v>1.0708228965666042</v>
      </c>
    </row>
    <row r="31" spans="1:17" x14ac:dyDescent="0.25">
      <c r="A31" t="s">
        <v>5</v>
      </c>
      <c r="B31">
        <f t="shared" si="9"/>
        <v>0.57075649163730269</v>
      </c>
      <c r="C31">
        <f t="shared" si="9"/>
        <v>0.69101911040577446</v>
      </c>
      <c r="D31">
        <f t="shared" si="9"/>
        <v>1.0703949877915888</v>
      </c>
      <c r="F31" t="s">
        <v>14</v>
      </c>
    </row>
    <row r="32" spans="1:17" x14ac:dyDescent="0.25">
      <c r="A32" t="s">
        <v>9</v>
      </c>
      <c r="B32">
        <f t="shared" si="9"/>
        <v>0.56394821573453857</v>
      </c>
      <c r="C32">
        <f t="shared" si="9"/>
        <v>0.62344577495187459</v>
      </c>
      <c r="D32">
        <f t="shared" si="9"/>
        <v>1.1204658630911908</v>
      </c>
      <c r="G32" s="2" t="s">
        <v>16</v>
      </c>
      <c r="H32" s="2" t="s">
        <v>21</v>
      </c>
      <c r="I32" s="2" t="s">
        <v>18</v>
      </c>
      <c r="J32" s="2"/>
    </row>
    <row r="33" spans="1:15" x14ac:dyDescent="0.25">
      <c r="F33" t="s">
        <v>10</v>
      </c>
      <c r="G33">
        <f t="shared" ref="G33:I35" si="10">G12/B3</f>
        <v>8.8979351892560843E-2</v>
      </c>
      <c r="H33">
        <f t="shared" si="10"/>
        <v>0.2968535274346642</v>
      </c>
      <c r="I33">
        <f t="shared" si="10"/>
        <v>1.2308810345137586</v>
      </c>
      <c r="M33" s="3" t="s">
        <v>16</v>
      </c>
      <c r="N33" s="3" t="s">
        <v>17</v>
      </c>
      <c r="O33" s="3" t="s">
        <v>18</v>
      </c>
    </row>
    <row r="34" spans="1:15" x14ac:dyDescent="0.25">
      <c r="F34" t="s">
        <v>11</v>
      </c>
      <c r="G34">
        <f t="shared" si="10"/>
        <v>8.0116866644297693E-2</v>
      </c>
      <c r="H34">
        <f t="shared" si="10"/>
        <v>0.30770548781969248</v>
      </c>
      <c r="I34">
        <f t="shared" si="10"/>
        <v>1.2010286545498039</v>
      </c>
      <c r="L34" t="s">
        <v>27</v>
      </c>
      <c r="M34">
        <v>8.1708943092375155E-2</v>
      </c>
      <c r="N34">
        <v>0.22890289547338238</v>
      </c>
      <c r="O34">
        <v>0.55174660390711538</v>
      </c>
    </row>
    <row r="35" spans="1:15" x14ac:dyDescent="0.25">
      <c r="F35" t="s">
        <v>12</v>
      </c>
      <c r="G35">
        <f t="shared" si="10"/>
        <v>7.1501609895623375E-2</v>
      </c>
      <c r="H35">
        <f t="shared" si="10"/>
        <v>0.2601563536261296</v>
      </c>
      <c r="I35">
        <f t="shared" si="10"/>
        <v>1.2647714253970879</v>
      </c>
      <c r="M35">
        <v>7.417425754419002E-2</v>
      </c>
      <c r="N35">
        <v>0.23530182497950883</v>
      </c>
      <c r="O35">
        <v>0.54566697805915709</v>
      </c>
    </row>
    <row r="36" spans="1:15" x14ac:dyDescent="0.25">
      <c r="A36" t="s">
        <v>15</v>
      </c>
      <c r="M36">
        <v>6.6730286949908041E-2</v>
      </c>
      <c r="N36">
        <v>0.20644767839921099</v>
      </c>
      <c r="O36">
        <v>0.558454337251863</v>
      </c>
    </row>
    <row r="37" spans="1:15" x14ac:dyDescent="0.25">
      <c r="F37" t="s">
        <v>0</v>
      </c>
      <c r="G37">
        <f>AVERAGE(G33:G35)</f>
        <v>8.0199276144160628E-2</v>
      </c>
      <c r="H37">
        <f>AVERAGE(H33:H35)</f>
        <v>0.28823845629349543</v>
      </c>
      <c r="I37">
        <f t="shared" ref="I37" si="11">AVERAGE(I33:I35)</f>
        <v>1.2322270381535503</v>
      </c>
    </row>
    <row r="38" spans="1:15" x14ac:dyDescent="0.25">
      <c r="B38" s="2" t="s">
        <v>16</v>
      </c>
      <c r="C38" s="2" t="s">
        <v>21</v>
      </c>
      <c r="D38" s="2" t="s">
        <v>18</v>
      </c>
      <c r="F38" t="s">
        <v>3</v>
      </c>
      <c r="G38">
        <f>STDEV(G33:G35)</f>
        <v>8.7391624210863984E-3</v>
      </c>
      <c r="H38">
        <f t="shared" ref="H38:I38" si="12">STDEV(H33:H35)</f>
        <v>2.4917757297054484E-2</v>
      </c>
      <c r="I38">
        <f t="shared" si="12"/>
        <v>3.1892695138089032E-2</v>
      </c>
      <c r="L38" t="s">
        <v>0</v>
      </c>
      <c r="M38">
        <f>AVERAGE(M34:M36)</f>
        <v>7.4204495862157743E-2</v>
      </c>
      <c r="N38">
        <f t="shared" ref="N38:O38" si="13">AVERAGE(N34:N36)</f>
        <v>0.22355079961736737</v>
      </c>
      <c r="O38">
        <f t="shared" si="13"/>
        <v>0.55195597307271183</v>
      </c>
    </row>
    <row r="39" spans="1:15" x14ac:dyDescent="0.25">
      <c r="A39" t="s">
        <v>4</v>
      </c>
      <c r="B39">
        <f>B30/B3</f>
        <v>1.088979351892561</v>
      </c>
      <c r="C39">
        <f t="shared" ref="C39:D39" si="14">C30/C3</f>
        <v>1.2968535274346642</v>
      </c>
      <c r="D39">
        <f t="shared" si="14"/>
        <v>2.2308810345137586</v>
      </c>
      <c r="L39" t="s">
        <v>3</v>
      </c>
      <c r="M39">
        <f>STDEV(M34:M36)</f>
        <v>7.4893738540329317E-3</v>
      </c>
      <c r="N39">
        <f t="shared" ref="N39:O39" si="15">STDEV(N34:N36)</f>
        <v>1.5153354125681478E-2</v>
      </c>
      <c r="O39">
        <f t="shared" si="15"/>
        <v>6.3962501019305812E-3</v>
      </c>
    </row>
    <row r="40" spans="1:15" x14ac:dyDescent="0.25">
      <c r="A40" t="s">
        <v>5</v>
      </c>
      <c r="B40">
        <f t="shared" ref="B40:D41" si="16">B31/B4</f>
        <v>1.0801168666442977</v>
      </c>
      <c r="C40">
        <f t="shared" si="16"/>
        <v>1.3077054878196925</v>
      </c>
      <c r="D40">
        <f t="shared" si="16"/>
        <v>2.2010286545498037</v>
      </c>
    </row>
    <row r="41" spans="1:15" x14ac:dyDescent="0.25">
      <c r="A41" t="s">
        <v>9</v>
      </c>
      <c r="B41">
        <f t="shared" si="16"/>
        <v>1.0715016098956234</v>
      </c>
      <c r="C41">
        <f t="shared" si="16"/>
        <v>1.2601563536261295</v>
      </c>
      <c r="D41">
        <f t="shared" si="16"/>
        <v>2.2647714253970879</v>
      </c>
      <c r="L41" t="s">
        <v>26</v>
      </c>
      <c r="M41">
        <v>0.9182910569076248</v>
      </c>
      <c r="N41">
        <v>0.77109710452661762</v>
      </c>
      <c r="O41">
        <v>0.44825339609288462</v>
      </c>
    </row>
    <row r="42" spans="1:15" x14ac:dyDescent="0.25">
      <c r="M42">
        <v>0.92582574245580995</v>
      </c>
      <c r="N42">
        <v>0.7646981750204912</v>
      </c>
      <c r="O42">
        <v>0.45433302194084296</v>
      </c>
    </row>
    <row r="43" spans="1:15" x14ac:dyDescent="0.25">
      <c r="M43">
        <v>0.93326971305009199</v>
      </c>
      <c r="N43">
        <v>0.79355232160078903</v>
      </c>
      <c r="O43">
        <v>0.44154566274813695</v>
      </c>
    </row>
    <row r="45" spans="1:15" x14ac:dyDescent="0.25">
      <c r="L45" t="s">
        <v>0</v>
      </c>
      <c r="M45">
        <f>AVERAGE(M41:M43)</f>
        <v>0.92579550413784217</v>
      </c>
      <c r="N45">
        <f>AVERAGE(N41:N43)</f>
        <v>0.77644920038263265</v>
      </c>
      <c r="O45">
        <f>AVERAGE(O41:O43)</f>
        <v>0.44804402692728812</v>
      </c>
    </row>
    <row r="46" spans="1:15" x14ac:dyDescent="0.25">
      <c r="L46" t="s">
        <v>3</v>
      </c>
      <c r="M46">
        <f>STDEV(M41:M43)</f>
        <v>7.4893738540329664E-3</v>
      </c>
      <c r="N46">
        <f>STDEV(N41:N43)</f>
        <v>1.5153354125681483E-2</v>
      </c>
      <c r="O46">
        <f>STDEV(O41:O43)</f>
        <v>6.3962501019306358E-3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D43E-5EBF-4F75-A00E-8D8CEB99C105}">
  <dimension ref="B2:P14"/>
  <sheetViews>
    <sheetView zoomScale="126" zoomScaleNormal="126" workbookViewId="0">
      <selection activeCell="B2" sqref="B2:E14"/>
    </sheetView>
  </sheetViews>
  <sheetFormatPr defaultRowHeight="15" x14ac:dyDescent="0.25"/>
  <cols>
    <col min="4" max="4" width="14.140625" customWidth="1"/>
    <col min="10" max="10" width="12.28515625" customWidth="1"/>
    <col min="11" max="11" width="13.85546875" customWidth="1"/>
    <col min="15" max="15" width="11.5703125" customWidth="1"/>
    <col min="16" max="16" width="12.28515625" customWidth="1"/>
  </cols>
  <sheetData>
    <row r="2" spans="2:16" x14ac:dyDescent="0.25">
      <c r="C2" s="3" t="s">
        <v>16</v>
      </c>
      <c r="D2" s="3" t="s">
        <v>17</v>
      </c>
      <c r="E2" s="3" t="s">
        <v>18</v>
      </c>
      <c r="I2" s="3" t="s">
        <v>16</v>
      </c>
      <c r="J2" s="3" t="s">
        <v>17</v>
      </c>
      <c r="K2" s="3" t="s">
        <v>18</v>
      </c>
      <c r="L2" s="3"/>
      <c r="N2" s="3" t="s">
        <v>16</v>
      </c>
      <c r="O2" s="3" t="s">
        <v>17</v>
      </c>
      <c r="P2" s="3" t="s">
        <v>18</v>
      </c>
    </row>
    <row r="3" spans="2:16" x14ac:dyDescent="0.25">
      <c r="B3" t="s">
        <v>22</v>
      </c>
      <c r="C3">
        <v>0.28000000000000003</v>
      </c>
      <c r="D3">
        <v>0.28399999999999997</v>
      </c>
      <c r="E3">
        <v>0.26500000000000001</v>
      </c>
      <c r="G3">
        <v>0</v>
      </c>
      <c r="H3" t="s">
        <v>0</v>
      </c>
      <c r="I3">
        <f>AVERAGE(C3:C5)</f>
        <v>0.28933333333333339</v>
      </c>
      <c r="J3">
        <f t="shared" ref="J3:K3" si="0">AVERAGE(D3:D5)</f>
        <v>0.28833333333333333</v>
      </c>
      <c r="K3">
        <f t="shared" si="0"/>
        <v>0.28066666666666662</v>
      </c>
      <c r="M3" t="s">
        <v>3</v>
      </c>
      <c r="N3">
        <f>STDEV(C3:C5)</f>
        <v>8.3266639978645078E-3</v>
      </c>
      <c r="O3">
        <f>STDEV(D3:D5)</f>
        <v>3.7859388972001857E-3</v>
      </c>
      <c r="P3">
        <f>STDEV(E3:E5)</f>
        <v>1.3576941236277514E-2</v>
      </c>
    </row>
    <row r="4" spans="2:16" x14ac:dyDescent="0.25">
      <c r="C4">
        <v>0.29199999999999998</v>
      </c>
      <c r="D4">
        <v>0.29099999999999998</v>
      </c>
      <c r="E4">
        <v>0.28799999999999998</v>
      </c>
      <c r="G4">
        <v>6</v>
      </c>
      <c r="H4" t="s">
        <v>0</v>
      </c>
      <c r="I4">
        <f>AVERAGE(C6:C8)</f>
        <v>0.46266666666666662</v>
      </c>
      <c r="J4">
        <f>AVERAGE(D6:D8)</f>
        <v>0.46300000000000002</v>
      </c>
      <c r="K4">
        <f>AVERAGE(E6:E8)</f>
        <v>0.44500000000000001</v>
      </c>
      <c r="M4" t="s">
        <v>3</v>
      </c>
      <c r="N4">
        <f>STDEV(C6:C8)</f>
        <v>1.7039170558842728E-2</v>
      </c>
      <c r="O4">
        <f>STDEV(D6:D8)</f>
        <v>2.9816103031751143E-2</v>
      </c>
      <c r="P4">
        <f>STDEV(E6:E8)</f>
        <v>2.5980762113533184E-2</v>
      </c>
    </row>
    <row r="5" spans="2:16" x14ac:dyDescent="0.25">
      <c r="C5">
        <v>0.29599999999999999</v>
      </c>
      <c r="D5">
        <v>0.28999999999999998</v>
      </c>
      <c r="E5">
        <v>0.28899999999999998</v>
      </c>
      <c r="G5">
        <v>12</v>
      </c>
      <c r="H5" t="s">
        <v>0</v>
      </c>
      <c r="I5">
        <f>AVERAGE(C9:C11)</f>
        <v>0.66066666666666662</v>
      </c>
      <c r="J5">
        <f>AVERAGE(D9:D11)</f>
        <v>0.65500000000000003</v>
      </c>
      <c r="K5">
        <f>AVERAGE(E9:E11)</f>
        <v>0.6389999999999999</v>
      </c>
      <c r="M5" t="s">
        <v>3</v>
      </c>
      <c r="N5">
        <f>STDEV(C9:C11)</f>
        <v>2.5146238950056417E-2</v>
      </c>
      <c r="O5">
        <f>STDEV(D9:D11)</f>
        <v>6.9282032302755165E-3</v>
      </c>
      <c r="P5">
        <f>STDEV(E9:E11)</f>
        <v>1.5524174696260037E-2</v>
      </c>
    </row>
    <row r="6" spans="2:16" x14ac:dyDescent="0.25">
      <c r="B6" t="s">
        <v>23</v>
      </c>
      <c r="C6">
        <v>0.443</v>
      </c>
      <c r="D6">
        <v>0.43</v>
      </c>
      <c r="E6">
        <v>0.41499999999999998</v>
      </c>
      <c r="G6">
        <v>24</v>
      </c>
      <c r="H6" t="s">
        <v>0</v>
      </c>
      <c r="I6">
        <f>AVERAGE(C12:C14)</f>
        <v>1.7466666666666668</v>
      </c>
      <c r="J6">
        <f>AVERAGE(D12:D14)</f>
        <v>1.74</v>
      </c>
      <c r="K6">
        <f>AVERAGE(E12:E14)</f>
        <v>1.6233333333333333</v>
      </c>
      <c r="M6" t="s">
        <v>3</v>
      </c>
      <c r="N6">
        <f>STDEV(C12:C14)</f>
        <v>8.5049005481153905E-2</v>
      </c>
      <c r="O6">
        <f>STDEV(D12:D14)</f>
        <v>4.3588989435406775E-2</v>
      </c>
      <c r="P6">
        <f>STDEV(E12:E14)</f>
        <v>2.0816659994661223E-2</v>
      </c>
    </row>
    <row r="7" spans="2:16" x14ac:dyDescent="0.25">
      <c r="C7">
        <v>0.47299999999999998</v>
      </c>
      <c r="D7">
        <v>0.47099999999999997</v>
      </c>
      <c r="E7">
        <v>0.46</v>
      </c>
    </row>
    <row r="8" spans="2:16" x14ac:dyDescent="0.25">
      <c r="C8">
        <v>0.47199999999999998</v>
      </c>
      <c r="D8">
        <v>0.48799999999999999</v>
      </c>
      <c r="E8">
        <v>0.46</v>
      </c>
    </row>
    <row r="9" spans="2:16" x14ac:dyDescent="0.25">
      <c r="B9" t="s">
        <v>24</v>
      </c>
      <c r="C9">
        <v>0.63200000000000001</v>
      </c>
      <c r="D9">
        <v>0.65100000000000002</v>
      </c>
      <c r="E9">
        <v>0.624</v>
      </c>
    </row>
    <row r="10" spans="2:16" x14ac:dyDescent="0.25">
      <c r="C10">
        <v>0.67900000000000005</v>
      </c>
      <c r="D10">
        <v>0.66300000000000003</v>
      </c>
      <c r="E10">
        <v>0.65500000000000003</v>
      </c>
    </row>
    <row r="11" spans="2:16" x14ac:dyDescent="0.25">
      <c r="C11">
        <v>0.67100000000000004</v>
      </c>
      <c r="D11">
        <v>0.65100000000000002</v>
      </c>
      <c r="E11">
        <v>0.63800000000000001</v>
      </c>
    </row>
    <row r="12" spans="2:16" x14ac:dyDescent="0.25">
      <c r="B12" t="s">
        <v>25</v>
      </c>
      <c r="C12">
        <v>1.65</v>
      </c>
      <c r="D12">
        <v>1.71</v>
      </c>
      <c r="E12">
        <v>1.6</v>
      </c>
    </row>
    <row r="13" spans="2:16" x14ac:dyDescent="0.25">
      <c r="C13">
        <v>1.78</v>
      </c>
      <c r="D13">
        <v>1.79</v>
      </c>
      <c r="E13">
        <v>1.63</v>
      </c>
    </row>
    <row r="14" spans="2:16" x14ac:dyDescent="0.25">
      <c r="C14">
        <v>1.81</v>
      </c>
      <c r="D14">
        <v>1.72</v>
      </c>
      <c r="E14">
        <v>1.64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BC79-9C03-458E-96F3-EEEC16966C4D}">
  <dimension ref="A1:I37"/>
  <sheetViews>
    <sheetView tabSelected="1" workbookViewId="0">
      <selection activeCell="A2" sqref="A2:B37"/>
    </sheetView>
  </sheetViews>
  <sheetFormatPr defaultRowHeight="15" x14ac:dyDescent="0.25"/>
  <cols>
    <col min="6" max="6" width="13.28515625" bestFit="1" customWidth="1"/>
    <col min="7" max="7" width="9.85546875" bestFit="1" customWidth="1"/>
    <col min="8" max="8" width="10.28515625" bestFit="1" customWidth="1"/>
    <col min="9" max="9" width="13.42578125" bestFit="1" customWidth="1"/>
  </cols>
  <sheetData>
    <row r="1" spans="1:9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 x14ac:dyDescent="0.25">
      <c r="A2">
        <v>0</v>
      </c>
      <c r="B2">
        <v>0.28000000000000003</v>
      </c>
      <c r="C2">
        <v>0</v>
      </c>
      <c r="D2" s="1">
        <v>8.8421052631578956E-2</v>
      </c>
      <c r="E2">
        <f>'0 h'!G12</f>
        <v>2.9971992216441524E-2</v>
      </c>
      <c r="F2">
        <f>D2+E2</f>
        <v>0.11839304484802048</v>
      </c>
      <c r="G2">
        <v>0.25315669729515072</v>
      </c>
      <c r="H2">
        <v>0.74684330270484933</v>
      </c>
      <c r="I2">
        <f>'0 h'!G33</f>
        <v>0.33896895959070766</v>
      </c>
    </row>
    <row r="3" spans="1:9" x14ac:dyDescent="0.25">
      <c r="A3">
        <v>0</v>
      </c>
      <c r="B3">
        <v>0.29199999999999998</v>
      </c>
      <c r="C3">
        <v>0</v>
      </c>
      <c r="D3" s="1">
        <v>9.2631578947368426E-2</v>
      </c>
      <c r="E3">
        <f>'0 h'!G13</f>
        <v>2.3939077982136892E-2</v>
      </c>
      <c r="F3">
        <f t="shared" ref="F3:F37" si="0">D3+E3</f>
        <v>0.11657065692950531</v>
      </c>
      <c r="G3">
        <v>0.20536109697497679</v>
      </c>
      <c r="H3">
        <v>0.79463890302502327</v>
      </c>
      <c r="I3">
        <f>'0 h'!G34</f>
        <v>0.25843322821625053</v>
      </c>
    </row>
    <row r="4" spans="1:9" x14ac:dyDescent="0.25">
      <c r="A4">
        <v>0</v>
      </c>
      <c r="B4">
        <v>0.29599999999999999</v>
      </c>
      <c r="C4">
        <v>0</v>
      </c>
      <c r="D4">
        <v>9.2631578947368426E-2</v>
      </c>
      <c r="E4">
        <f>'0 h'!G14</f>
        <v>2.8848042508324984E-2</v>
      </c>
      <c r="F4">
        <f t="shared" si="0"/>
        <v>0.12147962145569341</v>
      </c>
      <c r="G4">
        <v>0.23747227858169256</v>
      </c>
      <c r="H4">
        <v>0.76252772141830738</v>
      </c>
      <c r="I4">
        <f>'0 h'!G35</f>
        <v>0.31142773162396287</v>
      </c>
    </row>
    <row r="5" spans="1:9" x14ac:dyDescent="0.25">
      <c r="A5">
        <v>0</v>
      </c>
      <c r="B5">
        <v>0.28399999999999997</v>
      </c>
      <c r="C5" s="5">
        <v>1.0000000000000001E-5</v>
      </c>
      <c r="D5" s="1">
        <v>8.4210526315789472E-2</v>
      </c>
      <c r="E5">
        <f>'0 h'!H12</f>
        <v>2.9669119892039755E-2</v>
      </c>
      <c r="F5">
        <f t="shared" si="0"/>
        <v>0.11387964620782923</v>
      </c>
      <c r="G5">
        <v>0.26053048881003638</v>
      </c>
      <c r="H5">
        <v>0.73946951118996362</v>
      </c>
      <c r="I5">
        <f>'0 h'!H33</f>
        <v>0.35232079871797212</v>
      </c>
    </row>
    <row r="6" spans="1:9" x14ac:dyDescent="0.25">
      <c r="A6">
        <v>0</v>
      </c>
      <c r="B6">
        <v>0.29099999999999998</v>
      </c>
      <c r="C6" s="5">
        <v>1.0000000000000001E-5</v>
      </c>
      <c r="D6" s="1">
        <v>8.8421052631578956E-2</v>
      </c>
      <c r="E6">
        <f>'0 h'!H13</f>
        <v>3.2594541535380162E-2</v>
      </c>
      <c r="F6">
        <f t="shared" si="0"/>
        <v>0.12101559416695912</v>
      </c>
      <c r="G6">
        <v>0.26934166426858275</v>
      </c>
      <c r="H6">
        <v>0.73065833573141725</v>
      </c>
      <c r="I6">
        <f>'0 h'!H34</f>
        <v>0.36862874355489467</v>
      </c>
    </row>
    <row r="7" spans="1:9" x14ac:dyDescent="0.25">
      <c r="A7">
        <v>0</v>
      </c>
      <c r="B7">
        <v>0.28999999999999998</v>
      </c>
      <c r="C7" s="5">
        <v>1.0000000000000001E-5</v>
      </c>
      <c r="D7">
        <v>8.2105263157894737E-2</v>
      </c>
      <c r="E7">
        <f>'0 h'!H14</f>
        <v>3.2591389133142794E-2</v>
      </c>
      <c r="F7">
        <f t="shared" si="0"/>
        <v>0.11469665229103754</v>
      </c>
      <c r="G7">
        <v>0.28415292410142562</v>
      </c>
      <c r="H7">
        <v>0.71584707589857433</v>
      </c>
      <c r="I7">
        <f>'0 h'!H35</f>
        <v>0.39694640610879045</v>
      </c>
    </row>
    <row r="8" spans="1:9" x14ac:dyDescent="0.25">
      <c r="A8">
        <v>0</v>
      </c>
      <c r="B8">
        <v>0.26500000000000001</v>
      </c>
      <c r="C8" s="5">
        <v>1E-3</v>
      </c>
      <c r="D8" s="1">
        <v>8.4210526315789472E-2</v>
      </c>
      <c r="E8">
        <f>'0 h'!I12</f>
        <v>3.9338239784079548E-2</v>
      </c>
      <c r="F8">
        <f t="shared" si="0"/>
        <v>0.12354876609986902</v>
      </c>
      <c r="G8">
        <v>0.31840253064349505</v>
      </c>
      <c r="H8">
        <v>0.68159746935650489</v>
      </c>
      <c r="I8">
        <f>'0 h'!I33</f>
        <v>0.46714159743594463</v>
      </c>
    </row>
    <row r="9" spans="1:9" x14ac:dyDescent="0.25">
      <c r="A9">
        <v>0</v>
      </c>
      <c r="B9">
        <v>0.28799999999999998</v>
      </c>
      <c r="C9" s="5">
        <v>1E-3</v>
      </c>
      <c r="D9" s="1">
        <v>9.0526315789473677E-2</v>
      </c>
      <c r="E9">
        <f>'0 h'!I13</f>
        <v>5.8070734919355473E-2</v>
      </c>
      <c r="F9">
        <f t="shared" si="0"/>
        <v>0.14859705070882914</v>
      </c>
      <c r="G9">
        <v>0.3907933208791815</v>
      </c>
      <c r="H9">
        <v>0.6092066791208185</v>
      </c>
      <c r="I9">
        <f>'0 h'!I34</f>
        <v>0.64147904852776394</v>
      </c>
    </row>
    <row r="10" spans="1:9" x14ac:dyDescent="0.25">
      <c r="A10">
        <v>0</v>
      </c>
      <c r="B10">
        <v>0.28899999999999998</v>
      </c>
      <c r="C10" s="5">
        <v>1E-3</v>
      </c>
      <c r="D10">
        <v>8.4210526315789472E-2</v>
      </c>
      <c r="E10">
        <f>'0 h'!I14</f>
        <v>4.3642510462209877E-2</v>
      </c>
      <c r="F10">
        <f t="shared" si="0"/>
        <v>0.12785303677799936</v>
      </c>
      <c r="G10">
        <v>0.34134903293685215</v>
      </c>
      <c r="H10">
        <v>0.65865096706314774</v>
      </c>
      <c r="I10">
        <f>'0 h'!I35</f>
        <v>0.51825481173874233</v>
      </c>
    </row>
    <row r="11" spans="1:9" x14ac:dyDescent="0.25">
      <c r="A11">
        <v>6</v>
      </c>
      <c r="B11">
        <v>0.443</v>
      </c>
      <c r="C11">
        <v>0</v>
      </c>
      <c r="D11" s="1">
        <v>0.14947368421052631</v>
      </c>
      <c r="E11">
        <f>'6 h'!G12</f>
        <v>2.9971992216441524E-2</v>
      </c>
      <c r="F11">
        <f t="shared" si="0"/>
        <v>0.17944567642696785</v>
      </c>
      <c r="G11">
        <v>0.16702543529177619</v>
      </c>
      <c r="H11">
        <v>0.83297456470822373</v>
      </c>
      <c r="I11">
        <f>'6 h'!G33</f>
        <v>0.20051684933534822</v>
      </c>
    </row>
    <row r="12" spans="1:9" x14ac:dyDescent="0.25">
      <c r="A12">
        <v>6</v>
      </c>
      <c r="B12">
        <v>0.47299999999999998</v>
      </c>
      <c r="C12">
        <v>0</v>
      </c>
      <c r="D12" s="1">
        <v>0.16</v>
      </c>
      <c r="E12">
        <f>'6 h'!G13</f>
        <v>2.847339260561943E-2</v>
      </c>
      <c r="F12">
        <f t="shared" si="0"/>
        <v>0.18847339260561943</v>
      </c>
      <c r="G12">
        <v>0.15107380523042849</v>
      </c>
      <c r="H12">
        <v>0.84892619476957154</v>
      </c>
      <c r="I12">
        <f>'6 h'!G34</f>
        <v>0.17795870378512144</v>
      </c>
    </row>
    <row r="13" spans="1:9" x14ac:dyDescent="0.25">
      <c r="A13">
        <v>6</v>
      </c>
      <c r="B13">
        <v>0.47199999999999998</v>
      </c>
      <c r="C13">
        <v>0</v>
      </c>
      <c r="D13">
        <v>0.15789473684210525</v>
      </c>
      <c r="E13">
        <f>'6 h'!G14</f>
        <v>2.142892363400993E-2</v>
      </c>
      <c r="F13">
        <f t="shared" si="0"/>
        <v>0.1793236604761152</v>
      </c>
      <c r="G13">
        <v>0.11949858472169728</v>
      </c>
      <c r="H13">
        <v>0.88050141527830261</v>
      </c>
      <c r="I13">
        <f>'6 h'!G35</f>
        <v>0.13571651634872955</v>
      </c>
    </row>
    <row r="14" spans="1:9" x14ac:dyDescent="0.25">
      <c r="A14">
        <v>6</v>
      </c>
      <c r="B14">
        <v>0.43</v>
      </c>
      <c r="C14" s="5">
        <v>1.0000000000000001E-5</v>
      </c>
      <c r="D14" s="1">
        <v>0.14736842105263157</v>
      </c>
      <c r="E14">
        <f>'6 h'!H12</f>
        <v>2.6544491361552958E-2</v>
      </c>
      <c r="F14">
        <f t="shared" si="0"/>
        <v>0.17391291241418452</v>
      </c>
      <c r="G14">
        <v>0.15263094035442051</v>
      </c>
      <c r="H14">
        <v>0.84736905964557951</v>
      </c>
      <c r="I14">
        <f>'6 h'!H33</f>
        <v>0.18012333423910937</v>
      </c>
    </row>
    <row r="15" spans="1:9" x14ac:dyDescent="0.25">
      <c r="A15">
        <v>6</v>
      </c>
      <c r="B15">
        <v>0.47099999999999997</v>
      </c>
      <c r="C15" s="5">
        <v>1.0000000000000001E-5</v>
      </c>
      <c r="D15" s="1">
        <v>0.16631578947368422</v>
      </c>
      <c r="E15">
        <f>'6 h'!H13</f>
        <v>2.6109945816337327E-2</v>
      </c>
      <c r="F15">
        <f t="shared" si="0"/>
        <v>0.19242573529002155</v>
      </c>
      <c r="G15">
        <v>0.13568842949714993</v>
      </c>
      <c r="H15">
        <v>0.86431157050285001</v>
      </c>
      <c r="I15">
        <f>'6 h'!H34</f>
        <v>0.15699018054126873</v>
      </c>
    </row>
    <row r="16" spans="1:9" x14ac:dyDescent="0.25">
      <c r="A16">
        <v>6</v>
      </c>
      <c r="B16">
        <v>0.48799999999999999</v>
      </c>
      <c r="C16" s="5">
        <v>1.0000000000000001E-5</v>
      </c>
      <c r="D16">
        <v>0.15578947368421053</v>
      </c>
      <c r="E16">
        <f>'6 h'!H14</f>
        <v>2.260331480471868E-2</v>
      </c>
      <c r="F16">
        <f t="shared" si="0"/>
        <v>0.1783927884889292</v>
      </c>
      <c r="G16">
        <v>0.12670531693674048</v>
      </c>
      <c r="H16">
        <v>0.87329468306325964</v>
      </c>
      <c r="I16">
        <f>'6 h'!H35</f>
        <v>0.14508884503028882</v>
      </c>
    </row>
    <row r="17" spans="1:9" x14ac:dyDescent="0.25">
      <c r="A17">
        <v>6</v>
      </c>
      <c r="B17">
        <v>0.41499999999999998</v>
      </c>
      <c r="C17" s="5">
        <v>1E-3</v>
      </c>
      <c r="D17" s="1">
        <v>0.13894736842105262</v>
      </c>
      <c r="E17">
        <f>'6 h'!I12</f>
        <v>4.3313731955741119E-2</v>
      </c>
      <c r="F17">
        <f t="shared" si="0"/>
        <v>0.18226110037679374</v>
      </c>
      <c r="G17">
        <v>0.2376466062489328</v>
      </c>
      <c r="H17">
        <v>0.76235339375106725</v>
      </c>
      <c r="I17">
        <f>'6 h'!I33</f>
        <v>0.31172761634813684</v>
      </c>
    </row>
    <row r="18" spans="1:9" x14ac:dyDescent="0.25">
      <c r="A18">
        <v>6</v>
      </c>
      <c r="B18">
        <v>0.46</v>
      </c>
      <c r="C18" s="5">
        <v>1E-3</v>
      </c>
      <c r="D18" s="1">
        <v>0.15368421052631578</v>
      </c>
      <c r="E18">
        <f>'6 h'!I13</f>
        <v>3.7881672203089127E-2</v>
      </c>
      <c r="F18">
        <f t="shared" si="0"/>
        <v>0.19156588272940492</v>
      </c>
      <c r="G18">
        <v>0.19774748855775443</v>
      </c>
      <c r="H18">
        <v>0.80225251144224552</v>
      </c>
      <c r="I18">
        <f>'6 h'!I34</f>
        <v>0.24649033282831967</v>
      </c>
    </row>
    <row r="19" spans="1:9" x14ac:dyDescent="0.25">
      <c r="A19">
        <v>6</v>
      </c>
      <c r="B19">
        <v>0.46</v>
      </c>
      <c r="C19" s="5">
        <v>1E-3</v>
      </c>
      <c r="D19">
        <v>0.15789473684210525</v>
      </c>
      <c r="E19">
        <f>'6 h'!I14</f>
        <v>3.6822320363303032E-2</v>
      </c>
      <c r="F19">
        <f t="shared" si="0"/>
        <v>0.19471705720540827</v>
      </c>
      <c r="G19">
        <v>0.18910680395328144</v>
      </c>
      <c r="H19">
        <v>0.81089319604671861</v>
      </c>
      <c r="I19">
        <f>'6 h'!I35</f>
        <v>0.23320802896758588</v>
      </c>
    </row>
    <row r="20" spans="1:9" x14ac:dyDescent="0.25">
      <c r="A20">
        <v>12</v>
      </c>
      <c r="B20">
        <v>0.63200000000000001</v>
      </c>
      <c r="C20">
        <v>0</v>
      </c>
      <c r="D20" s="1">
        <v>0.22105263157894736</v>
      </c>
      <c r="E20">
        <f>'12 h'!G12</f>
        <v>8.467087801144739E-2</v>
      </c>
      <c r="F20">
        <f t="shared" si="0"/>
        <v>0.30572350959039474</v>
      </c>
      <c r="G20">
        <v>0.27695245983826555</v>
      </c>
      <c r="H20">
        <v>0.72304754016173445</v>
      </c>
      <c r="I20">
        <f>'12 h'!G33</f>
        <v>0.38303492433750008</v>
      </c>
    </row>
    <row r="21" spans="1:9" x14ac:dyDescent="0.25">
      <c r="A21">
        <v>12</v>
      </c>
      <c r="B21">
        <v>0.67900000000000005</v>
      </c>
      <c r="C21">
        <v>0</v>
      </c>
      <c r="D21" s="1">
        <v>0.24000000000000002</v>
      </c>
      <c r="E21">
        <f>'12 h'!G13</f>
        <v>3.9712889686785047E-2</v>
      </c>
      <c r="F21">
        <f t="shared" si="0"/>
        <v>0.27971288968678509</v>
      </c>
      <c r="G21">
        <v>0.14197733158187478</v>
      </c>
      <c r="H21">
        <v>0.85802266841812513</v>
      </c>
      <c r="I21">
        <f>'12 h'!G34</f>
        <v>0.16547037369493769</v>
      </c>
    </row>
    <row r="22" spans="1:9" x14ac:dyDescent="0.25">
      <c r="A22">
        <v>12</v>
      </c>
      <c r="B22">
        <v>0.67100000000000004</v>
      </c>
      <c r="C22">
        <v>0</v>
      </c>
      <c r="D22">
        <v>0.22526315789473683</v>
      </c>
      <c r="E22">
        <f>'12 h'!G14</f>
        <v>2.6905257148726686E-2</v>
      </c>
      <c r="F22">
        <f t="shared" si="0"/>
        <v>0.25216841504346355</v>
      </c>
      <c r="G22">
        <v>0.10669558732837067</v>
      </c>
      <c r="H22">
        <v>0.89330441267162919</v>
      </c>
      <c r="I22">
        <f>'12 h'!G35</f>
        <v>0.11943922566023529</v>
      </c>
    </row>
    <row r="23" spans="1:9" x14ac:dyDescent="0.25">
      <c r="A23">
        <v>12</v>
      </c>
      <c r="B23">
        <v>0.65100000000000002</v>
      </c>
      <c r="C23" s="5">
        <v>1.0000000000000001E-5</v>
      </c>
      <c r="D23" s="1">
        <v>0.2</v>
      </c>
      <c r="E23">
        <f>'12 h'!H12</f>
        <v>7.2682081124870734E-2</v>
      </c>
      <c r="F23">
        <f t="shared" si="0"/>
        <v>0.27268208112487075</v>
      </c>
      <c r="G23">
        <v>0.26654513133038266</v>
      </c>
      <c r="H23">
        <v>0.73345486866961729</v>
      </c>
      <c r="I23">
        <f>'12 h'!H33</f>
        <v>0.36341040562435367</v>
      </c>
    </row>
    <row r="24" spans="1:9" x14ac:dyDescent="0.25">
      <c r="A24">
        <v>12</v>
      </c>
      <c r="B24">
        <v>0.66300000000000003</v>
      </c>
      <c r="C24" s="5">
        <v>1.0000000000000001E-5</v>
      </c>
      <c r="D24" s="1">
        <v>0.22315789473684211</v>
      </c>
      <c r="E24">
        <f>'12 h'!H13</f>
        <v>3.7839640173257423E-2</v>
      </c>
      <c r="F24">
        <f t="shared" si="0"/>
        <v>0.26099753491009953</v>
      </c>
      <c r="G24">
        <v>0.14498083357872046</v>
      </c>
      <c r="H24">
        <v>0.85501916642127962</v>
      </c>
      <c r="I24">
        <f>'12 h'!H34</f>
        <v>0.16956442530469129</v>
      </c>
    </row>
    <row r="25" spans="1:9" x14ac:dyDescent="0.25">
      <c r="A25">
        <v>12</v>
      </c>
      <c r="B25">
        <v>0.65100000000000002</v>
      </c>
      <c r="C25" s="5">
        <v>1.0000000000000001E-5</v>
      </c>
      <c r="D25">
        <v>0.22315789473684211</v>
      </c>
      <c r="E25">
        <f>'12 h'!H14</f>
        <v>4.7993161400431389E-2</v>
      </c>
      <c r="F25">
        <f t="shared" si="0"/>
        <v>0.27115105613727353</v>
      </c>
      <c r="G25">
        <v>0.17699787743454065</v>
      </c>
      <c r="H25">
        <v>0.82300212256545924</v>
      </c>
      <c r="I25">
        <f>'12 h'!H35</f>
        <v>0.2150636949547633</v>
      </c>
    </row>
    <row r="26" spans="1:9" x14ac:dyDescent="0.25">
      <c r="A26">
        <v>12</v>
      </c>
      <c r="B26">
        <v>0.624</v>
      </c>
      <c r="C26" s="5">
        <v>1E-3</v>
      </c>
      <c r="D26" s="1">
        <v>0.23157894736842105</v>
      </c>
      <c r="E26">
        <f>'12 h'!I12</f>
        <v>0.11649930692948368</v>
      </c>
      <c r="F26">
        <f t="shared" si="0"/>
        <v>0.34807825429790473</v>
      </c>
      <c r="G26">
        <v>0.33469286142126276</v>
      </c>
      <c r="H26">
        <v>0.66530713857873724</v>
      </c>
      <c r="I26">
        <f>'12 h'!I33</f>
        <v>0.50306518901367958</v>
      </c>
    </row>
    <row r="27" spans="1:9" x14ac:dyDescent="0.25">
      <c r="A27">
        <v>12</v>
      </c>
      <c r="B27">
        <v>0.65500000000000003</v>
      </c>
      <c r="C27" s="5">
        <v>1E-3</v>
      </c>
      <c r="D27" s="1">
        <v>0.22736842105263158</v>
      </c>
      <c r="E27">
        <f>'12 h'!I13</f>
        <v>0.10602592246566199</v>
      </c>
      <c r="F27">
        <f t="shared" si="0"/>
        <v>0.33339434351829356</v>
      </c>
      <c r="G27">
        <v>0.31801956010043786</v>
      </c>
      <c r="H27">
        <v>0.68198043989956214</v>
      </c>
      <c r="I27">
        <f>'12 h'!I34</f>
        <v>0.46631771454805043</v>
      </c>
    </row>
    <row r="28" spans="1:9" x14ac:dyDescent="0.25">
      <c r="A28">
        <v>12</v>
      </c>
      <c r="B28">
        <v>0.63800000000000001</v>
      </c>
      <c r="C28" s="5">
        <v>1E-3</v>
      </c>
      <c r="D28">
        <v>0.20210526315789473</v>
      </c>
      <c r="E28">
        <f>'12 h'!I14</f>
        <v>9.1623308128096284E-2</v>
      </c>
      <c r="F28">
        <f t="shared" si="0"/>
        <v>0.293728571285991</v>
      </c>
      <c r="G28">
        <v>0.3119318891143435</v>
      </c>
      <c r="H28">
        <v>0.68806811088565656</v>
      </c>
      <c r="I28">
        <f>'12 h'!I35</f>
        <v>0.45334449334214311</v>
      </c>
    </row>
    <row r="29" spans="1:9" x14ac:dyDescent="0.25">
      <c r="A29">
        <v>24</v>
      </c>
      <c r="B29">
        <v>1.65</v>
      </c>
      <c r="C29">
        <v>0</v>
      </c>
      <c r="D29" s="1">
        <v>0.48000000000000004</v>
      </c>
      <c r="E29">
        <f>'24 h'!G12</f>
        <v>4.2710088908429207E-2</v>
      </c>
      <c r="F29">
        <f t="shared" si="0"/>
        <v>0.52271008890842929</v>
      </c>
      <c r="G29">
        <v>8.1708943092375155E-2</v>
      </c>
      <c r="H29">
        <v>0.9182910569076248</v>
      </c>
      <c r="I29">
        <f>'24 h'!G33</f>
        <v>8.8979351892560843E-2</v>
      </c>
    </row>
    <row r="30" spans="1:9" x14ac:dyDescent="0.25">
      <c r="A30">
        <v>24</v>
      </c>
      <c r="B30">
        <v>1.78</v>
      </c>
      <c r="C30">
        <v>0</v>
      </c>
      <c r="D30" s="1">
        <v>0.52842105263157901</v>
      </c>
      <c r="E30">
        <f>'24 h'!G13</f>
        <v>4.2335439005723625E-2</v>
      </c>
      <c r="F30">
        <f t="shared" si="0"/>
        <v>0.57075649163730269</v>
      </c>
      <c r="G30">
        <v>7.417425754419002E-2</v>
      </c>
      <c r="H30">
        <v>0.92582574245580995</v>
      </c>
      <c r="I30">
        <f>'24 h'!G34</f>
        <v>8.0116866644297693E-2</v>
      </c>
    </row>
    <row r="31" spans="1:9" x14ac:dyDescent="0.25">
      <c r="A31">
        <v>24</v>
      </c>
      <c r="B31">
        <v>1.81</v>
      </c>
      <c r="C31">
        <v>0</v>
      </c>
      <c r="D31">
        <v>0.52631578947368418</v>
      </c>
      <c r="E31">
        <f>'24 h'!G14</f>
        <v>3.7632426260854404E-2</v>
      </c>
      <c r="F31">
        <f t="shared" si="0"/>
        <v>0.56394821573453857</v>
      </c>
      <c r="G31">
        <v>6.6730286949908041E-2</v>
      </c>
      <c r="H31">
        <v>0.93326971305009199</v>
      </c>
      <c r="I31">
        <f>'24 h'!G35</f>
        <v>7.1501609895623375E-2</v>
      </c>
    </row>
    <row r="32" spans="1:9" x14ac:dyDescent="0.25">
      <c r="A32">
        <v>24</v>
      </c>
      <c r="B32">
        <v>1.71</v>
      </c>
      <c r="C32" s="5">
        <v>1.0000000000000001E-5</v>
      </c>
      <c r="D32" s="1">
        <v>0.48842105263157892</v>
      </c>
      <c r="E32">
        <f>'24 h'!H12</f>
        <v>0.14498951234703597</v>
      </c>
      <c r="F32">
        <f t="shared" si="0"/>
        <v>0.63341056497861492</v>
      </c>
      <c r="G32">
        <v>0.22890289547338238</v>
      </c>
      <c r="H32">
        <v>0.77109710452661762</v>
      </c>
      <c r="I32">
        <f>'24 h'!H33</f>
        <v>0.2968535274346642</v>
      </c>
    </row>
    <row r="33" spans="1:9" x14ac:dyDescent="0.25">
      <c r="A33">
        <v>24</v>
      </c>
      <c r="B33">
        <v>1.79</v>
      </c>
      <c r="C33" s="5">
        <v>1.0000000000000001E-5</v>
      </c>
      <c r="D33" s="1">
        <v>0.52842105263157901</v>
      </c>
      <c r="E33">
        <f>'24 h'!H13</f>
        <v>0.16259805777419542</v>
      </c>
      <c r="F33">
        <f t="shared" si="0"/>
        <v>0.69101911040577446</v>
      </c>
      <c r="G33">
        <v>0.23530182497950883</v>
      </c>
      <c r="H33">
        <v>0.7646981750204912</v>
      </c>
      <c r="I33">
        <f>'24 h'!H34</f>
        <v>0.30770548781969248</v>
      </c>
    </row>
    <row r="34" spans="1:9" x14ac:dyDescent="0.25">
      <c r="A34">
        <v>24</v>
      </c>
      <c r="B34">
        <v>1.72</v>
      </c>
      <c r="C34" s="5">
        <v>1.0000000000000001E-5</v>
      </c>
      <c r="D34">
        <v>0.49473684210526314</v>
      </c>
      <c r="E34">
        <f>'24 h'!H14</f>
        <v>0.12870893284661147</v>
      </c>
      <c r="F34">
        <f t="shared" si="0"/>
        <v>0.62344577495187459</v>
      </c>
      <c r="G34">
        <v>0.20644767839921099</v>
      </c>
      <c r="H34">
        <v>0.79355232160078903</v>
      </c>
      <c r="I34">
        <f>'24 h'!H35</f>
        <v>0.2601563536261296</v>
      </c>
    </row>
    <row r="35" spans="1:9" x14ac:dyDescent="0.25">
      <c r="A35">
        <v>24</v>
      </c>
      <c r="B35">
        <v>1.6</v>
      </c>
      <c r="C35" s="5">
        <v>1E-3</v>
      </c>
      <c r="D35" s="1">
        <v>0.48000000000000004</v>
      </c>
      <c r="E35">
        <f>'24 h'!I12</f>
        <v>0.59082289656660414</v>
      </c>
      <c r="F35">
        <f t="shared" si="0"/>
        <v>1.0708228965666042</v>
      </c>
      <c r="G35">
        <v>0.55174660390711538</v>
      </c>
      <c r="H35">
        <v>0.44825339609288462</v>
      </c>
      <c r="I35">
        <f>'24 h'!I33</f>
        <v>1.2308810345137586</v>
      </c>
    </row>
    <row r="36" spans="1:9" x14ac:dyDescent="0.25">
      <c r="A36">
        <v>24</v>
      </c>
      <c r="B36">
        <v>1.63</v>
      </c>
      <c r="C36" s="5">
        <v>1E-3</v>
      </c>
      <c r="D36" s="1">
        <v>0.48631578947368426</v>
      </c>
      <c r="E36">
        <f>'24 h'!I13</f>
        <v>0.58407919831790467</v>
      </c>
      <c r="F36">
        <f t="shared" si="0"/>
        <v>1.0703949877915888</v>
      </c>
      <c r="G36">
        <v>0.54566697805915709</v>
      </c>
      <c r="H36">
        <v>0.45433302194084296</v>
      </c>
      <c r="I36">
        <f>'24 h'!I34</f>
        <v>1.2010286545498039</v>
      </c>
    </row>
    <row r="37" spans="1:9" x14ac:dyDescent="0.25">
      <c r="A37">
        <v>24</v>
      </c>
      <c r="B37">
        <v>1.64</v>
      </c>
      <c r="C37" s="5">
        <v>1E-3</v>
      </c>
      <c r="D37">
        <v>0.49473684210526314</v>
      </c>
      <c r="E37">
        <f>'24 h'!I14</f>
        <v>0.62572902098592764</v>
      </c>
      <c r="F37">
        <f t="shared" si="0"/>
        <v>1.1204658630911908</v>
      </c>
      <c r="G37">
        <v>0.558454337251863</v>
      </c>
      <c r="H37">
        <v>0.44154566274813695</v>
      </c>
      <c r="I37">
        <f>'24 h'!I35</f>
        <v>1.2647714253970879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6250-028A-495C-B127-9D1014F8C36E}">
  <dimension ref="A3:P9"/>
  <sheetViews>
    <sheetView workbookViewId="0">
      <selection activeCell="D6" sqref="D6"/>
    </sheetView>
  </sheetViews>
  <sheetFormatPr defaultColWidth="11" defaultRowHeight="15" x14ac:dyDescent="0.25"/>
  <cols>
    <col min="1" max="1" width="8.28515625" bestFit="1" customWidth="1"/>
    <col min="2" max="2" width="17.140625" customWidth="1"/>
    <col min="3" max="3" width="17.42578125" customWidth="1"/>
    <col min="4" max="5" width="19" customWidth="1"/>
    <col min="6" max="6" width="16.7109375" customWidth="1"/>
    <col min="7" max="7" width="19.85546875" customWidth="1"/>
    <col min="8" max="10" width="17.5703125" customWidth="1"/>
    <col min="11" max="11" width="18.140625" customWidth="1"/>
  </cols>
  <sheetData>
    <row r="3" spans="1:16" x14ac:dyDescent="0.25">
      <c r="B3" t="s">
        <v>28</v>
      </c>
      <c r="F3" t="s">
        <v>29</v>
      </c>
      <c r="J3" t="s">
        <v>30</v>
      </c>
      <c r="N3" t="s">
        <v>31</v>
      </c>
    </row>
    <row r="5" spans="1:16" x14ac:dyDescent="0.25">
      <c r="B5" s="3" t="s">
        <v>16</v>
      </c>
      <c r="C5" s="3" t="s">
        <v>17</v>
      </c>
      <c r="D5" s="3" t="s">
        <v>18</v>
      </c>
      <c r="E5" s="3"/>
      <c r="F5" s="3" t="s">
        <v>16</v>
      </c>
      <c r="G5" s="3" t="s">
        <v>17</v>
      </c>
      <c r="H5" s="3" t="s">
        <v>18</v>
      </c>
      <c r="I5" s="3"/>
      <c r="J5" s="3" t="s">
        <v>16</v>
      </c>
      <c r="K5" s="3" t="s">
        <v>17</v>
      </c>
      <c r="L5" s="3" t="s">
        <v>18</v>
      </c>
      <c r="M5" s="3"/>
      <c r="N5" s="3" t="s">
        <v>16</v>
      </c>
      <c r="O5" s="3" t="s">
        <v>17</v>
      </c>
      <c r="P5" s="3" t="s">
        <v>18</v>
      </c>
    </row>
    <row r="6" spans="1:16" x14ac:dyDescent="0.25">
      <c r="A6" t="s">
        <v>1</v>
      </c>
      <c r="B6">
        <v>0.76800330904939329</v>
      </c>
      <c r="C6">
        <v>0.72865830760665162</v>
      </c>
      <c r="D6">
        <v>0.64981837184682367</v>
      </c>
      <c r="F6">
        <v>0.8541340582520327</v>
      </c>
      <c r="G6">
        <v>0.86165843773722972</v>
      </c>
      <c r="H6">
        <v>0.79183303374667713</v>
      </c>
      <c r="J6">
        <v>0.82479154041716285</v>
      </c>
      <c r="K6">
        <v>0.80382538588545216</v>
      </c>
      <c r="L6">
        <v>0.67845189645465209</v>
      </c>
      <c r="N6">
        <v>0.92579550413784217</v>
      </c>
      <c r="O6">
        <v>0.77644920038263265</v>
      </c>
      <c r="P6">
        <v>0.44804402692728812</v>
      </c>
    </row>
    <row r="7" spans="1:16" x14ac:dyDescent="0.25">
      <c r="A7" t="s">
        <v>2</v>
      </c>
      <c r="B7">
        <v>0.23199669095060668</v>
      </c>
      <c r="C7">
        <v>0.27134169239334827</v>
      </c>
      <c r="D7">
        <v>0.35018162815317622</v>
      </c>
      <c r="F7">
        <v>0.14586594174796733</v>
      </c>
      <c r="G7">
        <v>0.13834156226277031</v>
      </c>
      <c r="H7">
        <v>0.2081669662533229</v>
      </c>
      <c r="J7">
        <v>0.17520845958283701</v>
      </c>
      <c r="K7">
        <v>0.19617461411454792</v>
      </c>
      <c r="L7">
        <v>0.32154810354534802</v>
      </c>
      <c r="N7">
        <v>7.4204495862157743E-2</v>
      </c>
      <c r="O7">
        <v>0.22355079961736737</v>
      </c>
      <c r="P7">
        <v>0.55195597307271183</v>
      </c>
    </row>
    <row r="9" spans="1:16" x14ac:dyDescent="0.25">
      <c r="N9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 h</vt:lpstr>
      <vt:lpstr>6 h</vt:lpstr>
      <vt:lpstr>12 h</vt:lpstr>
      <vt:lpstr>24 h</vt:lpstr>
      <vt:lpstr>OD750</vt:lpstr>
      <vt:lpstr>Compiled</vt:lpstr>
      <vt:lpstr>biomass-sucrose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</dc:creator>
  <cp:lastModifiedBy>Sakkos, Jonathan</cp:lastModifiedBy>
  <dcterms:created xsi:type="dcterms:W3CDTF">2020-08-18T20:03:22Z</dcterms:created>
  <dcterms:modified xsi:type="dcterms:W3CDTF">2021-08-30T19:43:22Z</dcterms:modified>
</cp:coreProperties>
</file>