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4209FB19-B9BD-B049-8C52-08734BE6231A}" xr6:coauthVersionLast="47" xr6:coauthVersionMax="47" xr10:uidLastSave="{00000000-0000-0000-0000-000000000000}"/>
  <bookViews>
    <workbookView xWindow="20" yWindow="760" windowWidth="34540" windowHeight="1992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-original" sheetId="20" state="hidden" r:id="rId6"/>
    <sheet name="1-010" sheetId="15" r:id="rId7"/>
    <sheet name="1-012" sheetId="17" r:id="rId8"/>
    <sheet name="1-013" sheetId="16" r:id="rId9"/>
    <sheet name="1-014" sheetId="19" r:id="rId10"/>
    <sheet name="1-015" sheetId="18" r:id="rId11"/>
    <sheet name="1-016" sheetId="21" r:id="rId12"/>
    <sheet name="1-017" sheetId="22" r:id="rId13"/>
    <sheet name="3-001" sheetId="26" r:id="rId14"/>
    <sheet name="3-002" sheetId="25" r:id="rId15"/>
    <sheet name="3-003" sheetId="24" r:id="rId16"/>
    <sheet name="3-004" sheetId="23" r:id="rId17"/>
    <sheet name="1-018" sheetId="27" r:id="rId18"/>
    <sheet name="1-019" sheetId="28" r:id="rId19"/>
    <sheet name="template" sheetId="1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8" l="1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<sst xmlns="http://schemas.openxmlformats.org/spreadsheetml/2006/main" count="375" uniqueCount="123">
  <si>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</si>
  <si>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</si>
  <si>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</si>
  <si>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</si>
  <si>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</si>
  <si>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</si>
  <si>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</si>
  <si>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</si>
  <si>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</si>
  <si>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</si>
  <si>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</si>
  <si>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</si>
  <si>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</si>
  <si>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</si>
  <si>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</si>
  <si>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</si>
  <si>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</si>
  <si>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</si>
  <si>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</si>
  <si>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</si>
  <si>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</si>
  <si>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</si>
  <si>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</si>
  <si>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</si>
  <si>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</si>
  <si>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</si>
  <si>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</si>
  <si>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</si>
  <si>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</si>
  <si>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</si>
  <si>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</si>
  <si>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</si>
  <si>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</si>
  <si>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</si>
  <si>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</si>
  <si>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</si>
  <si>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</si>
  <si>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</si>
  <si>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</si>
  <si>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</si>
  <si>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</si>
  <si>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</si>
  <si>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</si>
  <si>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</si>
  <si>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</si>
  <si>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</si>
  <si>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</si>
  <si>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</si>
  <si>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</si>
  <si>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</si>
  <si>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</si>
  <si>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</si>
  <si>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</si>
  <si>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</si>
  <si>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</si>
  <si>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</si>
  <si>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</si>
  <si>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</si>
  <si>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</si>
  <si>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</si>
  <si>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</si>
  <si>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</si>
  <si>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</si>
  <si>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</si>
  <si>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</si>
  <si>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</si>
  <si>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</si>
  <si>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</si>
  <si>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</si>
  <si>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</si>
  <si>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</si>
  <si>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</si>
  <si>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</si>
  <si>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</si>
  <si>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</si>
  <si>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</si>
  <si>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</si>
  <si>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</si>
  <si>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</si>
  <si>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</si>
  <si>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</si>
  <si>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</si>
  <si>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</si>
  <si>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</si>
  <si>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</si>
  <si>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</si>
  <si>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</si>
  <si>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</si>
  <si>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</si>
  <si>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</si>
  <si>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Video randomly cuts out during video 2 and we can't figure out exact dwell time in that case. We will use what's on the datasheet which overapproximates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</si>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</sst>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62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I33" totalsRowShown="0">
  <autoFilter ref="A1:I33" xr:uid="{C55969D0-B28D-F248-8DCD-E81C0E8043BD}"/>
  <tableColumns count="9">
    <tableColumn id="1" xr3:uid="{718012BD-7025-314F-8E4E-E629C18A0C65}" name="subjectId" dataDxfId="61"/>
    <tableColumn id="7" xr3:uid="{C7BB62FA-ACAE-E548-9F55-EF382289F58E}" name="procedure_time" dataDxfId="60"/>
    <tableColumn id="2" xr3:uid="{461579DB-75ED-D945-B839-5CC1464620BE}" name="rove_time" dataDxfId="59"/>
    <tableColumn id="5" xr3:uid="{CDE9456B-9063-7C4C-B991-CBF83C4BD893}" name="num_applications" dataDxfId="58"/>
    <tableColumn id="8" xr3:uid="{5E0CEC32-C01F-A446-827E-6309FE417F82}" name="dwell_time" dataDxfId="57">
      <calculatedColumnFormula>'1-001'!H35</calculatedColumnFormula>
    </tableColumn>
    <tableColumn id="9" xr3:uid="{E391ECC4-3F7C-C84F-9F85-065534605FDC}" name="etiology" dataDxfId="56"/>
    <tableColumn id="6" xr3:uid="{18DD3274-05B0-9245-BC8D-9610E146E79C}" name="therapy" dataDxfId="55"/>
    <tableColumn id="4" xr3:uid="{3166333D-6394-D34A-93C0-598B4DEC56B1}" name="notes" dataDxfId="54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35"/>
    <tableColumn id="2" xr3:uid="{BDE18332-AF9E-6E4E-B81F-9AB511ACDD6F}" name="end_time" dataDxfId="34"/>
    <tableColumn id="3" xr3:uid="{8AAE5943-30E3-C746-AE58-07515593AE41}" name="time_diff" dataDxfId="33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32"/>
    <tableColumn id="2" xr3:uid="{6083687F-E3D1-0F47-90EE-749E4C68F9D7}" name="end_time" dataDxfId="31"/>
    <tableColumn id="3" xr3:uid="{11F768A3-7132-674C-8E3C-457C09009AD5}" name="time_diff" dataDxfId="30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29"/>
    <tableColumn id="2" xr3:uid="{B8735F0A-4AB0-C54D-85C0-1F0A63FA3498}" name="end_time" dataDxfId="28"/>
    <tableColumn id="3" xr3:uid="{12E891A6-DF38-EE41-AC70-EAADDDA13272}" name="time_diff" dataDxfId="27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26"/>
    <tableColumn id="2" xr3:uid="{6FA6C7C4-391C-734C-A912-3190038D77AB}" name="end_time" dataDxfId="25"/>
    <tableColumn id="3" xr3:uid="{9C4583F8-953A-D04B-AA91-7D77A5FF66F0}" name="time_diff" dataDxfId="24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23"/>
    <tableColumn id="2" xr3:uid="{091F6D25-E362-ED42-9029-E0BCEEAEA850}" name="end_time" dataDxfId="22"/>
    <tableColumn id="3" xr3:uid="{318940A5-8075-5D4C-BD68-125D391D783D}" name="time_diff" dataDxfId="21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20"/>
    <tableColumn id="2" xr3:uid="{1096A82C-CDE7-4340-BAF9-3BAA3098CA7F}" name="end_time" dataDxfId="19"/>
    <tableColumn id="3" xr3:uid="{02C5EC47-6504-E246-90FC-F20CBBDEB705}" name="time_diff" dataDxfId="18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17"/>
    <tableColumn id="2" xr3:uid="{65F326FC-ED53-1A4C-B3DE-07B092115C14}" name="end_time" dataDxfId="16"/>
    <tableColumn id="3" xr3:uid="{FC649FAA-6E56-154B-8877-A16770D51793}" name="time_diff" dataDxfId="15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14"/>
    <tableColumn id="2" xr3:uid="{A314440D-1DAD-F747-8091-26BF031D535E}" name="end_time" dataDxfId="13"/>
    <tableColumn id="3" xr3:uid="{8038CAE0-AE64-A94A-8EEC-196F11CC42FB}" name="time_diff" dataDxfId="12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11"/>
    <tableColumn id="2" xr3:uid="{63FAF62F-E02F-9344-92DD-A7835371FD15}" name="end_time" dataDxfId="10"/>
    <tableColumn id="3" xr3:uid="{84451293-C537-C74D-85BC-080896072B82}" name="time_diff" dataDxfId="9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8"/>
    <tableColumn id="2" xr3:uid="{F3C9949C-5E56-3043-B895-7F1C223F084C}" name="end_time" dataDxfId="7"/>
    <tableColumn id="3" xr3:uid="{284C38E6-8B60-FF42-B36D-752AB81A0D3E}" name="time_diff" dataDxfId="6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53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5"/>
    <tableColumn id="2" xr3:uid="{F0229387-F330-284C-B4AE-1D5D5E6605D1}" name="end_time" dataDxfId="4"/>
    <tableColumn id="3" xr3:uid="{FEBDECC5-2779-A649-A021-31F708F52761}" name="time_diff" dataDxfId="3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2"/>
    <tableColumn id="2" xr3:uid="{FC99294C-6B9C-9349-BAD2-0D219F840C1B}" name="end_time" dataDxfId="1"/>
    <tableColumn id="3" xr3:uid="{DBC27D03-BB8D-904E-8022-8B6335C64879}" name="time_diff" dataDxfId="0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52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51"/>
    <tableColumn id="2" xr3:uid="{45F9645E-00F2-4A47-AB06-DBB721851807}" name="end_time" dataDxfId="50"/>
    <tableColumn id="3" xr3:uid="{D8F0A3A2-BBC5-6D49-8527-799E99BCFA49}" name="time_diff" dataDxfId="49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48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47"/>
    <tableColumn id="2" xr3:uid="{78FDD20A-A666-E94B-A38C-0886D5E9FD55}" name="end_time" dataDxfId="46"/>
    <tableColumn id="3" xr3:uid="{AE363FE2-700D-BC49-BD68-6E6DB6F05C17}" name="time_diff" dataDxfId="45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44"/>
    <tableColumn id="2" xr3:uid="{1A57601A-180E-3841-905B-984320643C2E}" name="end_time" dataDxfId="43"/>
    <tableColumn id="3" xr3:uid="{00349B95-06C5-6347-9812-8CE148323ABF}" name="time_diff" dataDxfId="42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41"/>
    <tableColumn id="2" xr3:uid="{FCE64BF5-4264-4C43-929C-08AD08C28E78}" name="end_time" dataDxfId="40"/>
    <tableColumn id="3" xr3:uid="{53FD3C4C-5892-8C4A-80B1-B3228D1980FF}" name="time_diff" dataDxfId="39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38"/>
    <tableColumn id="2" xr3:uid="{14BD1FB2-4172-BE43-8B3C-F4348552D39D}" name="end_time" dataDxfId="37"/>
    <tableColumn id="3" xr3:uid="{EA005961-FE83-1F48-8259-AAAD2071A3B1}" name="time_diff" dataDxfId="36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table" Target="../tables/table1.xm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5"/>
  <sheetViews>
    <sheetView topLeftCell="A2" zoomScale="161" workbookViewId="0">
      <selection activeCell="A15" sqref="A15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118</v>
      </c>
    </row>
    <row r="14" spans="1:1" x14ac:dyDescent="0.2">
      <c r="A14" t="s">
        <v>7</v>
      </c>
    </row>
    <row r="15" spans="1:1" x14ac:dyDescent="0.2">
      <c r="A15" t="s">
        <v>119</v>
      </c>
    </row>
    <row r="16" spans="1:1" x14ac:dyDescent="0.2">
      <c r="A16" t="s">
        <v>8</v>
      </c>
    </row>
    <row r="19" spans="1:1" x14ac:dyDescent="0.2">
      <c r="A19" s="9" t="s">
        <v>55</v>
      </c>
    </row>
    <row r="22" spans="1:1" x14ac:dyDescent="0.2">
      <c r="A22" s="9" t="s">
        <v>56</v>
      </c>
    </row>
    <row r="24" spans="1:1" x14ac:dyDescent="0.2">
      <c r="A24" s="9" t="s">
        <v>57</v>
      </c>
    </row>
    <row r="25" spans="1:1" x14ac:dyDescent="0.2">
      <c r="A25" s="9" t="s">
        <v>80</v>
      </c>
    </row>
    <row r="27" spans="1:1" x14ac:dyDescent="0.2">
      <c r="A27" s="9" t="s">
        <v>58</v>
      </c>
    </row>
    <row r="29" spans="1:1" x14ac:dyDescent="0.2">
      <c r="A29" s="9" t="s">
        <v>59</v>
      </c>
    </row>
    <row r="31" spans="1:1" x14ac:dyDescent="0.2">
      <c r="A31" s="9" t="s">
        <v>60</v>
      </c>
    </row>
    <row r="33" spans="1:1" x14ac:dyDescent="0.2">
      <c r="A33" s="9" t="s">
        <v>61</v>
      </c>
    </row>
    <row r="35" spans="1:1" x14ac:dyDescent="0.2">
      <c r="A35" s="9" t="s">
        <v>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77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91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78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79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HOUR(SUM(Table24511[time_diff]))*3600 + MINUTE(SUM(Table24511[time_diff])) * 60 + SECOND(SUM(Table24511[time_diff]))</f>
        <v>2043</v>
      </c>
      <c r="F33" s="11" t="s">
        <v>89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HOUR(SUM(Table245[time_diff]))*3600 + MINUTE(SUM(Table245[time_diff])) * 60 + SECOND(SUM(Table245[time_diff]))</f>
        <v>568</v>
      </c>
      <c r="F33" s="11" t="s">
        <v>89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94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95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96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HOUR(SUM(Table245154[time_diff]))*3600 + MINUTE(SUM(Table245154[time_diff])) * 60 + SECOND(SUM(Table245154[time_diff]))</f>
        <v>1478</v>
      </c>
      <c r="F33" s="11" t="s">
        <v>89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97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98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HOUR(SUM(Table24515416[time_diff]))*3600 + MINUTE(SUM(Table24515416[time_diff])) * 60 + SECOND(SUM(Table24515416[time_diff]))</f>
        <v>2486</v>
      </c>
      <c r="F33" s="11" t="s">
        <v>89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120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HOUR(SUM(Table2451517181920[time_diff]))*3600 + MINUTE(SUM(Table2451517181920[time_diff])) * 60 + SECOND(SUM(Table2451517181920[time_diff]))</f>
        <v>2808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121</v>
      </c>
      <c r="F2" s="14"/>
      <c r="G2" s="14"/>
      <c r="H2" s="14">
        <f>G2-F2</f>
        <v>0</v>
      </c>
      <c r="I2" s="15" t="s">
        <v>120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HOUR(SUM(Table24515171819[time_diff]))*3600 + MINUTE(SUM(Table24515171819[time_diff])) * 60 + SECOND(SUM(Table24515171819[time_diff]))</f>
        <v>3937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121</v>
      </c>
      <c r="F2" s="14"/>
      <c r="G2" s="14"/>
      <c r="H2" s="14">
        <f>G2-F2</f>
        <v>0</v>
      </c>
      <c r="I2" s="15" t="s">
        <v>120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HOUR(SUM(Table245151718[time_diff]))*3600 + MINUTE(SUM(Table245151718[time_diff])) * 60 + SECOND(SUM(Table245151718[time_diff]))</f>
        <v>3340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120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HOUR(SUM(Table2451517[time_diff]))*3600 + MINUTE(SUM(Table2451517[time_diff])) * 60 + SECOND(SUM(Table2451517[time_diff]))</f>
        <v>2171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C2" sqref="C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HOUR(SUM(Table2451521[time_diff]))*3600 + MINUTE(SUM(Table2451521[time_diff])) * 60 + SECOND(SUM(Table2451521[time_diff]))</f>
        <v>2594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C2" sqref="C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HOUR(SUM(Table245152122[time_diff]))*3600 + MINUTE(SUM(Table245152122[time_diff])) * 60 + SECOND(SUM(Table245152122[time_diff]))</f>
        <v>935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I37"/>
  <sheetViews>
    <sheetView tabSelected="1" zoomScale="125" workbookViewId="0">
      <selection activeCell="H18" sqref="H18"/>
    </sheetView>
  </sheetViews>
  <sheetFormatPr baseColWidth="10" defaultRowHeight="16" x14ac:dyDescent="0.2"/>
  <cols>
    <col min="2" max="2" width="11.6640625" style="6" hidden="1" customWidth="1"/>
    <col min="3" max="6" width="11.5" style="6" customWidth="1"/>
    <col min="7" max="7" width="13.33203125" style="6" customWidth="1"/>
    <col min="8" max="8" width="53.33203125" customWidth="1"/>
    <col min="9" max="9" width="13.33203125" customWidth="1"/>
  </cols>
  <sheetData>
    <row r="1" spans="1:9" x14ac:dyDescent="0.2">
      <c r="A1" t="s">
        <v>122</v>
      </c>
      <c r="B1" s="6" t="s">
        <v>52</v>
      </c>
      <c r="C1" s="6" t="s">
        <v>1</v>
      </c>
      <c r="D1" s="6" t="s">
        <v>51</v>
      </c>
      <c r="E1" s="6" t="s">
        <v>88</v>
      </c>
      <c r="F1" s="6" t="s">
        <v>100</v>
      </c>
      <c r="G1" s="6" t="s">
        <v>72</v>
      </c>
      <c r="H1" t="s">
        <v>15</v>
      </c>
      <c r="I1" t="s">
        <v>2</v>
      </c>
    </row>
    <row r="2" spans="1:9" x14ac:dyDescent="0.2">
      <c r="A2" s="1" t="s">
        <v>3</v>
      </c>
      <c r="B2" s="6">
        <v>21600</v>
      </c>
      <c r="C2" s="6">
        <v>2801</v>
      </c>
      <c r="D2" s="6">
        <v>77</v>
      </c>
      <c r="E2" s="6">
        <v>6452</v>
      </c>
      <c r="F2" s="6" t="s">
        <v>101</v>
      </c>
      <c r="G2" s="6" t="s">
        <v>70</v>
      </c>
      <c r="H2" s="2" t="s">
        <v>16</v>
      </c>
      <c r="I2" s="3" t="s">
        <v>12</v>
      </c>
    </row>
    <row r="3" spans="1:9" x14ac:dyDescent="0.2">
      <c r="A3" s="1" t="s">
        <v>4</v>
      </c>
      <c r="B3" s="6">
        <v>17100</v>
      </c>
      <c r="C3" s="6">
        <v>3965</v>
      </c>
      <c r="D3" s="6">
        <v>165</v>
      </c>
      <c r="E3" s="6">
        <v>5536</v>
      </c>
      <c r="F3" s="6" t="s">
        <v>101</v>
      </c>
      <c r="G3" s="6" t="s">
        <v>70</v>
      </c>
      <c r="H3" s="2"/>
      <c r="I3" s="3" t="s">
        <v>28</v>
      </c>
    </row>
    <row r="4" spans="1:9" x14ac:dyDescent="0.2">
      <c r="A4" s="1" t="s">
        <v>5</v>
      </c>
      <c r="C4" s="6">
        <v>2075</v>
      </c>
      <c r="D4" s="6">
        <v>95</v>
      </c>
      <c r="E4" s="6">
        <v>5374</v>
      </c>
      <c r="F4" s="6" t="s">
        <v>101</v>
      </c>
      <c r="G4" s="6" t="s">
        <v>70</v>
      </c>
      <c r="H4" s="7" t="s">
        <v>64</v>
      </c>
      <c r="I4" s="8" t="s">
        <v>63</v>
      </c>
    </row>
    <row r="5" spans="1:9" x14ac:dyDescent="0.2">
      <c r="A5" s="1" t="s">
        <v>6</v>
      </c>
      <c r="B5" s="6">
        <v>17760</v>
      </c>
      <c r="C5" s="6">
        <v>1993</v>
      </c>
      <c r="D5" s="6">
        <v>75</v>
      </c>
      <c r="E5" s="21">
        <v>8040</v>
      </c>
      <c r="F5" s="6" t="s">
        <v>101</v>
      </c>
      <c r="G5" s="6" t="s">
        <v>70</v>
      </c>
      <c r="H5" s="7" t="s">
        <v>90</v>
      </c>
      <c r="I5" s="3" t="s">
        <v>13</v>
      </c>
    </row>
    <row r="6" spans="1:9" x14ac:dyDescent="0.2">
      <c r="A6" s="1" t="s">
        <v>9</v>
      </c>
      <c r="E6" s="21"/>
      <c r="H6" s="2" t="s">
        <v>41</v>
      </c>
      <c r="I6" t="s">
        <v>14</v>
      </c>
    </row>
    <row r="7" spans="1:9" x14ac:dyDescent="0.2">
      <c r="A7" s="1" t="s">
        <v>10</v>
      </c>
      <c r="B7" s="6">
        <v>8880</v>
      </c>
      <c r="C7" s="6">
        <v>1734</v>
      </c>
      <c r="D7" s="6">
        <v>102</v>
      </c>
      <c r="E7" s="6">
        <v>2919</v>
      </c>
      <c r="F7" s="6" t="s">
        <v>101</v>
      </c>
      <c r="G7" s="6" t="s">
        <v>70</v>
      </c>
      <c r="H7" s="2"/>
      <c r="I7" s="8" t="s">
        <v>42</v>
      </c>
    </row>
    <row r="8" spans="1:9" x14ac:dyDescent="0.2">
      <c r="A8" s="1" t="s">
        <v>11</v>
      </c>
      <c r="B8" s="6">
        <v>8760</v>
      </c>
      <c r="C8" s="6">
        <v>463</v>
      </c>
      <c r="D8" s="6">
        <v>31</v>
      </c>
      <c r="E8" s="6">
        <v>2160</v>
      </c>
      <c r="F8" s="6" t="s">
        <v>102</v>
      </c>
      <c r="G8" s="6" t="s">
        <v>70</v>
      </c>
      <c r="H8" s="2" t="s">
        <v>75</v>
      </c>
      <c r="I8" s="3" t="s">
        <v>73</v>
      </c>
    </row>
    <row r="9" spans="1:9" x14ac:dyDescent="0.2">
      <c r="A9" s="1" t="s">
        <v>65</v>
      </c>
      <c r="B9" s="6">
        <v>12840</v>
      </c>
      <c r="C9" s="6">
        <v>2043</v>
      </c>
      <c r="D9" s="6">
        <v>105</v>
      </c>
      <c r="E9" s="6">
        <v>4175</v>
      </c>
      <c r="F9" s="6" t="s">
        <v>101</v>
      </c>
      <c r="G9" s="6" t="s">
        <v>71</v>
      </c>
      <c r="H9" s="2"/>
      <c r="I9" s="3" t="s">
        <v>74</v>
      </c>
    </row>
    <row r="10" spans="1:9" x14ac:dyDescent="0.2">
      <c r="A10" s="1" t="s">
        <v>66</v>
      </c>
      <c r="B10" s="6">
        <v>9600</v>
      </c>
      <c r="C10" s="6">
        <v>568</v>
      </c>
      <c r="D10" s="6">
        <v>35</v>
      </c>
      <c r="E10" s="6">
        <v>1284</v>
      </c>
      <c r="F10" s="6" t="s">
        <v>101</v>
      </c>
      <c r="G10" s="6" t="s">
        <v>71</v>
      </c>
      <c r="H10" s="2"/>
      <c r="I10" s="3" t="s">
        <v>76</v>
      </c>
    </row>
    <row r="11" spans="1:9" x14ac:dyDescent="0.2">
      <c r="A11" s="1" t="s">
        <v>92</v>
      </c>
      <c r="B11" s="6">
        <v>10020</v>
      </c>
      <c r="C11" s="6">
        <v>1478</v>
      </c>
      <c r="D11" s="6">
        <v>95</v>
      </c>
      <c r="E11" s="6">
        <v>2938</v>
      </c>
      <c r="F11" s="6" t="s">
        <v>101</v>
      </c>
      <c r="G11" s="6" t="s">
        <v>71</v>
      </c>
      <c r="H11" s="2"/>
      <c r="I11" s="3" t="s">
        <v>116</v>
      </c>
    </row>
    <row r="12" spans="1:9" x14ac:dyDescent="0.2">
      <c r="A12" s="1" t="s">
        <v>93</v>
      </c>
      <c r="B12" s="6">
        <v>11340</v>
      </c>
      <c r="C12" s="6">
        <v>2486</v>
      </c>
      <c r="D12" s="6">
        <v>165</v>
      </c>
      <c r="E12" s="6">
        <v>3752</v>
      </c>
      <c r="F12" s="6" t="s">
        <v>101</v>
      </c>
      <c r="G12" s="6" t="s">
        <v>71</v>
      </c>
      <c r="H12" s="2" t="s">
        <v>99</v>
      </c>
      <c r="I12" s="3" t="s">
        <v>117</v>
      </c>
    </row>
    <row r="13" spans="1:9" x14ac:dyDescent="0.2">
      <c r="A13" s="1" t="s">
        <v>104</v>
      </c>
      <c r="C13" s="6">
        <v>2808</v>
      </c>
      <c r="D13" s="6">
        <v>139</v>
      </c>
      <c r="F13" s="6" t="s">
        <v>101</v>
      </c>
      <c r="G13" s="6" t="s">
        <v>71</v>
      </c>
      <c r="H13" s="2" t="s">
        <v>109</v>
      </c>
      <c r="I13" s="3" t="s">
        <v>110</v>
      </c>
    </row>
    <row r="14" spans="1:9" x14ac:dyDescent="0.2">
      <c r="A14" s="1" t="s">
        <v>105</v>
      </c>
      <c r="C14" s="6">
        <v>3937</v>
      </c>
      <c r="D14" s="6">
        <v>116</v>
      </c>
      <c r="F14" s="6" t="s">
        <v>101</v>
      </c>
      <c r="G14" s="6" t="s">
        <v>71</v>
      </c>
      <c r="H14" s="2"/>
      <c r="I14" s="3" t="s">
        <v>111</v>
      </c>
    </row>
    <row r="15" spans="1:9" x14ac:dyDescent="0.2">
      <c r="A15" s="1" t="s">
        <v>106</v>
      </c>
      <c r="C15" s="6">
        <v>3340</v>
      </c>
      <c r="D15" s="6">
        <v>143</v>
      </c>
      <c r="F15" s="6" t="s">
        <v>101</v>
      </c>
      <c r="G15" s="6" t="s">
        <v>71</v>
      </c>
      <c r="H15" s="2"/>
      <c r="I15" s="3" t="s">
        <v>112</v>
      </c>
    </row>
    <row r="16" spans="1:9" x14ac:dyDescent="0.2">
      <c r="A16" s="1" t="s">
        <v>107</v>
      </c>
      <c r="C16" s="6">
        <v>2171</v>
      </c>
      <c r="D16" s="6">
        <v>81</v>
      </c>
      <c r="F16" s="6" t="s">
        <v>101</v>
      </c>
      <c r="G16" s="6" t="s">
        <v>71</v>
      </c>
      <c r="H16" s="2"/>
      <c r="I16" s="3" t="s">
        <v>113</v>
      </c>
    </row>
    <row r="17" spans="1:9" x14ac:dyDescent="0.2">
      <c r="A17" s="1" t="s">
        <v>103</v>
      </c>
      <c r="C17" s="6">
        <v>2594</v>
      </c>
      <c r="D17" s="6">
        <v>105</v>
      </c>
      <c r="F17" s="6" t="s">
        <v>101</v>
      </c>
      <c r="G17" s="6" t="s">
        <v>71</v>
      </c>
      <c r="H17" s="2"/>
      <c r="I17" s="3" t="s">
        <v>114</v>
      </c>
    </row>
    <row r="18" spans="1:9" x14ac:dyDescent="0.2">
      <c r="A18" s="1" t="s">
        <v>108</v>
      </c>
      <c r="C18" s="6">
        <v>935</v>
      </c>
      <c r="D18" s="6">
        <v>40</v>
      </c>
      <c r="F18" s="6" t="s">
        <v>101</v>
      </c>
      <c r="G18" s="6" t="s">
        <v>71</v>
      </c>
      <c r="H18" s="2"/>
      <c r="I18" s="3" t="s">
        <v>115</v>
      </c>
    </row>
    <row r="19" spans="1:9" x14ac:dyDescent="0.2">
      <c r="A19" s="1"/>
      <c r="H19" s="2"/>
    </row>
    <row r="20" spans="1:9" x14ac:dyDescent="0.2">
      <c r="A20" s="1"/>
      <c r="H20" s="2"/>
    </row>
    <row r="21" spans="1:9" x14ac:dyDescent="0.2">
      <c r="A21" s="1"/>
      <c r="H21" s="2"/>
    </row>
    <row r="22" spans="1:9" x14ac:dyDescent="0.2">
      <c r="A22" s="1"/>
      <c r="H22" s="2"/>
    </row>
    <row r="23" spans="1:9" x14ac:dyDescent="0.2">
      <c r="A23" s="1"/>
      <c r="H23" s="2"/>
    </row>
    <row r="24" spans="1:9" x14ac:dyDescent="0.2">
      <c r="A24" s="1"/>
      <c r="H24" s="2"/>
    </row>
    <row r="25" spans="1:9" x14ac:dyDescent="0.2">
      <c r="A25" s="1"/>
      <c r="H25" s="2"/>
    </row>
    <row r="26" spans="1:9" x14ac:dyDescent="0.2">
      <c r="A26" s="1"/>
      <c r="H26" s="2"/>
    </row>
    <row r="27" spans="1:9" x14ac:dyDescent="0.2">
      <c r="A27" s="1"/>
      <c r="H27" s="2"/>
    </row>
    <row r="28" spans="1:9" x14ac:dyDescent="0.2">
      <c r="A28" s="1"/>
      <c r="H28" s="2"/>
    </row>
    <row r="29" spans="1:9" x14ac:dyDescent="0.2">
      <c r="A29" s="1"/>
      <c r="H29" s="2"/>
    </row>
    <row r="30" spans="1:9" x14ac:dyDescent="0.2">
      <c r="A30" s="1"/>
      <c r="H30" s="2"/>
    </row>
    <row r="31" spans="1:9" x14ac:dyDescent="0.2">
      <c r="A31" s="1"/>
      <c r="H31" s="2"/>
    </row>
    <row r="32" spans="1:9" x14ac:dyDescent="0.2">
      <c r="A32" s="1"/>
      <c r="H32" s="2"/>
    </row>
    <row r="33" spans="1:8" x14ac:dyDescent="0.2">
      <c r="A33" s="1"/>
      <c r="H33" s="2"/>
    </row>
    <row r="37" spans="1:8" x14ac:dyDescent="0.2">
      <c r="H37" s="4"/>
    </row>
  </sheetData>
  <hyperlinks>
    <hyperlink ref="I8" r:id="rId1" xr:uid="{3970856A-E4AF-1A43-8B70-57FFA8C06E25}"/>
    <hyperlink ref="I2" r:id="rId2" xr:uid="{71A5A8C1-A76B-A547-AF17-C69B3E893425}"/>
    <hyperlink ref="I3" r:id="rId3" xr:uid="{DF7CF82C-9943-0245-B3E6-EDC7EA7731CC}"/>
    <hyperlink ref="I4" r:id="rId4" xr:uid="{FBBBD265-3861-6B4B-9F87-EC807EFC88D7}"/>
    <hyperlink ref="I5" r:id="rId5" xr:uid="{7A03C22B-A196-704B-A213-4637F9EBDC90}"/>
    <hyperlink ref="I7" r:id="rId6" xr:uid="{690F8EF1-089F-EC4D-A9A6-2859C8C8EB25}"/>
    <hyperlink ref="I9" r:id="rId7" xr:uid="{3DBA40E2-94AD-4845-AA90-D92036F9A7B1}"/>
    <hyperlink ref="I10" r:id="rId8" xr:uid="{53E20B43-9ECF-BE46-AB3C-B2592713D701}"/>
    <hyperlink ref="I14" r:id="rId9" xr:uid="{A6808D0E-445B-4C43-B4CD-98A767AEB45B}"/>
    <hyperlink ref="I15" r:id="rId10" xr:uid="{1DF6C634-3492-DF49-9B55-296CB7CE64EB}"/>
    <hyperlink ref="I16" r:id="rId11" xr:uid="{A85B1F2E-045A-B349-B848-E27125F76862}"/>
    <hyperlink ref="I17" r:id="rId12" xr:uid="{F06AF91C-D4F5-BD4C-9E18-976763431CA8}"/>
    <hyperlink ref="I18" r:id="rId13" xr:uid="{95E2EE1A-30AE-7C4A-82F1-ED430130C367}"/>
    <hyperlink ref="I13" r:id="rId14" xr:uid="{AF18FFE3-5AD8-8B48-8774-27DF0448ED9B}"/>
    <hyperlink ref="I11" r:id="rId15" xr:uid="{35914E4E-7CCE-DE4A-A86A-0832DC959DC1}"/>
    <hyperlink ref="I12" r:id="rId16" xr:uid="{784B45B9-C4BE-7D45-8FB1-6D503B59F376}"/>
  </hyperlinks>
  <pageMargins left="0.7" right="0.7" top="0.75" bottom="0.75" header="0.3" footer="0.3"/>
  <tableParts count="1">
    <tablePart r:id="rId1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HOUR(SUM(Table24515[time_diff]))*3600 + MINUTE(SUM(Table24515[time_diff])) * 60 + SECOND(SUM(Table24515[time_diff]))</f>
        <v>0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54</v>
      </c>
      <c r="C33" s="6">
        <f>HOUR(SUM(Table2[time_diff]))*3600 + MINUTE(SUM(Table2[time_diff])) * 60 + SECOND(SUM(Table2[time_diff]))</f>
        <v>2801</v>
      </c>
      <c r="F33" t="s">
        <v>89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85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86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87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54</v>
      </c>
      <c r="C33" s="6">
        <f>HOUR(SUM(Table246[time_diff]))*3600 + MINUTE(SUM(Table246[time_diff])) * 60 + SECOND(SUM(Table246[time_diff]))</f>
        <v>3965</v>
      </c>
      <c r="F33" t="s">
        <v>89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67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68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69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54</v>
      </c>
      <c r="C33" s="6">
        <f>HOUR(SUM(Table247[time_diff]))*3600 + MINUTE(SUM(Table247[time_diff])) * 60 + SECOND(SUM(Table247[time_diff]))</f>
        <v>2075</v>
      </c>
      <c r="F33" s="11" t="s">
        <v>89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84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54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81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82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83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54</v>
      </c>
      <c r="C33" s="6">
        <f>HOUR(SUM(Table248[time_diff]))*3600 + MINUTE(SUM(Table248[time_diff])) * 60 + SECOND(SUM(Table248[time_diff]))</f>
        <v>1993</v>
      </c>
      <c r="F33" s="11" t="s">
        <v>89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53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54</v>
      </c>
      <c r="C33" s="6">
        <f>HOUR(SUM(Table2410[time_diff]))*3600 + MINUTE(SUM(Table2410[time_diff])) * 60 + SECOND(SUM(Table2410[time_diff]))</f>
        <v>1734</v>
      </c>
      <c r="F33" s="11" t="s">
        <v>89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54</v>
      </c>
      <c r="C33" s="6">
        <f>HOUR(SUM(Table249[time_diff]))*3600 + MINUTE(SUM(Table249[time_diff])) * 60 + SECOND(SUM(Table249[time_diff]))</f>
        <v>463</v>
      </c>
      <c r="F33" s="11" t="s">
        <v>89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results</vt:lpstr>
      <vt:lpstr>1-001</vt:lpstr>
      <vt:lpstr>1-002</vt:lpstr>
      <vt:lpstr>1-005</vt:lpstr>
      <vt:lpstr>1-010-original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2024-11-28T04:00:24Z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