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4A79AE96-8031-8845-A78B-6332E5128C1D}" xr6:coauthVersionLast="47" xr6:coauthVersionMax="47" xr10:uidLastSave="{00000000-0000-0000-0000-000000000000}"/>
  <bookViews>
    <workbookView xWindow="0" yWindow="760" windowWidth="34560" windowHeight="1994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state="hidden" r:id="rId4"/>
    <sheet name="1-002" sheetId="13" state="hidden" r:id="rId5"/>
    <sheet name="1-003" sheetId="29" state="hidden" r:id="rId6"/>
    <sheet name="1-004" sheetId="30" state="hidden" r:id="rId7"/>
    <sheet name="1-005" sheetId="14" state="hidden" r:id="rId8"/>
    <sheet name="1-010-original" sheetId="20" state="hidden" r:id="rId9"/>
    <sheet name="1-006" sheetId="31" state="hidden" r:id="rId10"/>
    <sheet name="1-007" sheetId="32" state="hidden" r:id="rId11"/>
    <sheet name="1-008" sheetId="33" state="hidden" r:id="rId12"/>
    <sheet name="1-009" sheetId="34" state="hidden" r:id="rId13"/>
    <sheet name="1-010" sheetId="15" state="hidden" r:id="rId14"/>
    <sheet name="1-012" sheetId="17" state="hidden" r:id="rId15"/>
    <sheet name="1-013" sheetId="16" state="hidden" r:id="rId16"/>
    <sheet name="1-014" sheetId="19" state="hidden" r:id="rId17"/>
    <sheet name="1-015" sheetId="18" state="hidden" r:id="rId18"/>
    <sheet name="1-016" sheetId="21" state="hidden" r:id="rId19"/>
    <sheet name="1-017" sheetId="22" state="hidden" r:id="rId20"/>
    <sheet name="3-001" sheetId="26" state="hidden" r:id="rId21"/>
    <sheet name="3-002" sheetId="25" state="hidden" r:id="rId22"/>
    <sheet name="3-003" sheetId="24" state="hidden" r:id="rId23"/>
    <sheet name="3-004" sheetId="23" state="hidden" r:id="rId24"/>
    <sheet name="1-018" sheetId="27" state="hidden" r:id="rId25"/>
    <sheet name="1-019" sheetId="28" state="hidden" r:id="rId26"/>
    <sheet name="1-020" sheetId="35" state="hidden" r:id="rId27"/>
    <sheet name="1-021" sheetId="36" state="hidden" r:id="rId28"/>
    <sheet name="1-022" sheetId="37" state="hidden" r:id="rId29"/>
    <sheet name="1-023" sheetId="38" state="hidden" r:id="rId30"/>
    <sheet name="1-024" sheetId="39" r:id="rId31"/>
    <sheet name="1-025" sheetId="40" r:id="rId32"/>
    <sheet name="1-026" sheetId="41" r:id="rId33"/>
    <sheet name="3-005" sheetId="43" r:id="rId34"/>
    <sheet name="3-006" sheetId="44" r:id="rId35"/>
    <sheet name="3-008" sheetId="4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4" l="1"/>
  <c r="C31" i="44"/>
  <c r="H30" i="44"/>
  <c r="C30" i="44"/>
  <c r="H29" i="44"/>
  <c r="C29" i="44"/>
  <c r="H28" i="44"/>
  <c r="C28" i="44"/>
  <c r="H27" i="44"/>
  <c r="C27" i="44"/>
  <c r="H26" i="44"/>
  <c r="C26" i="44"/>
  <c r="H25" i="44"/>
  <c r="C25" i="44"/>
  <c r="H24" i="44"/>
  <c r="C24" i="44"/>
  <c r="H23" i="44"/>
  <c r="C23" i="44"/>
  <c r="H22" i="44"/>
  <c r="C22" i="44"/>
  <c r="H21" i="44"/>
  <c r="C21" i="44"/>
  <c r="H20" i="44"/>
  <c r="C20" i="44"/>
  <c r="H19" i="44"/>
  <c r="C19" i="44"/>
  <c r="H18" i="44"/>
  <c r="C18" i="44"/>
  <c r="H17" i="44"/>
  <c r="C17" i="44"/>
  <c r="H16" i="44"/>
  <c r="C16" i="44"/>
  <c r="H15" i="44"/>
  <c r="C15" i="44"/>
  <c r="H14" i="44"/>
  <c r="C14" i="44"/>
  <c r="H13" i="44"/>
  <c r="C13" i="44"/>
  <c r="H12" i="44"/>
  <c r="C12" i="44"/>
  <c r="H11" i="44"/>
  <c r="C11" i="44"/>
  <c r="H10" i="44"/>
  <c r="C10" i="44"/>
  <c r="H9" i="44"/>
  <c r="C9" i="44"/>
  <c r="H8" i="44"/>
  <c r="C8" i="44"/>
  <c r="H7" i="44"/>
  <c r="C7" i="44"/>
  <c r="H6" i="44"/>
  <c r="C6" i="44"/>
  <c r="H5" i="44"/>
  <c r="C5" i="44"/>
  <c r="H4" i="44"/>
  <c r="C4" i="44"/>
  <c r="H3" i="44"/>
  <c r="C3" i="44"/>
  <c r="H2" i="44"/>
  <c r="H33" i="44" s="1"/>
  <c r="C2" i="44"/>
  <c r="C33" i="44" s="1"/>
  <c r="H31" i="43"/>
  <c r="C31" i="43"/>
  <c r="H30" i="43"/>
  <c r="C30" i="43"/>
  <c r="H29" i="43"/>
  <c r="C29" i="43"/>
  <c r="H28" i="43"/>
  <c r="C28" i="43"/>
  <c r="H27" i="43"/>
  <c r="C27" i="43"/>
  <c r="H26" i="43"/>
  <c r="C26" i="43"/>
  <c r="H25" i="43"/>
  <c r="C25" i="43"/>
  <c r="H24" i="43"/>
  <c r="C24" i="43"/>
  <c r="H23" i="43"/>
  <c r="C23" i="43"/>
  <c r="H22" i="43"/>
  <c r="C22" i="43"/>
  <c r="H21" i="43"/>
  <c r="C21" i="43"/>
  <c r="H20" i="43"/>
  <c r="C20" i="43"/>
  <c r="H19" i="43"/>
  <c r="C19" i="43"/>
  <c r="H18" i="43"/>
  <c r="C18" i="43"/>
  <c r="H17" i="43"/>
  <c r="C17" i="43"/>
  <c r="H16" i="43"/>
  <c r="C16" i="43"/>
  <c r="H15" i="43"/>
  <c r="C15" i="43"/>
  <c r="H14" i="43"/>
  <c r="C14" i="43"/>
  <c r="H13" i="43"/>
  <c r="C13" i="43"/>
  <c r="H12" i="43"/>
  <c r="C12" i="43"/>
  <c r="H11" i="43"/>
  <c r="C11" i="43"/>
  <c r="H10" i="43"/>
  <c r="C10" i="43"/>
  <c r="H9" i="43"/>
  <c r="C9" i="43"/>
  <c r="H8" i="43"/>
  <c r="C8" i="43"/>
  <c r="H7" i="43"/>
  <c r="C7" i="43"/>
  <c r="H6" i="43"/>
  <c r="C6" i="43"/>
  <c r="H5" i="43"/>
  <c r="C5" i="43"/>
  <c r="H4" i="43"/>
  <c r="C4" i="43"/>
  <c r="H3" i="43"/>
  <c r="C3" i="43"/>
  <c r="H2" i="43"/>
  <c r="H33" i="43" s="1"/>
  <c r="C2" i="43"/>
  <c r="C33" i="43" s="1"/>
  <c r="H31" i="42"/>
  <c r="C31" i="42"/>
  <c r="H30" i="42"/>
  <c r="C30" i="42"/>
  <c r="H29" i="42"/>
  <c r="C29" i="42"/>
  <c r="H28" i="42"/>
  <c r="C28" i="42"/>
  <c r="H27" i="42"/>
  <c r="C27" i="42"/>
  <c r="H26" i="42"/>
  <c r="C26" i="42"/>
  <c r="H25" i="42"/>
  <c r="C25" i="42"/>
  <c r="H24" i="42"/>
  <c r="C24" i="42"/>
  <c r="H23" i="42"/>
  <c r="C23" i="42"/>
  <c r="H22" i="42"/>
  <c r="C22" i="42"/>
  <c r="H21" i="42"/>
  <c r="C21" i="42"/>
  <c r="H20" i="42"/>
  <c r="C20" i="42"/>
  <c r="H19" i="42"/>
  <c r="C19" i="42"/>
  <c r="H18" i="42"/>
  <c r="C18" i="42"/>
  <c r="H17" i="42"/>
  <c r="C17" i="42"/>
  <c r="H16" i="42"/>
  <c r="C16" i="42"/>
  <c r="H15" i="42"/>
  <c r="C15" i="42"/>
  <c r="H14" i="42"/>
  <c r="C14" i="42"/>
  <c r="H13" i="42"/>
  <c r="C13" i="42"/>
  <c r="H12" i="42"/>
  <c r="C12" i="42"/>
  <c r="H11" i="42"/>
  <c r="C11" i="42"/>
  <c r="H10" i="42"/>
  <c r="C10" i="42"/>
  <c r="H9" i="42"/>
  <c r="C9" i="42"/>
  <c r="H8" i="42"/>
  <c r="C8" i="42"/>
  <c r="H7" i="42"/>
  <c r="C7" i="42"/>
  <c r="H6" i="42"/>
  <c r="C6" i="42"/>
  <c r="H5" i="42"/>
  <c r="C5" i="42"/>
  <c r="H4" i="42"/>
  <c r="C4" i="42"/>
  <c r="H3" i="42"/>
  <c r="C3" i="42"/>
  <c r="H2" i="42"/>
  <c r="H33" i="42" s="1"/>
  <c r="C2" i="42"/>
  <c r="C33" i="42" s="1"/>
  <c r="H31" i="41"/>
  <c r="C31" i="41"/>
  <c r="H30" i="41"/>
  <c r="C30" i="41"/>
  <c r="H29" i="41"/>
  <c r="C29" i="41"/>
  <c r="H28" i="41"/>
  <c r="C28" i="41"/>
  <c r="H27" i="41"/>
  <c r="C27" i="41"/>
  <c r="H26" i="41"/>
  <c r="C26" i="41"/>
  <c r="H25" i="41"/>
  <c r="C25" i="41"/>
  <c r="H24" i="41"/>
  <c r="C24" i="41"/>
  <c r="H23" i="41"/>
  <c r="C23" i="41"/>
  <c r="H22" i="41"/>
  <c r="C22" i="41"/>
  <c r="H21" i="41"/>
  <c r="C21" i="41"/>
  <c r="H20" i="41"/>
  <c r="C20" i="41"/>
  <c r="H19" i="41"/>
  <c r="C19" i="41"/>
  <c r="H18" i="41"/>
  <c r="C18" i="41"/>
  <c r="H17" i="41"/>
  <c r="C17" i="41"/>
  <c r="H16" i="41"/>
  <c r="C16" i="41"/>
  <c r="H15" i="41"/>
  <c r="C15" i="41"/>
  <c r="H14" i="41"/>
  <c r="C14" i="41"/>
  <c r="H13" i="41"/>
  <c r="C13" i="41"/>
  <c r="H12" i="41"/>
  <c r="C12" i="41"/>
  <c r="H11" i="41"/>
  <c r="C11" i="41"/>
  <c r="H10" i="41"/>
  <c r="C10" i="41"/>
  <c r="H9" i="41"/>
  <c r="C9" i="41"/>
  <c r="H8" i="41"/>
  <c r="C8" i="41"/>
  <c r="H7" i="41"/>
  <c r="C7" i="41"/>
  <c r="H6" i="41"/>
  <c r="C6" i="41"/>
  <c r="H5" i="41"/>
  <c r="C5" i="41"/>
  <c r="H4" i="41"/>
  <c r="C4" i="41"/>
  <c r="H3" i="41"/>
  <c r="C3" i="41"/>
  <c r="H2" i="41"/>
  <c r="H33" i="41" s="1"/>
  <c r="C2" i="41"/>
  <c r="C33" i="41" s="1"/>
  <c r="H31" i="40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<sst xmlns="http://schemas.openxmlformats.org/spreadsheetml/2006/main" count="632" uniqueCount="184">
  <si>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</si>
  <si>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</si>
  <si>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</si>
  <si>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</si>
  <si>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</si>
  <si>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</si>
  <si>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</si>
  <si>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</si>
  <si>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</si>
  <si>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</si>
  <si>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</si>
  <si>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</si>
  <si>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</si>
  <si>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</si>
  <si>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</si>
  <si>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</si>
  <si>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</si>
  <si>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</si>
  <si>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</si>
  <si>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</si>
  <si>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</si>
  <si>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</si>
  <si>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</si>
  <si>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</si>
  <si>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</si>
  <si>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</si>
  <si>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</si>
  <si>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</si>
  <si>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</si>
  <si>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</si>
  <si>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</si>
  <si>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</si>
  <si>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</si>
  <si>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</si>
  <si>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</si>
  <si>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</si>
  <si>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</si>
  <si>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</si>
  <si>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</si>
  <si>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</si>
  <si>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</si>
  <si>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</si>
  <si>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</si>
  <si>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</si>
  <si>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</si>
  <si>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</si>
  <si>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</si>
  <si>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</si>
  <si>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</si>
  <si>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</si>
  <si>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</si>
  <si>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</si>
  <si>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</si>
  <si>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</si>
  <si>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</si>
  <si>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</si>
  <si>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</si>
  <si>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</si>
  <si>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</si>
  <si>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</si>
  <si>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</si>
  <si>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</si>
  <si>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</si>
  <si>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</si>
  <si>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</si>
  <si>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</si>
  <si>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</si>
  <si>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</si>
  <si>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</si>
  <si>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</si>
  <si>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</si>
  <si>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</si>
  <si>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</si>
  <si>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</si>
  <si>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</si>
  <si>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</si>
  <si>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</si>
  <si>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</si>
  <si>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</si>
  <si>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</si>
  <si>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</si>
  <si>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</si>
  <si>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</si>
  <si>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</si>
  <si>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</si>
  <si>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</si>
  <si>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</si>
  <si>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</si>
  <si>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</si>
  <si>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</si>
  <si>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</si>
  <si>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</si>
  <si>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</si>
  <si>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</si>
  <si>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</si>
  <si>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</si>
  <si>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</si>
  <si>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</si>
  <si>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</si>
  <si>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</si>
  <si>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</si>
  <si>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</si>
  <si>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</si>
  <si>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</si>
  <si>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</si>
  <si>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</si>
  <si>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</si>
  <si>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</si>
  <si>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</si>
  <si>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</si>
  <si>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</si>
  <si>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</si>
  <si>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</si>
  <si>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</si>
  <si>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</si>
  <si>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</si>
  <si>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</si>
  <si>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</si>
  <si>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</si>
  <si>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</si>
  <si>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</si>
  <si>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</si>
  <si>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</si>
  <si>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</si>
  <si>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</si>
  <si>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</si>
  <si>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</si>
  <si>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</si>
  <si>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</si>
  <si>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</si>
  <si>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</si>
  <si>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</si>
  <si>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</si>
  <si>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</si>
  <si>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</si>
  <si>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</si>
  <si>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</si>
  <si>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</si>
  <si>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</si>
  <si>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</si>
  <si>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</si>
  <si>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</si>
  <si>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</si>
  <si>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</si>
  <si>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</si>
  <si>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</si>
  <si>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</si>
  <si>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</si>
  <si>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</si>
  <si>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</si>
  <si>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</si>
  <si>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</si>
  <si>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</si>
  <si>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</si>
  <si>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</si>
  <si>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</si>
  <si>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</si>
  <si>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</si>
  <si>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</si>
  <si>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</si>
  <si>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</si>
  <si>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</si>
  <si>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</si>
  <si>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</si>
  <si>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</si>
  <si>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</si>
  <si>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</si>
  <si>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</si>
  <si>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</si>
  <si>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</si>
  <si>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</si>
  <si>
    <t>1-026</t>
  </si>
  <si>
    <t>3-005</t>
  </si>
  <si>
    <t>3-006</t>
  </si>
  <si>
    <t>3-007</t>
  </si>
  <si>
    <t>3-008</t>
  </si>
  <si>
    <t>Screen failure - pacemaker dependent</t>
  </si>
  <si>
    <t>https://fieldmedical.sharepoint.com/:v:/r/sites/Clinical/Shared%20Documents/VCAS%20Study/TMF-%20Subject%20Files/1-026/Footage/mix.mp4?csf=1&amp;web=1&amp;e=a8MU7K</t>
  </si>
  <si>
    <t>Leave blank for non-homolca data and we will merge in from GLG</t>
  </si>
  <si>
    <t>Stopped to perform inducibility testing</t>
  </si>
  <si>
    <t>https://fieldmedical.sharepoint.com/:t:/r/sites/Clinical/Shared%20Documents/VCAS%20Study/TMF-%20Subject%20Files/3-008/3-008%20abl.txt?csf=1&amp;web=1&amp;e=M4Yuxh</t>
  </si>
  <si>
    <t>https://fieldmedical.sharepoint.com/:t:/r/sites/Clinical/Shared%20Documents/VCAS%20Study/TMF-%20Subject%20Files/3-006/03-006%20abl.txt?csf=1&amp;web=1&amp;e=5Bp6zD</t>
  </si>
  <si>
    <t>https://fieldmedical.sharepoint.com/:t:/r/sites/Clinical/Shared%20Documents/VCAS%20Study/TMF-%20Subject%20Files/3-005/03-005%20abl.txt?csf=1&amp;web=1&amp;e=DkXDNr</t>
  </si>
  <si>
    <t>Mostly epicardial ablation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</si>
</sst>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  <xf numFmtId="1" fontId="0" fillId="5" borderId="0" xfId="0" applyNumberFormat="1" applyFill="1"/>
  </cellXfs>
  <cellStyles count="2">
    <cellStyle name="Hyperlink" xfId="1" builtinId="8"/>
    <cellStyle name="Normal" xfId="0" builtinId="0"/>
  </cellStyles>
  <dxfs count="108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107"/>
    <tableColumn id="2" xr3:uid="{461579DB-75ED-D945-B839-5CC1464620BE}" name="rove_time" dataDxfId="106"/>
    <tableColumn id="8" xr3:uid="{5E0CEC32-C01F-A446-827E-6309FE417F82}" name="dwell_time" dataDxfId="105">
      <calculatedColumnFormula>'1-001'!H35</calculatedColumnFormula>
    </tableColumn>
    <tableColumn id="9" xr3:uid="{E391ECC4-3F7C-C84F-9F85-065534605FDC}" name="etiology" dataDxfId="104"/>
    <tableColumn id="6" xr3:uid="{18DD3274-05B0-9245-BC8D-9610E146E79C}" name="therapy" dataDxfId="103"/>
    <tableColumn id="4" xr3:uid="{3166333D-6394-D34A-93C0-598B4DEC56B1}" name="notes" dataDxfId="10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83"/>
    <tableColumn id="2" xr3:uid="{1A57601A-180E-3841-905B-984320643C2E}" name="end_time" dataDxfId="82"/>
    <tableColumn id="3" xr3:uid="{00349B95-06C5-6347-9812-8CE148323ABF}" name="time_diff" dataDxfId="81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80"/>
    <tableColumn id="2" xr3:uid="{ACA4FF7E-238C-8F45-9565-DAD7F42E73B8}" name="end_time" dataDxfId="79"/>
    <tableColumn id="3" xr3:uid="{F6BC8755-5891-4645-8170-88F754E99AA6}" name="time_diff" dataDxfId="78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77"/>
    <tableColumn id="2" xr3:uid="{F6B57195-8D07-9240-B4C7-E06E1251BBF4}" name="end_time" dataDxfId="76"/>
    <tableColumn id="3" xr3:uid="{F39F83CF-BB22-E54A-87DA-A8A19D2D22EA}" name="time_diff" dataDxfId="75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74"/>
    <tableColumn id="2" xr3:uid="{60EB5449-1ABA-D24F-9AB7-DA92E3458840}" name="end_time" dataDxfId="73"/>
    <tableColumn id="3" xr3:uid="{0A4C1CEB-45DC-BC4A-B70E-CFFE5BC5F5CD}" name="time_diff" dataDxfId="72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71"/>
    <tableColumn id="2" xr3:uid="{C3B83CA2-3C6D-EA4A-BA2E-70FD53E04984}" name="end_time" dataDxfId="70"/>
    <tableColumn id="3" xr3:uid="{4F86D6E1-1D92-8341-A9E9-53EB64E4C5D3}" name="time_diff" dataDxfId="69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68"/>
    <tableColumn id="2" xr3:uid="{FCE64BF5-4264-4C43-929C-08AD08C28E78}" name="end_time" dataDxfId="67"/>
    <tableColumn id="3" xr3:uid="{53FD3C4C-5892-8C4A-80B1-B3228D1980FF}" name="time_diff" dataDxfId="66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65"/>
    <tableColumn id="2" xr3:uid="{14BD1FB2-4172-BE43-8B3C-F4348552D39D}" name="end_time" dataDxfId="64"/>
    <tableColumn id="3" xr3:uid="{EA005961-FE83-1F48-8259-AAAD2071A3B1}" name="time_diff" dataDxfId="63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62"/>
    <tableColumn id="2" xr3:uid="{BDE18332-AF9E-6E4E-B81F-9AB511ACDD6F}" name="end_time" dataDxfId="61"/>
    <tableColumn id="3" xr3:uid="{8AAE5943-30E3-C746-AE58-07515593AE41}" name="time_diff" dataDxfId="60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59"/>
    <tableColumn id="2" xr3:uid="{6083687F-E3D1-0F47-90EE-749E4C68F9D7}" name="end_time" dataDxfId="58"/>
    <tableColumn id="3" xr3:uid="{11F768A3-7132-674C-8E3C-457C09009AD5}" name="time_diff" dataDxfId="57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6"/>
    <tableColumn id="2" xr3:uid="{B8735F0A-4AB0-C54D-85C0-1F0A63FA3498}" name="end_time" dataDxfId="55"/>
    <tableColumn id="3" xr3:uid="{12E891A6-DF38-EE41-AC70-EAADDDA13272}" name="time_diff" dataDxfId="54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101"/>
    <tableColumn id="2" xr3:uid="{FC99294C-6B9C-9349-BAD2-0D219F840C1B}" name="end_time" dataDxfId="100"/>
    <tableColumn id="3" xr3:uid="{DBC27D03-BB8D-904E-8022-8B6335C64879}" name="time_diff" dataDxfId="99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53"/>
    <tableColumn id="2" xr3:uid="{6FA6C7C4-391C-734C-A912-3190038D77AB}" name="end_time" dataDxfId="52"/>
    <tableColumn id="3" xr3:uid="{9C4583F8-953A-D04B-AA91-7D77A5FF66F0}" name="time_diff" dataDxfId="51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50"/>
    <tableColumn id="2" xr3:uid="{091F6D25-E362-ED42-9029-E0BCEEAEA850}" name="end_time" dataDxfId="49"/>
    <tableColumn id="3" xr3:uid="{318940A5-8075-5D4C-BD68-125D391D783D}" name="time_diff" dataDxfId="48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47"/>
    <tableColumn id="2" xr3:uid="{1096A82C-CDE7-4340-BAF9-3BAA3098CA7F}" name="end_time" dataDxfId="46"/>
    <tableColumn id="3" xr3:uid="{02C5EC47-6504-E246-90FC-F20CBBDEB705}" name="time_diff" dataDxfId="45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44"/>
    <tableColumn id="2" xr3:uid="{65F326FC-ED53-1A4C-B3DE-07B092115C14}" name="end_time" dataDxfId="43"/>
    <tableColumn id="3" xr3:uid="{FC649FAA-6E56-154B-8877-A16770D51793}" name="time_diff" dataDxfId="42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41"/>
    <tableColumn id="2" xr3:uid="{A314440D-1DAD-F747-8091-26BF031D535E}" name="end_time" dataDxfId="40"/>
    <tableColumn id="3" xr3:uid="{8038CAE0-AE64-A94A-8EEC-196F11CC42FB}" name="time_diff" dataDxfId="39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38"/>
    <tableColumn id="2" xr3:uid="{63FAF62F-E02F-9344-92DD-A7835371FD15}" name="end_time" dataDxfId="37"/>
    <tableColumn id="3" xr3:uid="{84451293-C537-C74D-85BC-080896072B82}" name="time_diff" dataDxfId="36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35"/>
    <tableColumn id="2" xr3:uid="{F3C9949C-5E56-3043-B895-7F1C223F084C}" name="end_time" dataDxfId="34"/>
    <tableColumn id="3" xr3:uid="{284C38E6-8B60-FF42-B36D-752AB81A0D3E}" name="time_diff" dataDxfId="33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32"/>
    <tableColumn id="2" xr3:uid="{F0229387-F330-284C-B4AE-1D5D5E6605D1}" name="end_time" dataDxfId="31"/>
    <tableColumn id="3" xr3:uid="{FEBDECC5-2779-A649-A021-31F708F52761}" name="time_diff" dataDxfId="30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29"/>
    <tableColumn id="2" xr3:uid="{85BF026F-4EF2-414B-97C8-8F4A405735DA}" name="end_time" dataDxfId="28"/>
    <tableColumn id="3" xr3:uid="{FA7B9F4D-D773-3944-A5EF-C6BF952DF273}" name="time_diff" dataDxfId="27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26"/>
    <tableColumn id="2" xr3:uid="{5EBA4F35-D0D6-5841-8642-F7EB935C9D15}" name="end_time" dataDxfId="25"/>
    <tableColumn id="3" xr3:uid="{33ADB2D4-D36E-C540-B4EE-1777AB5350B0}" name="time_diff" dataDxfId="24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9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23"/>
    <tableColumn id="2" xr3:uid="{D5FE6EE4-7C86-FF49-BF49-4BE6F39FC1A9}" name="end_time" dataDxfId="22"/>
    <tableColumn id="3" xr3:uid="{19EF1AAC-C504-8E46-AE44-B9439BD37567}" name="time_diff" dataDxfId="21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0"/>
    <tableColumn id="2" xr3:uid="{860B172B-36D9-6C40-AEBE-E23FD467A8C3}" name="end_time" dataDxfId="19"/>
    <tableColumn id="3" xr3:uid="{2F5A21E2-41C6-384E-ACA1-907DDE787D4B}" name="time_diff" dataDxfId="18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17"/>
    <tableColumn id="2" xr3:uid="{EB6C5B05-913E-6C4F-8330-3E7CBDBA2766}" name="end_time" dataDxfId="16"/>
    <tableColumn id="3" xr3:uid="{21CEE3A7-1FA0-5749-9CC4-B7EF3AEBA3F9}" name="time_diff" dataDxfId="15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14"/>
    <tableColumn id="2" xr3:uid="{3A3B2D6B-229B-534D-913B-CD67E99E2FC0}" name="end_time" dataDxfId="13"/>
    <tableColumn id="3" xr3:uid="{1582DACA-6910-E747-AC0A-911487FD8F40}" name="time_diff" dataDxfId="12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67171CD-1661-4F49-B9A6-3B9467E13495}" name="Table2451535" displayName="Table2451535" ref="A1:D31" totalsRowShown="0">
  <autoFilter ref="A1:D31" xr:uid="{1A93302E-8621-7D48-88F2-5AC51E7EA3A4}"/>
  <tableColumns count="4">
    <tableColumn id="1" xr3:uid="{BCC60B1B-FFB0-3346-83B8-0928A22E4FB5}" name="start_time" dataDxfId="11"/>
    <tableColumn id="2" xr3:uid="{65711522-D37A-7B40-8E03-E783462BBA35}" name="end_time" dataDxfId="10"/>
    <tableColumn id="3" xr3:uid="{656F7A73-0DD0-B94C-8E21-4A276F00C68B}" name="time_diff" dataDxfId="9">
      <calculatedColumnFormula>Table2451535[[#This Row],[end_time]]-Table2451535[[#This Row],[start_time]]</calculatedColumnFormula>
    </tableColumn>
    <tableColumn id="4" xr3:uid="{7AFF5200-1B8C-0340-97D7-347091A4D876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A2107C-68C0-0A45-BBA5-AC9346E8FA2D}" name="Table245153637" displayName="Table245153637" ref="A1:D31" totalsRowShown="0">
  <autoFilter ref="A1:D31" xr:uid="{1A93302E-8621-7D48-88F2-5AC51E7EA3A4}"/>
  <tableColumns count="4">
    <tableColumn id="1" xr3:uid="{11051CF9-6616-E74A-9B85-7170EE89785C}" name="start_time" dataDxfId="8"/>
    <tableColumn id="2" xr3:uid="{927DE516-6F17-2E40-9363-E64B36906B1E}" name="end_time" dataDxfId="7"/>
    <tableColumn id="3" xr3:uid="{EB12BC3A-518B-104D-920F-7DA2796B12AD}" name="time_diff" dataDxfId="6">
      <calculatedColumnFormula>Table245153637[[#This Row],[end_time]]-Table245153637[[#This Row],[start_time]]</calculatedColumnFormula>
    </tableColumn>
    <tableColumn id="4" xr3:uid="{A17B8002-A19D-6C45-9EFB-1509424A7F8B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FD3357F-3DD9-F24A-9246-74E756AEE1C3}" name="Table245153638" displayName="Table245153638" ref="A1:D31" totalsRowShown="0">
  <autoFilter ref="A1:D31" xr:uid="{1A93302E-8621-7D48-88F2-5AC51E7EA3A4}"/>
  <tableColumns count="4">
    <tableColumn id="1" xr3:uid="{28F0006C-C66D-5242-95AA-BD8D2DF3487F}" name="start_time" dataDxfId="5"/>
    <tableColumn id="2" xr3:uid="{2E77C84E-6895-D24A-A456-BFAC6EC6CB47}" name="end_time" dataDxfId="4"/>
    <tableColumn id="3" xr3:uid="{586A61FC-6C2B-7E4F-888D-0E79D7F4FED9}" name="time_diff" dataDxfId="3">
      <calculatedColumnFormula>Table245153638[[#This Row],[end_time]]-Table245153638[[#This Row],[start_time]]</calculatedColumnFormula>
    </tableColumn>
    <tableColumn id="4" xr3:uid="{2DC7C73D-C589-C54F-A3C9-1BE236587A24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D30B86-107B-3543-AC06-4FC64D65AEBE}" name="Table2451536" displayName="Table2451536" ref="A1:D31" totalsRowShown="0">
  <autoFilter ref="A1:D31" xr:uid="{1A93302E-8621-7D48-88F2-5AC51E7EA3A4}"/>
  <tableColumns count="4">
    <tableColumn id="1" xr3:uid="{0EF8A810-C943-B94C-AB65-2B95C41CA00D}" name="start_time" dataDxfId="2"/>
    <tableColumn id="2" xr3:uid="{DC0B0D3A-620F-A44D-A8AA-5083127A6E97}" name="end_time" dataDxfId="1"/>
    <tableColumn id="3" xr3:uid="{5B8AED29-D861-A64B-97F4-180576F737A9}" name="time_diff" dataDxfId="0">
      <calculatedColumnFormula>Table2451536[[#This Row],[end_time]]-Table2451536[[#This Row],[start_time]]</calculatedColumnFormula>
    </tableColumn>
    <tableColumn id="4" xr3:uid="{B3FD2478-3DE9-784A-84CD-1E5095E6BBA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97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96"/>
    <tableColumn id="2" xr3:uid="{45F9645E-00F2-4A47-AB06-DBB721851807}" name="end_time" dataDxfId="95"/>
    <tableColumn id="3" xr3:uid="{D8F0A3A2-BBC5-6D49-8527-799E99BCFA49}" name="time_diff" dataDxfId="9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93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92"/>
    <tableColumn id="2" xr3:uid="{6060AEBF-3E3A-5A47-BE28-82B21D4A9A71}" name="end_time" dataDxfId="91"/>
    <tableColumn id="3" xr3:uid="{B44166A9-5F8E-0847-90D8-CD1B96CFFCBD}" name="time_diff" dataDxfId="90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89"/>
    <tableColumn id="2" xr3:uid="{B9B7F5F7-DC74-FC4D-8DE1-ABE02D48F190}" name="end_time" dataDxfId="88"/>
    <tableColumn id="3" xr3:uid="{EBD1F883-E2BA-6049-9C36-BA4E73D36AAC}" name="time_diff" dataDxfId="87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86"/>
    <tableColumn id="2" xr3:uid="{78FDD20A-A666-E94B-A38C-0886D5E9FD55}" name="end_time" dataDxfId="85"/>
    <tableColumn id="3" xr3:uid="{AE363FE2-700D-BC49-BD68-6E6DB6F05C17}" name="time_diff" dataDxfId="84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33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hyperlink" Target="https://fieldmedical.sharepoint.com/:v:/r/sites/Clinical/Shared%20Documents/VCAS%20Study/TMF-%20Subject%20Files/1-026/Footage/mix.mp4?csf=1&amp;web=1&amp;e=a8MU7K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32" Type="http://schemas.openxmlformats.org/officeDocument/2006/relationships/hyperlink" Target="https://fieldmedical.sharepoint.com/:t:/r/sites/Clinical/Shared%20Documents/VCAS%20Study/TMF-%20Subject%20Files/3-005/03-005%20abl.txt?csf=1&amp;web=1&amp;e=DkXDNr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31" Type="http://schemas.openxmlformats.org/officeDocument/2006/relationships/hyperlink" Target="https://fieldmedical.sharepoint.com/:t:/r/sites/Clinical/Shared%20Documents/VCAS%20Study/TMF-%20Subject%20Files/3-006/03-006%20abl.txt?csf=1&amp;web=1&amp;e=5Bp6zD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Relationship Id="rId30" Type="http://schemas.openxmlformats.org/officeDocument/2006/relationships/hyperlink" Target="https://fieldmedical.sharepoint.com/:t:/r/sites/Clinical/Shared%20Documents/VCAS%20Study/TMF-%20Subject%20Files/3-008/3-008%20abl.txt?csf=1&amp;web=1&amp;e=M4Yuxh" TargetMode="External"/><Relationship Id="rId8" Type="http://schemas.openxmlformats.org/officeDocument/2006/relationships/hyperlink" Target="https://www.dropbox.com/scl/fo/xhk78kalk65wgpvj7auyb/AE_ARhwxc15CqbcynuscspI?rlkey=y43fcxabmq98k6b0bd886gy5s&amp;st=2183dxy9&amp;dl=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114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115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77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122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122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123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78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79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80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86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86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86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74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87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75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76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86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86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90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91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92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86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topLeftCell="A7" zoomScale="125" workbookViewId="0">
      <selection activeCell="F15" sqref="F15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118</v>
      </c>
      <c r="B1" s="6" t="s">
        <v>1</v>
      </c>
      <c r="C1" s="6" t="s">
        <v>85</v>
      </c>
      <c r="D1" s="6" t="s">
        <v>96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97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97</v>
      </c>
      <c r="E3" s="6" t="s">
        <v>68</v>
      </c>
      <c r="F3" s="2"/>
      <c r="G3" s="3" t="s">
        <v>28</v>
      </c>
    </row>
    <row r="4" spans="1:7" x14ac:dyDescent="0.2">
      <c r="A4" s="1" t="s">
        <v>125</v>
      </c>
      <c r="B4" s="6">
        <v>11</v>
      </c>
      <c r="D4" s="6" t="s">
        <v>131</v>
      </c>
      <c r="E4" s="6" t="s">
        <v>132</v>
      </c>
      <c r="F4" s="2"/>
      <c r="G4" s="3" t="s">
        <v>134</v>
      </c>
    </row>
    <row r="5" spans="1:7" x14ac:dyDescent="0.2">
      <c r="A5" s="1" t="s">
        <v>126</v>
      </c>
      <c r="B5" s="6">
        <v>57</v>
      </c>
      <c r="D5" s="6" t="s">
        <v>131</v>
      </c>
      <c r="E5" s="6" t="s">
        <v>68</v>
      </c>
      <c r="F5" s="2"/>
      <c r="G5" s="3" t="s">
        <v>135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97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127</v>
      </c>
      <c r="B7" s="6">
        <v>332</v>
      </c>
      <c r="D7" s="6" t="s">
        <v>131</v>
      </c>
      <c r="E7" s="6" t="s">
        <v>68</v>
      </c>
      <c r="F7" s="2"/>
      <c r="G7" s="8" t="s">
        <v>136</v>
      </c>
    </row>
    <row r="8" spans="1:7" x14ac:dyDescent="0.2">
      <c r="A8" s="1" t="s">
        <v>128</v>
      </c>
      <c r="B8" s="6">
        <v>63</v>
      </c>
      <c r="D8" s="6" t="s">
        <v>131</v>
      </c>
      <c r="E8" s="6" t="s">
        <v>132</v>
      </c>
      <c r="F8" s="2"/>
      <c r="G8" s="8" t="s">
        <v>137</v>
      </c>
    </row>
    <row r="9" spans="1:7" x14ac:dyDescent="0.2">
      <c r="A9" s="1" t="s">
        <v>129</v>
      </c>
      <c r="B9" s="6">
        <v>270</v>
      </c>
      <c r="D9" s="6" t="s">
        <v>131</v>
      </c>
      <c r="E9" s="6" t="s">
        <v>68</v>
      </c>
      <c r="F9" s="2"/>
      <c r="G9" s="8" t="s">
        <v>138</v>
      </c>
    </row>
    <row r="10" spans="1:7" x14ac:dyDescent="0.2">
      <c r="A10" s="1" t="s">
        <v>130</v>
      </c>
      <c r="D10" s="6" t="s">
        <v>131</v>
      </c>
      <c r="E10" s="6" t="s">
        <v>132</v>
      </c>
      <c r="F10" s="2" t="s">
        <v>133</v>
      </c>
      <c r="G10" s="8" t="s">
        <v>139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97</v>
      </c>
      <c r="E11" s="6" t="s">
        <v>68</v>
      </c>
      <c r="F11" s="7" t="s">
        <v>120</v>
      </c>
      <c r="G11" s="3" t="s">
        <v>13</v>
      </c>
    </row>
    <row r="12" spans="1:7" x14ac:dyDescent="0.2">
      <c r="A12" s="1" t="s">
        <v>9</v>
      </c>
      <c r="B12" s="22"/>
      <c r="C12" s="22"/>
      <c r="D12" s="22"/>
      <c r="E12" s="22"/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97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98</v>
      </c>
      <c r="E14" s="6" t="s">
        <v>68</v>
      </c>
      <c r="F14" s="2" t="s">
        <v>183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97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97</v>
      </c>
      <c r="E16" s="6" t="s">
        <v>69</v>
      </c>
      <c r="F16" s="2"/>
      <c r="G16" s="3" t="s">
        <v>73</v>
      </c>
    </row>
    <row r="17" spans="1:7" x14ac:dyDescent="0.2">
      <c r="A17" s="1" t="s">
        <v>88</v>
      </c>
      <c r="B17" s="6">
        <v>1478</v>
      </c>
      <c r="C17" s="6">
        <v>2938</v>
      </c>
      <c r="D17" s="6" t="s">
        <v>97</v>
      </c>
      <c r="E17" s="6" t="s">
        <v>69</v>
      </c>
      <c r="F17" s="2"/>
      <c r="G17" s="3" t="s">
        <v>112</v>
      </c>
    </row>
    <row r="18" spans="1:7" x14ac:dyDescent="0.2">
      <c r="A18" s="1" t="s">
        <v>89</v>
      </c>
      <c r="B18" s="6">
        <v>2486</v>
      </c>
      <c r="C18" s="6">
        <v>3752</v>
      </c>
      <c r="D18" s="6" t="s">
        <v>97</v>
      </c>
      <c r="E18" s="6" t="s">
        <v>69</v>
      </c>
      <c r="F18" s="2" t="s">
        <v>95</v>
      </c>
      <c r="G18" s="3" t="s">
        <v>113</v>
      </c>
    </row>
    <row r="19" spans="1:7" x14ac:dyDescent="0.2">
      <c r="A19" s="1" t="s">
        <v>100</v>
      </c>
      <c r="B19" s="6">
        <v>2808</v>
      </c>
      <c r="D19" s="6" t="s">
        <v>97</v>
      </c>
      <c r="E19" s="6" t="s">
        <v>69</v>
      </c>
      <c r="F19" s="2" t="s">
        <v>105</v>
      </c>
      <c r="G19" s="3" t="s">
        <v>106</v>
      </c>
    </row>
    <row r="20" spans="1:7" x14ac:dyDescent="0.2">
      <c r="A20" s="1" t="s">
        <v>101</v>
      </c>
      <c r="B20" s="6">
        <v>3937</v>
      </c>
      <c r="D20" s="6" t="s">
        <v>97</v>
      </c>
      <c r="E20" s="6" t="s">
        <v>69</v>
      </c>
      <c r="F20" s="2"/>
      <c r="G20" s="3" t="s">
        <v>107</v>
      </c>
    </row>
    <row r="21" spans="1:7" x14ac:dyDescent="0.2">
      <c r="A21" s="1" t="s">
        <v>102</v>
      </c>
      <c r="B21" s="6">
        <v>3340</v>
      </c>
      <c r="D21" s="6" t="s">
        <v>97</v>
      </c>
      <c r="E21" s="6" t="s">
        <v>69</v>
      </c>
      <c r="F21" s="2"/>
      <c r="G21" s="3" t="s">
        <v>108</v>
      </c>
    </row>
    <row r="22" spans="1:7" x14ac:dyDescent="0.2">
      <c r="A22" s="1" t="s">
        <v>103</v>
      </c>
      <c r="B22" s="6">
        <v>2171</v>
      </c>
      <c r="D22" s="6" t="s">
        <v>97</v>
      </c>
      <c r="E22" s="6" t="s">
        <v>69</v>
      </c>
      <c r="F22" s="2"/>
      <c r="G22" s="3" t="s">
        <v>109</v>
      </c>
    </row>
    <row r="23" spans="1:7" x14ac:dyDescent="0.2">
      <c r="A23" s="1" t="s">
        <v>99</v>
      </c>
      <c r="B23" s="6">
        <v>2594</v>
      </c>
      <c r="C23" s="6">
        <v>2173</v>
      </c>
      <c r="D23" s="6" t="s">
        <v>97</v>
      </c>
      <c r="E23" s="6" t="s">
        <v>69</v>
      </c>
      <c r="F23" s="2"/>
      <c r="G23" s="3" t="s">
        <v>110</v>
      </c>
    </row>
    <row r="24" spans="1:7" x14ac:dyDescent="0.2">
      <c r="A24" s="1" t="s">
        <v>104</v>
      </c>
      <c r="B24" s="6">
        <v>935</v>
      </c>
      <c r="C24" s="6">
        <v>2940</v>
      </c>
      <c r="D24" s="6" t="s">
        <v>97</v>
      </c>
      <c r="E24" s="6" t="s">
        <v>69</v>
      </c>
      <c r="F24" s="2"/>
      <c r="G24" s="3" t="s">
        <v>111</v>
      </c>
    </row>
    <row r="25" spans="1:7" x14ac:dyDescent="0.2">
      <c r="A25" t="s">
        <v>140</v>
      </c>
      <c r="B25" s="6">
        <v>3180</v>
      </c>
      <c r="C25" s="6">
        <v>7079</v>
      </c>
      <c r="D25" s="6" t="s">
        <v>98</v>
      </c>
      <c r="E25" s="6" t="s">
        <v>69</v>
      </c>
      <c r="F25" s="2"/>
      <c r="G25" s="3" t="s">
        <v>155</v>
      </c>
    </row>
    <row r="26" spans="1:7" x14ac:dyDescent="0.2">
      <c r="A26" t="s">
        <v>141</v>
      </c>
      <c r="B26" s="22"/>
      <c r="C26" s="22"/>
      <c r="D26" s="22"/>
      <c r="E26" s="22"/>
      <c r="F26" s="2" t="s">
        <v>154</v>
      </c>
      <c r="G26" s="3" t="s">
        <v>156</v>
      </c>
    </row>
    <row r="27" spans="1:7" x14ac:dyDescent="0.2">
      <c r="A27" t="s">
        <v>142</v>
      </c>
      <c r="B27" s="6">
        <v>304</v>
      </c>
      <c r="C27" s="6">
        <v>946</v>
      </c>
      <c r="D27" s="6" t="s">
        <v>98</v>
      </c>
      <c r="E27" s="6" t="s">
        <v>69</v>
      </c>
      <c r="F27" s="2"/>
      <c r="G27" s="3" t="s">
        <v>160</v>
      </c>
    </row>
    <row r="28" spans="1:7" x14ac:dyDescent="0.2">
      <c r="A28" t="s">
        <v>143</v>
      </c>
      <c r="B28" s="6">
        <v>1338</v>
      </c>
      <c r="C28" s="6">
        <v>2104</v>
      </c>
      <c r="D28" s="6" t="s">
        <v>97</v>
      </c>
      <c r="E28" s="6" t="s">
        <v>69</v>
      </c>
      <c r="F28" s="2"/>
      <c r="G28" s="3" t="s">
        <v>162</v>
      </c>
    </row>
    <row r="29" spans="1:7" x14ac:dyDescent="0.2">
      <c r="A29" s="1" t="s">
        <v>163</v>
      </c>
      <c r="B29" s="6">
        <v>2112</v>
      </c>
      <c r="C29" s="6">
        <v>3775</v>
      </c>
      <c r="D29" s="6" t="s">
        <v>97</v>
      </c>
      <c r="E29" s="6" t="s">
        <v>69</v>
      </c>
      <c r="F29" s="2"/>
      <c r="G29" s="3" t="s">
        <v>169</v>
      </c>
    </row>
    <row r="30" spans="1:7" x14ac:dyDescent="0.2">
      <c r="A30" s="1" t="s">
        <v>164</v>
      </c>
      <c r="B30" s="6">
        <v>1414</v>
      </c>
      <c r="C30" s="6">
        <v>2064</v>
      </c>
      <c r="D30" s="6" t="s">
        <v>97</v>
      </c>
      <c r="E30" s="6" t="s">
        <v>69</v>
      </c>
      <c r="F30" s="2"/>
      <c r="G30" s="3" t="s">
        <v>170</v>
      </c>
    </row>
    <row r="31" spans="1:7" x14ac:dyDescent="0.2">
      <c r="A31" s="1" t="s">
        <v>171</v>
      </c>
      <c r="B31" s="6">
        <v>1460</v>
      </c>
      <c r="C31" s="6">
        <v>1847</v>
      </c>
      <c r="D31" s="6" t="s">
        <v>97</v>
      </c>
      <c r="E31" s="6" t="s">
        <v>69</v>
      </c>
      <c r="F31" s="2"/>
      <c r="G31" s="3" t="s">
        <v>177</v>
      </c>
    </row>
    <row r="32" spans="1:7" x14ac:dyDescent="0.2">
      <c r="A32" s="1" t="s">
        <v>172</v>
      </c>
      <c r="B32" s="6">
        <v>881</v>
      </c>
      <c r="D32" s="6" t="s">
        <v>97</v>
      </c>
      <c r="E32" s="6" t="s">
        <v>69</v>
      </c>
      <c r="F32" s="2"/>
      <c r="G32" s="3" t="s">
        <v>182</v>
      </c>
    </row>
    <row r="33" spans="1:7" x14ac:dyDescent="0.2">
      <c r="A33" s="1" t="s">
        <v>173</v>
      </c>
      <c r="B33" s="6">
        <v>1586</v>
      </c>
      <c r="D33" s="6" t="s">
        <v>97</v>
      </c>
      <c r="E33" s="6" t="s">
        <v>69</v>
      </c>
      <c r="F33" s="2"/>
      <c r="G33" s="3" t="s">
        <v>181</v>
      </c>
    </row>
    <row r="34" spans="1:7" x14ac:dyDescent="0.2">
      <c r="A34" s="1" t="s">
        <v>174</v>
      </c>
      <c r="B34" s="22"/>
      <c r="C34" s="22"/>
      <c r="D34" s="22"/>
      <c r="E34" s="22"/>
      <c r="F34" s="2" t="s">
        <v>176</v>
      </c>
    </row>
    <row r="35" spans="1:7" x14ac:dyDescent="0.2">
      <c r="A35" s="1" t="s">
        <v>175</v>
      </c>
      <c r="B35" s="6">
        <v>637</v>
      </c>
      <c r="D35" s="6" t="s">
        <v>97</v>
      </c>
      <c r="E35" s="6" t="s">
        <v>69</v>
      </c>
      <c r="F35" s="2"/>
      <c r="G35" s="3" t="s">
        <v>180</v>
      </c>
    </row>
    <row r="36" spans="1:7" x14ac:dyDescent="0.2">
      <c r="A36" s="1"/>
      <c r="F36" s="2"/>
    </row>
    <row r="37" spans="1:7" x14ac:dyDescent="0.2">
      <c r="A37" s="1"/>
      <c r="F37" s="2"/>
    </row>
    <row r="38" spans="1:7" x14ac:dyDescent="0.2">
      <c r="A38" s="1"/>
      <c r="F38" s="2"/>
    </row>
    <row r="39" spans="1:7" x14ac:dyDescent="0.2">
      <c r="A39" s="1"/>
      <c r="F39" s="2"/>
    </row>
    <row r="43" spans="1:7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  <hyperlink ref="G31" r:id="rId29" xr:uid="{34BA73B4-80EE-6440-93F0-58EA1521EB85}"/>
    <hyperlink ref="G35" r:id="rId30" xr:uid="{5002B890-E12F-8042-B93D-8EFC3C69441B}"/>
    <hyperlink ref="G33" r:id="rId31" xr:uid="{FE7326E3-AEA5-BF4E-9131-E65A430829EE}"/>
    <hyperlink ref="G32" r:id="rId32" xr:uid="{9B373373-1199-6046-9996-684205CF569A}"/>
  </hyperlinks>
  <pageMargins left="0.7" right="0.7" top="0.75" bottom="0.75" header="0.3" footer="0.3"/>
  <tableParts count="1">
    <tablePart r:id="rId3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93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94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86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86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86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144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157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145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146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147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148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148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149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148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148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150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151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152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153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86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158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159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86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161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86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86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165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166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167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168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86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074B-E732-4149-809C-7CD1165D3F98}">
  <dimension ref="A1:I41"/>
  <sheetViews>
    <sheetView workbookViewId="0">
      <selection activeCell="D21" sqref="D2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0.96634259259259259</v>
      </c>
      <c r="B2" s="5">
        <v>0.98324074074074075</v>
      </c>
      <c r="C2" s="4">
        <f>Table2451535[[#This Row],[end_time]]-Table2451535[[#This Row],[start_time]]</f>
        <v>1.6898148148148162E-2</v>
      </c>
      <c r="F2" s="14">
        <v>0.96311342592592597</v>
      </c>
      <c r="G2" s="14">
        <v>0.98449074074074072</v>
      </c>
      <c r="H2" s="14">
        <f>G2-F2</f>
        <v>2.1377314814814752E-2</v>
      </c>
      <c r="I2" s="15"/>
    </row>
    <row r="3" spans="1:9" x14ac:dyDescent="0.2">
      <c r="A3" s="5"/>
      <c r="B3" s="5"/>
      <c r="C3" s="4">
        <f>Table2451535[[#This Row],[end_time]]-Table2451535[[#This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Table2451535[[#This Row],[end_time]]-Table2451535[[#This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Table2451535[[#This Row],[end_time]]-Table2451535[[#This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Table2451535[[#This Row],[end_time]]-Table2451535[[#This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Table2451535[[#This Row],[end_time]]-Table2451535[[#This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Table2451535[[#This Row],[end_time]]-Table2451535[[#This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Table2451535[[#This Row],[end_time]]-Table2451535[[#This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Table2451535[[#This Row],[end_time]]-Table2451535[[#This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Table2451535[[#This Row],[end_time]]-Table2451535[[#This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Table2451535[[#This Row],[end_time]]-Table2451535[[#This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Table2451535[[#This Row],[end_time]]-Table2451535[[#This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Table2451535[[#This Row],[end_time]]-Table2451535[[#This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Table2451535[[#This Row],[end_time]]-Table2451535[[#This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Table2451535[[#This Row],[end_time]]-Table2451535[[#This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Table2451535[[#This Row],[end_time]]-Table2451535[[#This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Table2451535[[#This Row],[end_time]]-Table2451535[[#This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Table2451535[[#This Row],[end_time]]-Table2451535[[#This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Table2451535[[#This Row],[end_time]]-Table2451535[[#This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Table2451535[[#This Row],[end_time]]-Table2451535[[#This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Table2451535[[#This Row],[end_time]]-Table2451535[[#This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Table2451535[[#This Row],[end_time]]-Table2451535[[#This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Table2451535[[#This Row],[end_time]]-Table2451535[[#This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Table2451535[[#This Row],[end_time]]-Table2451535[[#This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Table2451535[[#This Row],[end_time]]-Table2451535[[#This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Table2451535[[#This Row],[end_time]]-Table2451535[[#This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Table2451535[[#This Row],[end_time]]-Table2451535[[#This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Table2451535[[#This Row],[end_time]]-Table2451535[[#This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Table2451535[[#This Row],[end_time]]-Table2451535[[#This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Table2451535[[#This Row],[end_time]]-Table2451535[[#This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HOUR(SUM(Table2451535[time_diff]))*3600 + MINUTE(SUM(Table2451535[time_diff])) * 60 + SECOND(SUM(Table2451535[time_diff]))</f>
        <v>1460</v>
      </c>
      <c r="F33" s="11" t="s">
        <v>86</v>
      </c>
      <c r="G33" s="11"/>
      <c r="H33" s="6">
        <f>HOUR(SUM(H2:H31))*3600 + MINUTE(SUM(H2:H31)) * 60 + SECOND(SUM(H2:H31))</f>
        <v>1847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548-B102-2143-AD2B-F2781FEC6437}">
  <dimension ref="A1:I41"/>
  <sheetViews>
    <sheetView workbookViewId="0">
      <selection activeCell="B4" sqref="B4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0.39863425925925927</v>
      </c>
      <c r="B2" s="5">
        <v>0.40758101851851852</v>
      </c>
      <c r="C2" s="4">
        <f>Table245153637[[#This Row],[end_time]]-Table245153637[[#This Row],[start_time]]</f>
        <v>8.9467592592592515E-3</v>
      </c>
      <c r="D2" t="s">
        <v>179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>
        <v>0.41472222222222221</v>
      </c>
      <c r="B3" s="5">
        <v>0.41597222222222224</v>
      </c>
      <c r="C3" s="4">
        <f>Table245153637[[#This Row],[end_time]]-Table245153637[[#This Row],[start_time]]</f>
        <v>1.2500000000000289E-3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Table245153637[[#This Row],[end_time]]-Table245153637[[#This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Table245153637[[#This Row],[end_time]]-Table245153637[[#This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Table245153637[[#This Row],[end_time]]-Table245153637[[#This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Table245153637[[#This Row],[end_time]]-Table245153637[[#This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Table245153637[[#This Row],[end_time]]-Table245153637[[#This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Table245153637[[#This Row],[end_time]]-Table245153637[[#This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Table245153637[[#This Row],[end_time]]-Table245153637[[#This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Table245153637[[#This Row],[end_time]]-Table245153637[[#This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Table245153637[[#This Row],[end_time]]-Table245153637[[#This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Table245153637[[#This Row],[end_time]]-Table245153637[[#This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Table245153637[[#This Row],[end_time]]-Table245153637[[#This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Table245153637[[#This Row],[end_time]]-Table245153637[[#This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Table245153637[[#This Row],[end_time]]-Table245153637[[#This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Table245153637[[#This Row],[end_time]]-Table245153637[[#This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Table245153637[[#This Row],[end_time]]-Table245153637[[#This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Table245153637[[#This Row],[end_time]]-Table245153637[[#This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Table245153637[[#This Row],[end_time]]-Table245153637[[#This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Table245153637[[#This Row],[end_time]]-Table245153637[[#This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Table245153637[[#This Row],[end_time]]-Table245153637[[#This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Table245153637[[#This Row],[end_time]]-Table245153637[[#This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Table245153637[[#This Row],[end_time]]-Table245153637[[#This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Table245153637[[#This Row],[end_time]]-Table245153637[[#This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Table245153637[[#This Row],[end_time]]-Table245153637[[#This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Table245153637[[#This Row],[end_time]]-Table245153637[[#This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Table245153637[[#This Row],[end_time]]-Table245153637[[#This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Table245153637[[#This Row],[end_time]]-Table245153637[[#This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Table245153637[[#This Row],[end_time]]-Table245153637[[#This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Table245153637[[#This Row],[end_time]]-Table245153637[[#This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HOUR(SUM(Table245153637[time_diff]))*3600 + MINUTE(SUM(Table245153637[time_diff])) * 60 + SECOND(SUM(Table245153637[time_diff]))</f>
        <v>881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3449-7645-8D4E-947C-1A7FBC1B4D0C}">
  <dimension ref="A1:I41"/>
  <sheetViews>
    <sheetView workbookViewId="0">
      <selection activeCell="B3" sqref="B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0.51321759259259259</v>
      </c>
      <c r="B2" s="5">
        <v>0.53157407407407409</v>
      </c>
      <c r="C2" s="4">
        <f>Table245153638[[#This Row],[end_time]]-Table245153638[[#This Row],[start_time]]</f>
        <v>1.8356481481481501E-2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Table245153638[[#This Row],[end_time]]-Table245153638[[#This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Table245153638[[#This Row],[end_time]]-Table245153638[[#This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Table245153638[[#This Row],[end_time]]-Table245153638[[#This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Table245153638[[#This Row],[end_time]]-Table245153638[[#This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Table245153638[[#This Row],[end_time]]-Table245153638[[#This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Table245153638[[#This Row],[end_time]]-Table245153638[[#This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Table245153638[[#This Row],[end_time]]-Table245153638[[#This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Table245153638[[#This Row],[end_time]]-Table245153638[[#This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Table245153638[[#This Row],[end_time]]-Table245153638[[#This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Table245153638[[#This Row],[end_time]]-Table245153638[[#This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Table245153638[[#This Row],[end_time]]-Table245153638[[#This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Table245153638[[#This Row],[end_time]]-Table245153638[[#This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Table245153638[[#This Row],[end_time]]-Table245153638[[#This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Table245153638[[#This Row],[end_time]]-Table245153638[[#This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Table245153638[[#This Row],[end_time]]-Table245153638[[#This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Table245153638[[#This Row],[end_time]]-Table245153638[[#This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Table245153638[[#This Row],[end_time]]-Table245153638[[#This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Table245153638[[#This Row],[end_time]]-Table245153638[[#This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Table245153638[[#This Row],[end_time]]-Table245153638[[#This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Table245153638[[#This Row],[end_time]]-Table245153638[[#This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Table245153638[[#This Row],[end_time]]-Table245153638[[#This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Table245153638[[#This Row],[end_time]]-Table245153638[[#This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Table245153638[[#This Row],[end_time]]-Table245153638[[#This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Table245153638[[#This Row],[end_time]]-Table245153638[[#This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Table245153638[[#This Row],[end_time]]-Table245153638[[#This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Table245153638[[#This Row],[end_time]]-Table245153638[[#This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Table245153638[[#This Row],[end_time]]-Table245153638[[#This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Table245153638[[#This Row],[end_time]]-Table245153638[[#This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Table245153638[[#This Row],[end_time]]-Table245153638[[#This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HOUR(SUM(Table245153638[time_diff]))*3600 + MINUTE(SUM(Table245153638[time_diff])) * 60 + SECOND(SUM(Table245153638[time_diff]))</f>
        <v>1586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B35-F510-EF49-A19E-31A154E898E0}">
  <dimension ref="A1:I41"/>
  <sheetViews>
    <sheetView workbookViewId="0">
      <selection activeCell="D2" sqref="D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0.50282407407407403</v>
      </c>
      <c r="B2" s="5">
        <v>0.51019675925925922</v>
      </c>
      <c r="C2" s="4">
        <f>Table2451536[[#This Row],[end_time]]-Table2451536[[#This Row],[start_time]]</f>
        <v>7.3726851851851904E-3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Table2451536[[#This Row],[end_time]]-Table2451536[[#This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Table2451536[[#This Row],[end_time]]-Table2451536[[#This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Table2451536[[#This Row],[end_time]]-Table2451536[[#This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Table2451536[[#This Row],[end_time]]-Table2451536[[#This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Table2451536[[#This Row],[end_time]]-Table2451536[[#This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Table2451536[[#This Row],[end_time]]-Table2451536[[#This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Table2451536[[#This Row],[end_time]]-Table2451536[[#This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Table2451536[[#This Row],[end_time]]-Table2451536[[#This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Table2451536[[#This Row],[end_time]]-Table2451536[[#This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Table2451536[[#This Row],[end_time]]-Table2451536[[#This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Table2451536[[#This Row],[end_time]]-Table2451536[[#This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Table2451536[[#This Row],[end_time]]-Table2451536[[#This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Table2451536[[#This Row],[end_time]]-Table2451536[[#This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Table2451536[[#This Row],[end_time]]-Table2451536[[#This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Table2451536[[#This Row],[end_time]]-Table2451536[[#This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Table2451536[[#This Row],[end_time]]-Table2451536[[#This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Table2451536[[#This Row],[end_time]]-Table2451536[[#This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Table2451536[[#This Row],[end_time]]-Table2451536[[#This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Table2451536[[#This Row],[end_time]]-Table2451536[[#This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Table2451536[[#This Row],[end_time]]-Table2451536[[#This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Table2451536[[#This Row],[end_time]]-Table2451536[[#This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Table2451536[[#This Row],[end_time]]-Table2451536[[#This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Table2451536[[#This Row],[end_time]]-Table2451536[[#This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Table2451536[[#This Row],[end_time]]-Table2451536[[#This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Table2451536[[#This Row],[end_time]]-Table2451536[[#This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Table2451536[[#This Row],[end_time]]-Table2451536[[#This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Table2451536[[#This Row],[end_time]]-Table2451536[[#This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Table2451536[[#This Row],[end_time]]-Table2451536[[#This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Table2451536[[#This Row],[end_time]]-Table2451536[[#This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HOUR(SUM(Table2451536[time_diff]))*3600 + MINUTE(SUM(Table2451536[time_diff])) * 60 + SECOND(SUM(Table2451536[time_diff]))</f>
        <v>637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86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82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83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84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86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121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86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81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  <vt:lpstr>1-026</vt:lpstr>
      <vt:lpstr>3-005</vt:lpstr>
      <vt:lpstr>3-006</vt:lpstr>
      <vt:lpstr>3-008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2025-07-21T14:00:47Z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