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23931" documentId="13_ncr:1_{5B34B36E-CDC0-42AE-BBE3-424E1AC843DB}" xr6:coauthVersionLast="47" xr6:coauthVersionMax="47" xr10:uidLastSave="{DFDEECC3-BCD1-4D03-920F-445EA5DFD259}"/>
  <bookViews>
    <workbookView xWindow="28680" yWindow="-120" windowWidth="29040" windowHeight="15720" tabRatio="726" firstSheet="6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</sheets>
  <definedNames>
    <definedName name="_xlnm._FilterDatabase" localSheetId="8" hidden="1">'CONTROL GENERAL'!$A$1:$Y$3977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8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814" i="41" l="1"/>
  <c r="O3815" i="41"/>
  <c r="O3816" i="41"/>
  <c r="O3817" i="41"/>
  <c r="O3818" i="41"/>
  <c r="O3819" i="41"/>
  <c r="O3820" i="41"/>
  <c r="O3821" i="41"/>
  <c r="O3822" i="41"/>
  <c r="O3823" i="41"/>
  <c r="O3824" i="41"/>
  <c r="O3825" i="41"/>
  <c r="O3826" i="41"/>
  <c r="O3827" i="41"/>
  <c r="O3828" i="41"/>
  <c r="O3829" i="41"/>
  <c r="O3830" i="41"/>
  <c r="O3831" i="41"/>
  <c r="O3832" i="41"/>
  <c r="O3833" i="41"/>
  <c r="O3834" i="41"/>
  <c r="O3835" i="41"/>
  <c r="O3836" i="41"/>
  <c r="O3837" i="41"/>
  <c r="O3838" i="41"/>
  <c r="O3839" i="41"/>
  <c r="O3840" i="41"/>
  <c r="O3841" i="41"/>
  <c r="O3842" i="41"/>
  <c r="O3843" i="41"/>
  <c r="O3844" i="41"/>
  <c r="O3845" i="41"/>
  <c r="O3846" i="41"/>
  <c r="O3847" i="41"/>
  <c r="O3848" i="41"/>
  <c r="O3849" i="41"/>
  <c r="O3850" i="41"/>
  <c r="O3851" i="41"/>
  <c r="O3852" i="41"/>
  <c r="O3853" i="41"/>
  <c r="O3854" i="41"/>
  <c r="O3855" i="41"/>
  <c r="O3856" i="41"/>
  <c r="O3857" i="41"/>
  <c r="O3858" i="41"/>
  <c r="O3859" i="41"/>
  <c r="O3860" i="41"/>
  <c r="O3861" i="41"/>
  <c r="O3862" i="41"/>
  <c r="O3863" i="41"/>
  <c r="O3864" i="41"/>
  <c r="O3865" i="41"/>
  <c r="O3866" i="41"/>
  <c r="O3867" i="41"/>
  <c r="O3868" i="41"/>
  <c r="O3869" i="41"/>
  <c r="O3870" i="41"/>
  <c r="O3871" i="41"/>
  <c r="O3872" i="41"/>
  <c r="O3873" i="41"/>
  <c r="O3874" i="41"/>
  <c r="O3875" i="41"/>
  <c r="O3876" i="41"/>
  <c r="O3877" i="41"/>
  <c r="O3878" i="41"/>
  <c r="O3879" i="41"/>
  <c r="O3880" i="41"/>
  <c r="O3881" i="41"/>
  <c r="O3882" i="41"/>
  <c r="O3883" i="41"/>
  <c r="O3884" i="41"/>
  <c r="O3885" i="41"/>
  <c r="O3886" i="41"/>
  <c r="O3887" i="41"/>
  <c r="O3888" i="41"/>
  <c r="O3889" i="41"/>
  <c r="O3890" i="41"/>
  <c r="O3891" i="41"/>
  <c r="O3892" i="41"/>
  <c r="O3893" i="41"/>
  <c r="O3894" i="41"/>
  <c r="O3895" i="41"/>
  <c r="O3896" i="41"/>
  <c r="O3897" i="41"/>
  <c r="O3898" i="41"/>
  <c r="O3899" i="41"/>
  <c r="O3900" i="41"/>
  <c r="O3901" i="41"/>
  <c r="O3902" i="41"/>
  <c r="O3903" i="41"/>
  <c r="O3904" i="41"/>
  <c r="O3905" i="41"/>
  <c r="O3906" i="41"/>
  <c r="O3907" i="41"/>
  <c r="O3908" i="41"/>
  <c r="O3909" i="41"/>
  <c r="O3910" i="41"/>
  <c r="O3911" i="41"/>
  <c r="O3912" i="41"/>
  <c r="O3913" i="41"/>
  <c r="O3914" i="41"/>
  <c r="O3915" i="41"/>
  <c r="O3916" i="41"/>
  <c r="O3917" i="41"/>
  <c r="O3918" i="41"/>
  <c r="O3919" i="41"/>
  <c r="O3920" i="41"/>
  <c r="O3921" i="41"/>
  <c r="O3922" i="41"/>
  <c r="O3923" i="41"/>
  <c r="O3924" i="41"/>
  <c r="O3925" i="41"/>
  <c r="O3926" i="41"/>
  <c r="O3927" i="41"/>
  <c r="O3928" i="41"/>
  <c r="O3929" i="41"/>
  <c r="O3930" i="41"/>
  <c r="O3931" i="41"/>
  <c r="O3932" i="41"/>
  <c r="O3933" i="41"/>
  <c r="O3934" i="41"/>
  <c r="O3935" i="41"/>
  <c r="O3936" i="41"/>
  <c r="O3937" i="41"/>
  <c r="O3938" i="41"/>
  <c r="O3939" i="41"/>
  <c r="O3940" i="41"/>
  <c r="O3941" i="41"/>
  <c r="O3942" i="41"/>
  <c r="O3943" i="41"/>
  <c r="O3944" i="41"/>
  <c r="O3945" i="41"/>
  <c r="O3946" i="41"/>
  <c r="O3947" i="41"/>
  <c r="O3948" i="41"/>
  <c r="O3949" i="41"/>
  <c r="O3950" i="41"/>
  <c r="O3951" i="41"/>
  <c r="O3952" i="41"/>
  <c r="O3953" i="41"/>
  <c r="O3954" i="41"/>
  <c r="O3955" i="41"/>
  <c r="O3956" i="41"/>
  <c r="O3957" i="41"/>
  <c r="O3958" i="41"/>
  <c r="O3959" i="41"/>
  <c r="O3960" i="41"/>
  <c r="O3961" i="41"/>
  <c r="O3962" i="41"/>
  <c r="O3963" i="41"/>
  <c r="O3964" i="41"/>
  <c r="O3965" i="41"/>
  <c r="O3966" i="41"/>
  <c r="O3967" i="41"/>
  <c r="O3968" i="41"/>
  <c r="O3969" i="41"/>
  <c r="O3970" i="41"/>
  <c r="O3971" i="41"/>
  <c r="O3972" i="41"/>
  <c r="O3973" i="41"/>
  <c r="O3974" i="41"/>
  <c r="O3975" i="41"/>
  <c r="O3976" i="41"/>
  <c r="O3977" i="41"/>
  <c r="J3946" i="41"/>
  <c r="J3947" i="41"/>
  <c r="J3948" i="41"/>
  <c r="J3949" i="41"/>
  <c r="J3950" i="41"/>
  <c r="J3951" i="41"/>
  <c r="J3952" i="41"/>
  <c r="J3953" i="41"/>
  <c r="J3954" i="41"/>
  <c r="J3955" i="41"/>
  <c r="J3956" i="41"/>
  <c r="J3957" i="41"/>
  <c r="J3958" i="41"/>
  <c r="J3959" i="41"/>
  <c r="J3960" i="41"/>
  <c r="J3961" i="41"/>
  <c r="J3962" i="41"/>
  <c r="J3963" i="41"/>
  <c r="J3964" i="41"/>
  <c r="J3965" i="41"/>
  <c r="J3966" i="41"/>
  <c r="J3967" i="41"/>
  <c r="J3968" i="41"/>
  <c r="J3969" i="41"/>
  <c r="J3970" i="41"/>
  <c r="J3971" i="41"/>
  <c r="J3972" i="41"/>
  <c r="J3973" i="41"/>
  <c r="J3974" i="41"/>
  <c r="J3975" i="41"/>
  <c r="J3976" i="41"/>
  <c r="J3977" i="41"/>
  <c r="G3946" i="41"/>
  <c r="G3947" i="41"/>
  <c r="G3948" i="41"/>
  <c r="G3949" i="41"/>
  <c r="G3950" i="41"/>
  <c r="G3951" i="41"/>
  <c r="G3952" i="41"/>
  <c r="G3953" i="41"/>
  <c r="G3954" i="41"/>
  <c r="G3955" i="41"/>
  <c r="G3956" i="41"/>
  <c r="G3957" i="41"/>
  <c r="G3958" i="41"/>
  <c r="G3959" i="41"/>
  <c r="G3960" i="41"/>
  <c r="G3961" i="41"/>
  <c r="G3962" i="41"/>
  <c r="G3963" i="41"/>
  <c r="G3964" i="41"/>
  <c r="G3965" i="41"/>
  <c r="G3966" i="41"/>
  <c r="G3967" i="41"/>
  <c r="G3968" i="41"/>
  <c r="G3969" i="41"/>
  <c r="G3970" i="41"/>
  <c r="G3971" i="41"/>
  <c r="G3972" i="41"/>
  <c r="G3973" i="41"/>
  <c r="G3974" i="41"/>
  <c r="G3975" i="41"/>
  <c r="G3976" i="41"/>
  <c r="G3977" i="41"/>
  <c r="O3352" i="41"/>
  <c r="G3897" i="41"/>
  <c r="G3898" i="41"/>
  <c r="G3899" i="41"/>
  <c r="G3900" i="41"/>
  <c r="G3901" i="41"/>
  <c r="G3902" i="41"/>
  <c r="G3903" i="41"/>
  <c r="G3904" i="41"/>
  <c r="G3905" i="41"/>
  <c r="G3906" i="41"/>
  <c r="G3907" i="41"/>
  <c r="G3908" i="41"/>
  <c r="G3909" i="41"/>
  <c r="G3910" i="41"/>
  <c r="G3911" i="41"/>
  <c r="G3912" i="41"/>
  <c r="G3913" i="41"/>
  <c r="G3914" i="41"/>
  <c r="G3915" i="41"/>
  <c r="G3916" i="41"/>
  <c r="G3917" i="41"/>
  <c r="G3918" i="41"/>
  <c r="G3919" i="41"/>
  <c r="G3920" i="41"/>
  <c r="G3921" i="41"/>
  <c r="G3922" i="41"/>
  <c r="G3923" i="41"/>
  <c r="G3924" i="41"/>
  <c r="G3925" i="41"/>
  <c r="G3926" i="41"/>
  <c r="G3927" i="41"/>
  <c r="G3928" i="41"/>
  <c r="G3929" i="41"/>
  <c r="G3930" i="41"/>
  <c r="G3931" i="41"/>
  <c r="G3932" i="41"/>
  <c r="G3933" i="41"/>
  <c r="G3934" i="41"/>
  <c r="G3935" i="41"/>
  <c r="G3936" i="41"/>
  <c r="G3937" i="41"/>
  <c r="G3938" i="41"/>
  <c r="G3939" i="41"/>
  <c r="G3940" i="41"/>
  <c r="G3941" i="41"/>
  <c r="G3942" i="41"/>
  <c r="G3943" i="41"/>
  <c r="G3944" i="41"/>
  <c r="G3945" i="41"/>
  <c r="J3897" i="41"/>
  <c r="J3898" i="41"/>
  <c r="J3899" i="41"/>
  <c r="J3900" i="41"/>
  <c r="J3901" i="41"/>
  <c r="J3902" i="41"/>
  <c r="J3903" i="41"/>
  <c r="J3904" i="41"/>
  <c r="J3905" i="41"/>
  <c r="J3906" i="41"/>
  <c r="J3907" i="41"/>
  <c r="J3908" i="41"/>
  <c r="J3909" i="41"/>
  <c r="J3910" i="41"/>
  <c r="J3911" i="41"/>
  <c r="J3912" i="41"/>
  <c r="J3913" i="41"/>
  <c r="J3914" i="41"/>
  <c r="J3915" i="41"/>
  <c r="J3916" i="41"/>
  <c r="J3917" i="41"/>
  <c r="J3918" i="41"/>
  <c r="J3919" i="41"/>
  <c r="J3920" i="41"/>
  <c r="J3921" i="41"/>
  <c r="J3922" i="41"/>
  <c r="J3923" i="41"/>
  <c r="J3924" i="41"/>
  <c r="J3925" i="41"/>
  <c r="J3926" i="41"/>
  <c r="J3927" i="41"/>
  <c r="J3928" i="41"/>
  <c r="J3929" i="41"/>
  <c r="J3930" i="41"/>
  <c r="J3931" i="41"/>
  <c r="J3932" i="41"/>
  <c r="J3933" i="41"/>
  <c r="J3934" i="41"/>
  <c r="J3935" i="41"/>
  <c r="J3936" i="41"/>
  <c r="J3937" i="41"/>
  <c r="J3938" i="41"/>
  <c r="J3939" i="41"/>
  <c r="J3940" i="41"/>
  <c r="J3941" i="41"/>
  <c r="J3942" i="41"/>
  <c r="J3943" i="41"/>
  <c r="J3944" i="41"/>
  <c r="J3945" i="41"/>
  <c r="J3839" i="41"/>
  <c r="J3840" i="41"/>
  <c r="J3841" i="41"/>
  <c r="J3842" i="41"/>
  <c r="J3843" i="41"/>
  <c r="J3844" i="41"/>
  <c r="J3845" i="41"/>
  <c r="J3846" i="41"/>
  <c r="J3847" i="41"/>
  <c r="J3848" i="41"/>
  <c r="J3849" i="41"/>
  <c r="J3850" i="41"/>
  <c r="J3851" i="41"/>
  <c r="J3852" i="41"/>
  <c r="J3853" i="41"/>
  <c r="J3854" i="41"/>
  <c r="J3855" i="41"/>
  <c r="J3856" i="41"/>
  <c r="J3857" i="41"/>
  <c r="J3858" i="41"/>
  <c r="J3859" i="41"/>
  <c r="J3860" i="41"/>
  <c r="J3861" i="41"/>
  <c r="J3862" i="41"/>
  <c r="J3863" i="41"/>
  <c r="J3864" i="41"/>
  <c r="J3865" i="41"/>
  <c r="J3866" i="41"/>
  <c r="J3867" i="41"/>
  <c r="J3868" i="41"/>
  <c r="J3869" i="41"/>
  <c r="J3870" i="41"/>
  <c r="J3871" i="41"/>
  <c r="J3872" i="41"/>
  <c r="J3873" i="41"/>
  <c r="J3874" i="41"/>
  <c r="J3875" i="41"/>
  <c r="J3876" i="41"/>
  <c r="J3877" i="41"/>
  <c r="J3878" i="41"/>
  <c r="J3879" i="41"/>
  <c r="J3880" i="41"/>
  <c r="J3881" i="41"/>
  <c r="J3882" i="41"/>
  <c r="J3883" i="41"/>
  <c r="J3884" i="41"/>
  <c r="J3885" i="41"/>
  <c r="J3886" i="41"/>
  <c r="J3887" i="41"/>
  <c r="J3888" i="41"/>
  <c r="J3889" i="41"/>
  <c r="J3890" i="41"/>
  <c r="J3891" i="41"/>
  <c r="J3892" i="41"/>
  <c r="J3893" i="41"/>
  <c r="J3894" i="41"/>
  <c r="J3895" i="41"/>
  <c r="J3896" i="41"/>
  <c r="G3839" i="41"/>
  <c r="G3840" i="41"/>
  <c r="G3841" i="41"/>
  <c r="G3842" i="41"/>
  <c r="G3843" i="41"/>
  <c r="G3844" i="41"/>
  <c r="G3845" i="41"/>
  <c r="G3846" i="41"/>
  <c r="G3847" i="41"/>
  <c r="G3848" i="41"/>
  <c r="G3849" i="41"/>
  <c r="G3850" i="41"/>
  <c r="G3851" i="41"/>
  <c r="G3852" i="41"/>
  <c r="G3853" i="41"/>
  <c r="G3854" i="41"/>
  <c r="G3855" i="41"/>
  <c r="G3856" i="41"/>
  <c r="G3857" i="41"/>
  <c r="G3858" i="41"/>
  <c r="G3859" i="41"/>
  <c r="G3860" i="41"/>
  <c r="G3861" i="41"/>
  <c r="G3862" i="41"/>
  <c r="G3863" i="41"/>
  <c r="G3864" i="41"/>
  <c r="G3865" i="41"/>
  <c r="G3866" i="41"/>
  <c r="G3867" i="41"/>
  <c r="G3868" i="41"/>
  <c r="G3869" i="41"/>
  <c r="G3870" i="41"/>
  <c r="G3871" i="41"/>
  <c r="G3872" i="41"/>
  <c r="G3873" i="41"/>
  <c r="G3874" i="41"/>
  <c r="G3875" i="41"/>
  <c r="G3876" i="41"/>
  <c r="G3877" i="41"/>
  <c r="G3878" i="41"/>
  <c r="G3879" i="41"/>
  <c r="G3880" i="41"/>
  <c r="G3881" i="41"/>
  <c r="G3882" i="41"/>
  <c r="G3883" i="41"/>
  <c r="G3884" i="41"/>
  <c r="G3885" i="41"/>
  <c r="G3886" i="41"/>
  <c r="G3887" i="41"/>
  <c r="G3888" i="41"/>
  <c r="G3889" i="41"/>
  <c r="G3890" i="41"/>
  <c r="G3891" i="41"/>
  <c r="G3892" i="41"/>
  <c r="G3893" i="41"/>
  <c r="G3894" i="41"/>
  <c r="G3895" i="41"/>
  <c r="G3896" i="41"/>
  <c r="O3759" i="41"/>
  <c r="O3760" i="41"/>
  <c r="O3761" i="41"/>
  <c r="O3762" i="41"/>
  <c r="O3763" i="41"/>
  <c r="O3764" i="41"/>
  <c r="O3765" i="41"/>
  <c r="O3766" i="41"/>
  <c r="O3767" i="41"/>
  <c r="O3768" i="41"/>
  <c r="O3769" i="41"/>
  <c r="O3770" i="41"/>
  <c r="O3771" i="41"/>
  <c r="O3772" i="41"/>
  <c r="O3773" i="41"/>
  <c r="O3774" i="41"/>
  <c r="O3775" i="41"/>
  <c r="O3776" i="41"/>
  <c r="O3777" i="41"/>
  <c r="O3778" i="41"/>
  <c r="O3779" i="41"/>
  <c r="O3780" i="41"/>
  <c r="O3781" i="41"/>
  <c r="O3782" i="41"/>
  <c r="O3783" i="41"/>
  <c r="O3784" i="41"/>
  <c r="O3785" i="41"/>
  <c r="O3786" i="41"/>
  <c r="O3787" i="41"/>
  <c r="O3788" i="41"/>
  <c r="O3789" i="41"/>
  <c r="O3790" i="41"/>
  <c r="O3791" i="41"/>
  <c r="O3792" i="41"/>
  <c r="O3793" i="41"/>
  <c r="O3794" i="41"/>
  <c r="O3795" i="41"/>
  <c r="O3796" i="41"/>
  <c r="O3797" i="41"/>
  <c r="O3798" i="41"/>
  <c r="O3799" i="41"/>
  <c r="O3800" i="41"/>
  <c r="O3801" i="41"/>
  <c r="O3802" i="41"/>
  <c r="O3803" i="41"/>
  <c r="O3804" i="41"/>
  <c r="O3805" i="41"/>
  <c r="O3806" i="41"/>
  <c r="O3807" i="41"/>
  <c r="O3808" i="41"/>
  <c r="O3809" i="41"/>
  <c r="O3810" i="41"/>
  <c r="O3811" i="41"/>
  <c r="O3812" i="41"/>
  <c r="O3813" i="41"/>
  <c r="G3759" i="41"/>
  <c r="G3760" i="41"/>
  <c r="G3761" i="41"/>
  <c r="G3762" i="41"/>
  <c r="G3763" i="41"/>
  <c r="G3764" i="41"/>
  <c r="G3765" i="41"/>
  <c r="G3766" i="41"/>
  <c r="G3767" i="41"/>
  <c r="G3768" i="41"/>
  <c r="G3769" i="41"/>
  <c r="G3770" i="41"/>
  <c r="G3771" i="41"/>
  <c r="G3772" i="41"/>
  <c r="G3773" i="41"/>
  <c r="G3774" i="41"/>
  <c r="G3775" i="41"/>
  <c r="G3776" i="41"/>
  <c r="G3777" i="41"/>
  <c r="G3778" i="41"/>
  <c r="G3779" i="41"/>
  <c r="G3780" i="41"/>
  <c r="G3781" i="41"/>
  <c r="G3782" i="41"/>
  <c r="G3783" i="41"/>
  <c r="G3784" i="41"/>
  <c r="G3785" i="41"/>
  <c r="G3786" i="41"/>
  <c r="G3787" i="41"/>
  <c r="G3788" i="41"/>
  <c r="G3789" i="41"/>
  <c r="G3790" i="41"/>
  <c r="G3791" i="41"/>
  <c r="G3792" i="41"/>
  <c r="G3793" i="41"/>
  <c r="G3794" i="41"/>
  <c r="G3795" i="41"/>
  <c r="G3796" i="41"/>
  <c r="G3797" i="41"/>
  <c r="G3798" i="41"/>
  <c r="G3799" i="41"/>
  <c r="G3800" i="41"/>
  <c r="G3801" i="41"/>
  <c r="G3802" i="41"/>
  <c r="G3803" i="41"/>
  <c r="G3804" i="41"/>
  <c r="G3805" i="41"/>
  <c r="G3806" i="41"/>
  <c r="G3807" i="41"/>
  <c r="G3808" i="41"/>
  <c r="G3809" i="41"/>
  <c r="G3810" i="41"/>
  <c r="G3811" i="41"/>
  <c r="G3812" i="41"/>
  <c r="G3813" i="41"/>
  <c r="G3814" i="41"/>
  <c r="G3815" i="41"/>
  <c r="G3816" i="41"/>
  <c r="G3817" i="41"/>
  <c r="G3818" i="41"/>
  <c r="G3819" i="41"/>
  <c r="G3820" i="41"/>
  <c r="G3821" i="41"/>
  <c r="G3822" i="41"/>
  <c r="G3823" i="41"/>
  <c r="G3824" i="41"/>
  <c r="G3825" i="41"/>
  <c r="G3826" i="41"/>
  <c r="G3827" i="41"/>
  <c r="G3828" i="41"/>
  <c r="G3829" i="41"/>
  <c r="G3830" i="41"/>
  <c r="G3831" i="41"/>
  <c r="G3832" i="41"/>
  <c r="G3833" i="41"/>
  <c r="G3834" i="41"/>
  <c r="G3835" i="41"/>
  <c r="G3836" i="41"/>
  <c r="G3837" i="41"/>
  <c r="G3838" i="41"/>
  <c r="J3759" i="41"/>
  <c r="J3760" i="41"/>
  <c r="J3761" i="41"/>
  <c r="J3762" i="41"/>
  <c r="J3763" i="41"/>
  <c r="J3764" i="41"/>
  <c r="J3765" i="41"/>
  <c r="J3766" i="41"/>
  <c r="J3767" i="41"/>
  <c r="J3768" i="41"/>
  <c r="J3769" i="41"/>
  <c r="J3770" i="41"/>
  <c r="J3771" i="41"/>
  <c r="J3772" i="41"/>
  <c r="J3773" i="41"/>
  <c r="J3774" i="41"/>
  <c r="J3775" i="41"/>
  <c r="J3776" i="41"/>
  <c r="J3777" i="41"/>
  <c r="J3778" i="41"/>
  <c r="J3779" i="41"/>
  <c r="J3780" i="41"/>
  <c r="J3781" i="41"/>
  <c r="J3782" i="41"/>
  <c r="J3783" i="41"/>
  <c r="J3784" i="41"/>
  <c r="J3785" i="41"/>
  <c r="J3786" i="41"/>
  <c r="J3787" i="41"/>
  <c r="J3788" i="41"/>
  <c r="J3789" i="41"/>
  <c r="J3790" i="41"/>
  <c r="J3791" i="41"/>
  <c r="J3792" i="41"/>
  <c r="J3793" i="41"/>
  <c r="J3794" i="41"/>
  <c r="J3795" i="41"/>
  <c r="J3796" i="41"/>
  <c r="J3797" i="41"/>
  <c r="J3798" i="41"/>
  <c r="J3799" i="41"/>
  <c r="J3800" i="41"/>
  <c r="J3801" i="41"/>
  <c r="J3802" i="41"/>
  <c r="J3803" i="41"/>
  <c r="J3804" i="41"/>
  <c r="J3805" i="41"/>
  <c r="J3806" i="41"/>
  <c r="J3807" i="41"/>
  <c r="J3808" i="41"/>
  <c r="J3809" i="41"/>
  <c r="J3810" i="41"/>
  <c r="J3811" i="41"/>
  <c r="J3812" i="41"/>
  <c r="J3813" i="41"/>
  <c r="J3814" i="41"/>
  <c r="J3815" i="41"/>
  <c r="J3816" i="41"/>
  <c r="J3817" i="41"/>
  <c r="J3818" i="41"/>
  <c r="J3819" i="41"/>
  <c r="J3820" i="41"/>
  <c r="J3821" i="41"/>
  <c r="J3822" i="41"/>
  <c r="J3823" i="41"/>
  <c r="J3824" i="41"/>
  <c r="J3825" i="41"/>
  <c r="J3826" i="41"/>
  <c r="J3827" i="41"/>
  <c r="J3828" i="41"/>
  <c r="J3829" i="41"/>
  <c r="J3830" i="41"/>
  <c r="J3831" i="41"/>
  <c r="J3832" i="41"/>
  <c r="J3833" i="41"/>
  <c r="J3834" i="41"/>
  <c r="J3835" i="41"/>
  <c r="J3836" i="41"/>
  <c r="J3837" i="41"/>
  <c r="J3838" i="41"/>
  <c r="O3724" i="4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J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sharedStrings.xml><?xml version="1.0" encoding="utf-8"?>
<sst xmlns="http://schemas.openxmlformats.org/spreadsheetml/2006/main" count="44122" uniqueCount="5136">
  <si>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</si>
  <si>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</si>
  <si>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</si>
  <si>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</si>
  <si>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</si>
  <si>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</si>
  <si>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</si>
  <si>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</si>
  <si>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</si>
  <si>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</si>
  <si>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</si>
  <si>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</si>
  <si>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</si>
  <si>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</si>
  <si>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</si>
  <si>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</si>
  <si>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</si>
  <si>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</si>
  <si>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</si>
  <si>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</si>
  <si>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</si>
  <si>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</si>
  <si>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</si>
  <si>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</si>
  <si>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</si>
  <si>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</si>
  <si>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</si>
  <si>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</si>
  <si>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</si>
  <si>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</si>
  <si>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</si>
  <si>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</si>
  <si>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</si>
  <si>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</si>
  <si>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</si>
  <si>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</si>
  <si>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</si>
  <si>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</si>
  <si>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</si>
  <si>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</si>
  <si>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</si>
  <si>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</si>
  <si>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</si>
  <si>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</si>
  <si>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</si>
  <si>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</si>
  <si>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</si>
  <si>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</si>
  <si>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</si>
  <si>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</si>
  <si>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</si>
  <si>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</si>
  <si>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</si>
  <si>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</si>
  <si>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</si>
  <si>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</si>
  <si>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</si>
  <si>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</si>
  <si>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</si>
  <si>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</si>
  <si>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</si>
  <si>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</si>
  <si>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</si>
  <si>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</si>
  <si>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</si>
  <si>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</si>
  <si>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</si>
  <si>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</si>
  <si>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</si>
  <si>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</si>
  <si>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</si>
  <si>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</si>
  <si>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</si>
  <si>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</si>
  <si>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</si>
  <si>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</si>
  <si>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</si>
  <si>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</si>
  <si>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</si>
  <si>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</si>
  <si>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</si>
  <si>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</si>
  <si>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</si>
  <si>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</si>
  <si>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</si>
  <si>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</si>
  <si>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</si>
  <si>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</si>
  <si>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</si>
  <si>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</si>
  <si>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</si>
  <si>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</si>
  <si>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</si>
  <si>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</si>
  <si>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</si>
  <si>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</si>
  <si>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</si>
  <si>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</si>
  <si>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</si>
  <si>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</si>
  <si>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</si>
  <si>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</si>
  <si>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</si>
  <si>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</si>
  <si>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</si>
  <si>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</si>
  <si>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</si>
  <si>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</si>
  <si>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</si>
  <si>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</si>
  <si>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</si>
  <si>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</si>
  <si>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</si>
  <si>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</si>
  <si>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</si>
  <si>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</si>
  <si>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</si>
  <si>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</si>
  <si>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</si>
  <si>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</si>
  <si>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</si>
  <si>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</si>
  <si>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</si>
  <si>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</si>
  <si>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</si>
  <si>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</si>
  <si>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</si>
  <si>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</si>
  <si>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</si>
  <si>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</si>
  <si>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</si>
  <si>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</si>
  <si>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</si>
  <si>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</si>
  <si>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</si>
  <si>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</si>
  <si>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</si>
  <si>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</si>
  <si>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</si>
  <si>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</si>
  <si>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</si>
  <si>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</si>
  <si>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</si>
  <si>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</si>
  <si>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</si>
  <si>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</si>
  <si>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</si>
  <si>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</si>
  <si>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</si>
  <si>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</si>
  <si>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</si>
  <si>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</si>
  <si>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</si>
  <si>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</si>
  <si>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</si>
  <si>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</si>
  <si>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</si>
  <si>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</si>
  <si>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</si>
  <si>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</si>
  <si>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</si>
  <si>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</si>
  <si>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</si>
  <si>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</si>
  <si>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</si>
  <si>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</si>
  <si>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</si>
  <si>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</si>
  <si>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</si>
  <si>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</si>
  <si>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</si>
  <si>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</si>
  <si>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</si>
  <si>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</si>
  <si>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</si>
  <si>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</si>
  <si>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</si>
  <si>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</si>
  <si>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</si>
  <si>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</si>
  <si>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</si>
  <si>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</si>
  <si>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</si>
  <si>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</si>
  <si>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</si>
  <si>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</si>
  <si>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</si>
  <si>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</si>
  <si>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</si>
  <si>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</si>
  <si>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</si>
  <si>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</si>
  <si>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</si>
  <si>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</si>
  <si>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</si>
  <si>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</si>
  <si>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</si>
  <si>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</si>
  <si>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</si>
  <si>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</si>
  <si>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</si>
  <si>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</si>
  <si>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</si>
  <si>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</si>
  <si>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</si>
  <si>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</si>
  <si>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</si>
  <si>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</si>
  <si>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</si>
  <si>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</si>
  <si>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</si>
  <si>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</si>
  <si>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</si>
  <si>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</si>
  <si>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</si>
  <si>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</si>
  <si>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</si>
  <si>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</si>
  <si>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</si>
  <si>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</si>
  <si>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</si>
  <si>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</si>
  <si>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</si>
  <si>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</si>
  <si>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</si>
  <si>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</si>
  <si>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</si>
  <si>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</si>
  <si>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</si>
  <si>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</si>
  <si>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</si>
  <si>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</si>
  <si>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</si>
  <si>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</si>
  <si>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</si>
  <si>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</si>
  <si>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</si>
  <si>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</si>
  <si>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</si>
  <si>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</si>
  <si>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</si>
  <si>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</si>
  <si>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</si>
  <si>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</si>
  <si>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</si>
  <si>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</si>
  <si>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</si>
  <si>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</si>
  <si>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</si>
  <si>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</si>
  <si>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</si>
  <si>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</si>
  <si>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</si>
  <si>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</si>
  <si>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</si>
  <si>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</si>
  <si>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</si>
  <si>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</si>
  <si>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</si>
  <si>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</si>
  <si>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</si>
  <si>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</si>
  <si>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</si>
  <si>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</si>
  <si>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</si>
  <si>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</si>
  <si>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</si>
  <si>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</si>
  <si>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</si>
  <si>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</si>
  <si>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</si>
  <si>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</si>
  <si>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</si>
  <si>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</si>
  <si>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</si>
  <si>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</si>
  <si>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</si>
  <si>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</si>
  <si>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</si>
  <si>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</si>
  <si>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</si>
  <si>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</si>
  <si>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</si>
  <si>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</si>
  <si>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</si>
  <si>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</si>
  <si>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</si>
  <si>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</si>
  <si>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</si>
  <si>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</si>
  <si>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</si>
  <si>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</si>
  <si>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</si>
  <si>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</si>
  <si>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</si>
  <si>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</si>
  <si>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</si>
  <si>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</si>
  <si>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</si>
  <si>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</si>
  <si>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</si>
  <si>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</si>
  <si>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</si>
  <si>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</si>
  <si>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</si>
  <si>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</si>
  <si>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</si>
  <si>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</si>
  <si>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</si>
  <si>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</si>
  <si>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</si>
  <si>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</si>
  <si>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</si>
  <si>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</si>
  <si>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</si>
  <si>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</si>
  <si>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</si>
  <si>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</si>
  <si>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</si>
  <si>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</si>
  <si>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</si>
  <si>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</si>
  <si>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</si>
  <si>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</si>
  <si>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</si>
  <si>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</si>
  <si>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</si>
  <si>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</si>
  <si>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</si>
  <si>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</si>
  <si>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</si>
  <si>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</si>
  <si>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</si>
  <si>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</si>
  <si>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</si>
  <si>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</si>
  <si>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</si>
  <si>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</si>
  <si>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</si>
  <si>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</si>
  <si>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</si>
  <si>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</si>
  <si>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</si>
  <si>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</si>
  <si>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</si>
  <si>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</si>
  <si>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</si>
  <si>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</si>
  <si>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</si>
  <si>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</si>
  <si>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</si>
  <si>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</si>
  <si>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</si>
  <si>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</si>
  <si>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</si>
  <si>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</si>
  <si>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</si>
  <si>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</si>
  <si>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</si>
  <si>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</si>
  <si>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</si>
  <si>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</si>
  <si>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</si>
  <si>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</si>
  <si>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</si>
  <si>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</si>
  <si>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</si>
  <si>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</si>
  <si>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</si>
  <si>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</si>
  <si>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</si>
  <si>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</si>
  <si>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</si>
  <si>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</si>
  <si>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</si>
  <si>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</si>
  <si>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</si>
  <si>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</si>
  <si>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</si>
  <si>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</si>
  <si>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</si>
  <si>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</si>
  <si>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</si>
  <si>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</si>
  <si>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</si>
  <si>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</si>
  <si>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</si>
  <si>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</si>
  <si>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</si>
  <si>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</si>
  <si>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</si>
  <si>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</si>
  <si>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</si>
  <si>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</si>
  <si>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</si>
  <si>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</si>
  <si>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</si>
  <si>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</si>
  <si>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</si>
  <si>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</si>
  <si>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</si>
  <si>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</si>
  <si>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</si>
  <si>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</si>
  <si>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</si>
  <si>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</si>
  <si>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</si>
  <si>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</si>
  <si>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</si>
  <si>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</si>
  <si>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</si>
  <si>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</si>
  <si>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</si>
  <si>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</si>
  <si>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</si>
  <si>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</si>
  <si>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</si>
  <si>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</si>
  <si>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</si>
  <si>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</si>
  <si>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</si>
  <si>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</si>
  <si>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</si>
  <si>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</si>
  <si>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</si>
  <si>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</si>
  <si>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</si>
  <si>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</si>
  <si>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</si>
  <si>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</si>
  <si>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</si>
  <si>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</si>
  <si>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</si>
  <si>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</si>
  <si>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</si>
  <si>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</si>
  <si>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</si>
  <si>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</si>
  <si>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</si>
  <si>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</si>
  <si>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</si>
  <si>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</si>
  <si>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</si>
  <si>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</si>
  <si>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</si>
  <si>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</si>
  <si>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</si>
  <si>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</si>
  <si>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</si>
  <si>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</si>
  <si>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</si>
  <si>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</si>
  <si>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</si>
  <si>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</si>
  <si>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</si>
  <si>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</si>
  <si>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</si>
  <si>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</si>
  <si>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</si>
  <si>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</si>
  <si>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</si>
  <si>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</si>
  <si>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</si>
  <si>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</si>
  <si>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</si>
  <si>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</si>
  <si>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</si>
  <si>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</si>
  <si>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</si>
  <si>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</si>
  <si>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</si>
  <si>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</si>
  <si>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</si>
  <si>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</si>
  <si>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</si>
  <si>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</si>
  <si>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</si>
  <si>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</si>
  <si>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</si>
  <si>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</si>
  <si>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</si>
  <si>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</si>
  <si>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</si>
  <si>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</si>
  <si>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</si>
  <si>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</si>
  <si>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</si>
  <si>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</si>
  <si>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</si>
  <si>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</si>
  <si>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</si>
  <si>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</si>
  <si>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</si>
  <si>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</si>
  <si>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</si>
  <si>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</si>
  <si>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</si>
  <si>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</si>
  <si>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</si>
  <si>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</si>
  <si>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</si>
  <si>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</si>
  <si>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</si>
  <si>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</si>
  <si>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</si>
  <si>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</si>
  <si>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</si>
  <si>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</si>
  <si>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</si>
  <si>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</si>
  <si>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</si>
  <si>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</si>
  <si>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</si>
  <si>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</si>
  <si>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</si>
  <si>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</si>
  <si>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</si>
  <si>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</si>
  <si>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</si>
  <si>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</si>
  <si>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</si>
  <si>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</si>
  <si>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</si>
  <si>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</si>
  <si>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</si>
  <si>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</si>
  <si>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</si>
  <si>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</si>
  <si>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</si>
  <si>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</si>
  <si>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</si>
  <si>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</si>
  <si>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</si>
  <si>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</si>
  <si>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</si>
  <si>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</si>
  <si>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</si>
  <si>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</si>
  <si>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</si>
  <si>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</si>
  <si>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</si>
  <si>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</si>
  <si>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</si>
  <si>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</si>
  <si>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</si>
  <si>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</si>
  <si>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</si>
  <si>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</si>
  <si>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</si>
  <si>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</si>
  <si>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</si>
  <si>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</si>
  <si>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</si>
  <si>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</si>
  <si>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</si>
  <si>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</si>
  <si>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</si>
  <si>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</si>
  <si>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</si>
  <si>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</si>
  <si>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</si>
  <si>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</si>
  <si>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</si>
  <si>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</si>
  <si>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</si>
  <si>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</si>
  <si>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</si>
  <si>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</si>
  <si>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</si>
  <si>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</si>
  <si>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</si>
  <si>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</si>
  <si>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</si>
  <si>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</si>
  <si>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</si>
  <si>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</si>
  <si>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</si>
  <si>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</si>
  <si>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</si>
  <si>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</si>
  <si>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</si>
  <si>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</si>
  <si>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</si>
  <si>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</si>
  <si>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</si>
  <si>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</si>
  <si>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</si>
  <si>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</si>
  <si>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</si>
  <si>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</si>
  <si>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</si>
  <si>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</si>
  <si>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</si>
  <si>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</si>
  <si>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</si>
  <si>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</si>
  <si>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</si>
  <si>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</si>
  <si>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</si>
  <si>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</si>
  <si>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</si>
  <si>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</si>
  <si>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</si>
  <si>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</si>
  <si>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</si>
  <si>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</si>
  <si>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</si>
  <si>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</si>
  <si>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</si>
  <si>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</si>
  <si>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</si>
  <si>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</si>
  <si>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</si>
  <si>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</si>
  <si>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</si>
  <si>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</si>
  <si>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</si>
  <si>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</si>
  <si>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</si>
  <si>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</si>
  <si>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</si>
  <si>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</si>
  <si>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</si>
  <si>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</si>
  <si>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</si>
  <si>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</si>
  <si>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</si>
  <si>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</si>
  <si>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</si>
  <si>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</si>
  <si>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</si>
  <si>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</si>
  <si>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</si>
  <si>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</si>
  <si>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</si>
  <si>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</si>
  <si>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</si>
  <si>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</si>
  <si>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</si>
  <si>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</si>
  <si>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</si>
  <si>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</si>
  <si>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</si>
  <si>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</si>
  <si>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</si>
  <si>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</si>
  <si>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</si>
  <si>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</si>
  <si>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</si>
  <si>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</si>
  <si>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</si>
  <si>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</si>
  <si>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</si>
  <si>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</si>
  <si>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</si>
  <si>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</si>
  <si>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</si>
  <si>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</si>
  <si>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</si>
  <si>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</si>
  <si>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</si>
  <si>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</si>
  <si>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</si>
  <si>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</si>
  <si>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</si>
  <si>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</si>
  <si>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</si>
  <si>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</si>
  <si>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</si>
  <si>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</si>
  <si>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</si>
  <si>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</si>
  <si>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</si>
  <si>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</si>
  <si>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</si>
  <si>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</si>
  <si>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</si>
  <si>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</si>
  <si>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</si>
  <si>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</si>
  <si>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</si>
  <si>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</si>
  <si>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</si>
  <si>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</si>
  <si>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</si>
  <si>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</si>
  <si>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</si>
  <si>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</si>
  <si>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</si>
  <si>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</si>
  <si>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</si>
  <si>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</si>
  <si>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</si>
  <si>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</si>
  <si>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</si>
  <si>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</si>
  <si>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</si>
  <si>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</si>
  <si>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</si>
  <si>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</si>
  <si>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</si>
  <si>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</si>
  <si>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</si>
  <si>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</si>
  <si>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</si>
  <si>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</si>
  <si>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</si>
  <si>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</si>
  <si>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</si>
  <si>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</si>
  <si>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</si>
  <si>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</si>
  <si>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</si>
  <si>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</si>
  <si>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</si>
  <si>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</si>
  <si>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</si>
  <si>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</si>
  <si>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</si>
  <si>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</si>
  <si>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</si>
  <si>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</si>
  <si>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</si>
  <si>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</si>
  <si>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</si>
  <si>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</si>
  <si>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</si>
  <si>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</si>
  <si>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</si>
  <si>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</si>
  <si>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</si>
  <si>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</si>
  <si>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</si>
  <si>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</si>
  <si>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</si>
  <si>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</si>
  <si>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</si>
  <si>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</si>
  <si>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</si>
  <si>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</si>
  <si>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</si>
  <si>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</si>
  <si>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</si>
  <si>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</si>
  <si>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</si>
  <si>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</si>
  <si>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</si>
  <si>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</si>
  <si>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</si>
  <si>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</si>
  <si>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</si>
  <si>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</si>
  <si>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</si>
  <si>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</si>
  <si>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</si>
  <si>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</si>
  <si>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</si>
  <si>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</si>
  <si>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</si>
  <si>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</si>
  <si>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</si>
  <si>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</si>
  <si>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</si>
  <si>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</si>
  <si>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</si>
  <si>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</si>
  <si>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</si>
  <si>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</si>
  <si>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</si>
  <si>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</si>
  <si>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</si>
  <si>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</si>
  <si>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</si>
  <si>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</si>
  <si>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</si>
  <si>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</si>
  <si>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</si>
  <si>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</si>
  <si>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</si>
  <si>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</si>
  <si>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</si>
  <si>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</si>
  <si>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</si>
  <si>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</si>
  <si>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</si>
  <si>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</si>
  <si>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</si>
  <si>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</si>
  <si>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</si>
  <si>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</si>
  <si>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</si>
  <si>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</si>
  <si>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</si>
  <si>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</si>
  <si>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</si>
  <si>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</si>
  <si>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</si>
  <si>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</si>
  <si>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</si>
  <si>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</si>
  <si>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</si>
  <si>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</si>
  <si>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</si>
  <si>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</si>
  <si>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</si>
  <si>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</si>
  <si>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</si>
  <si>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</si>
  <si>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</si>
  <si>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</si>
  <si>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</si>
  <si>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</si>
  <si>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</si>
  <si>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</si>
  <si>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</si>
  <si>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</si>
  <si>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</si>
  <si>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</si>
  <si>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</si>
  <si>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</si>
  <si>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</si>
  <si>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</si>
  <si>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</si>
  <si>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</si>
  <si>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</si>
  <si>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</si>
  <si>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</si>
  <si>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</si>
  <si>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</si>
  <si>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</si>
  <si>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</si>
  <si>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</si>
  <si>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</si>
  <si>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</si>
  <si>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</si>
  <si>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</si>
  <si>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</si>
  <si>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</si>
  <si>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</si>
  <si>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</si>
  <si>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</si>
  <si>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</si>
  <si>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</si>
  <si>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</si>
  <si>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</si>
  <si>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</si>
  <si>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</si>
  <si>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</si>
  <si>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</si>
  <si>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</si>
  <si>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</si>
  <si>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</si>
  <si>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</si>
  <si>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</si>
  <si>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</si>
  <si>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</si>
  <si>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</si>
  <si>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</si>
  <si>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</si>
  <si>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</si>
  <si>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</si>
  <si>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</si>
  <si>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</si>
  <si>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</si>
  <si>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</si>
  <si>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</si>
  <si>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</si>
  <si>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</si>
  <si>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</si>
  <si>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</si>
  <si>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</si>
  <si>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</si>
  <si>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</si>
  <si>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</si>
  <si>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</si>
  <si>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</si>
  <si>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</si>
  <si>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</si>
  <si>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</si>
  <si>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</si>
  <si>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</si>
  <si>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</si>
  <si>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</si>
  <si>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</si>
  <si>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</si>
  <si>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</si>
  <si>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</si>
  <si>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</si>
  <si>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</si>
  <si>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</si>
  <si>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</si>
  <si>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</si>
  <si>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</si>
  <si>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</si>
  <si>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</si>
  <si>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</si>
  <si>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</si>
  <si>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</si>
  <si>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</si>
  <si>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</si>
  <si>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</si>
  <si>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</si>
  <si>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</si>
  <si>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</si>
  <si>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</si>
  <si>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</si>
  <si>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</si>
  <si>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</si>
  <si>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</si>
  <si>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</si>
  <si>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</si>
  <si>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</si>
  <si>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</si>
  <si>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</si>
  <si>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</si>
  <si>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</si>
  <si>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</si>
  <si>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</si>
  <si>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</si>
  <si>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</si>
  <si>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</si>
  <si>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</si>
  <si>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</si>
  <si>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</si>
  <si>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</si>
  <si>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</si>
  <si>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</si>
  <si>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</si>
  <si>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</si>
  <si>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</si>
  <si>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</si>
  <si>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</si>
  <si>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</si>
  <si>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</si>
  <si>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</si>
  <si>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</si>
  <si>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</si>
  <si>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</si>
  <si>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</si>
  <si>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</si>
  <si>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</si>
  <si>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</si>
  <si>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</si>
  <si>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</si>
  <si>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</si>
  <si>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</si>
  <si>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</si>
  <si>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</si>
  <si>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</si>
  <si>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</si>
  <si>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</si>
  <si>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</si>
  <si>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</si>
  <si>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</si>
  <si>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</si>
  <si>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</si>
  <si>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</si>
  <si>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</si>
  <si>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</si>
  <si>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</si>
  <si>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</si>
  <si>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</si>
  <si>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</si>
  <si>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</si>
  <si>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</si>
  <si>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</si>
  <si>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</si>
  <si>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</si>
  <si>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</si>
  <si>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</si>
  <si>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</si>
  <si>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</si>
  <si>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</si>
  <si>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</si>
  <si>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</si>
  <si>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</si>
  <si>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</si>
  <si>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</si>
  <si>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</si>
  <si>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</si>
  <si>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</si>
  <si>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</si>
  <si>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</si>
  <si>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</si>
  <si>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</si>
  <si>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</si>
  <si>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</si>
  <si>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</si>
  <si>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</si>
  <si>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</si>
  <si>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</si>
  <si>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</si>
  <si>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</si>
  <si>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</si>
  <si>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</si>
  <si>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</si>
  <si>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</si>
  <si>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</si>
  <si>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</si>
  <si>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</si>
  <si>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</si>
  <si>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</si>
  <si>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</si>
  <si>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</si>
  <si>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</si>
  <si>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</si>
  <si>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</si>
  <si>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</si>
  <si>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</si>
  <si>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</si>
  <si>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</si>
  <si>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</si>
  <si>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</si>
  <si>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</si>
  <si>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</si>
  <si>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</si>
  <si>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</si>
  <si>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</si>
  <si>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</si>
  <si>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</si>
  <si>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</si>
  <si>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</si>
  <si>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</si>
  <si>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</si>
  <si>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</si>
  <si>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</si>
  <si>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</si>
  <si>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</si>
  <si>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</si>
  <si>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</si>
  <si>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</si>
  <si>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</si>
  <si>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</si>
  <si>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</si>
  <si>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</si>
  <si>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</si>
  <si>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</si>
  <si>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</si>
  <si>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</si>
  <si>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</si>
  <si>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</si>
  <si>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</si>
  <si>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</si>
  <si>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</si>
  <si>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</si>
  <si>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</si>
  <si>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</si>
  <si>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</si>
  <si>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</si>
  <si>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</si>
  <si>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</si>
  <si>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</si>
  <si>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</si>
  <si>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</si>
  <si>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</si>
  <si>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</si>
  <si>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</si>
  <si>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</si>
  <si>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</si>
  <si>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</si>
  <si>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</si>
  <si>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</si>
  <si>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</si>
  <si>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</si>
  <si>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</si>
  <si>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</si>
  <si>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</si>
  <si>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</si>
  <si>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</si>
  <si>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</si>
  <si>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</si>
  <si>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</si>
  <si>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</si>
  <si>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</si>
  <si>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</si>
  <si>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</si>
  <si>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</si>
  <si>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</si>
  <si>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</si>
  <si>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</si>
  <si>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</si>
  <si>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</si>
  <si>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</si>
  <si>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</si>
  <si>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</si>
  <si>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</si>
  <si>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</si>
  <si>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</si>
  <si>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</si>
  <si>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</si>
  <si>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</si>
  <si>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</si>
  <si>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</si>
  <si>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</si>
  <si>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</si>
  <si>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</si>
  <si>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</si>
  <si>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</si>
  <si>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</si>
  <si>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</si>
  <si>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</si>
  <si>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</si>
  <si>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</si>
  <si>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</si>
  <si>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</si>
  <si>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</si>
  <si>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</si>
  <si>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</si>
  <si>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</si>
  <si>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</si>
  <si>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</si>
  <si>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</si>
  <si>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</si>
  <si>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</si>
  <si>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</si>
  <si>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</si>
  <si>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</si>
  <si>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</si>
  <si>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</si>
  <si>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</si>
  <si>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</si>
  <si>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</si>
  <si>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</si>
  <si>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</si>
  <si>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</si>
  <si>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</si>
  <si>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</si>
  <si>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</si>
  <si>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</si>
  <si>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</si>
  <si>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</si>
  <si>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</si>
  <si>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</si>
  <si>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</si>
  <si>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</si>
  <si>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</si>
  <si>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</si>
  <si>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</si>
  <si>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</si>
  <si>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</si>
  <si>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</si>
  <si>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</si>
  <si>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</si>
  <si>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</si>
  <si>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</si>
  <si>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</si>
  <si>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</si>
  <si>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</si>
  <si>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</si>
  <si>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</si>
  <si>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</si>
  <si>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</si>
  <si>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</si>
  <si>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</si>
  <si>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</si>
  <si>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</si>
  <si>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</si>
  <si>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</si>
  <si>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</si>
  <si>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</si>
  <si>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</si>
  <si>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</si>
  <si>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</si>
  <si>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</si>
  <si>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</si>
  <si>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</si>
  <si>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</si>
  <si>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</si>
  <si>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</si>
  <si>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</si>
  <si>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</si>
  <si>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</si>
  <si>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</si>
  <si>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</si>
  <si>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</si>
  <si>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</si>
  <si>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</si>
  <si>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</si>
  <si>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</si>
  <si>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</si>
  <si>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</si>
  <si>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</si>
  <si>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</si>
  <si>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</si>
  <si>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</si>
  <si>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</si>
  <si>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</si>
  <si>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</si>
  <si>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</si>
  <si>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</si>
  <si>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</si>
  <si>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</si>
  <si>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</si>
  <si>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</si>
  <si>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</si>
  <si>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</si>
  <si>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</si>
  <si>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</si>
  <si>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</si>
  <si>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</si>
  <si>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</si>
  <si>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</si>
  <si>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</si>
  <si>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</si>
  <si>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</si>
  <si>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</si>
  <si>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</si>
  <si>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</si>
  <si>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</si>
  <si>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</si>
  <si>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</si>
  <si>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</si>
  <si>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</si>
  <si>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</si>
  <si>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</si>
  <si>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</si>
  <si>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</si>
  <si>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</si>
  <si>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</si>
  <si>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</si>
  <si>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</si>
  <si>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</si>
  <si>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</si>
  <si>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</si>
  <si>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</si>
  <si>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</si>
  <si>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</si>
  <si>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</si>
  <si>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</si>
  <si>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</si>
  <si>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</si>
  <si>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</si>
  <si>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</si>
  <si>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</si>
  <si>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</si>
  <si>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</si>
  <si>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</si>
  <si>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</si>
  <si>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</si>
  <si>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</si>
  <si>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</si>
  <si>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</si>
  <si>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</si>
  <si>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</si>
  <si>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</si>
  <si>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</si>
  <si>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</si>
  <si>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</si>
  <si>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</si>
  <si>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</si>
  <si>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</si>
  <si>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</si>
  <si>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</si>
  <si>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</si>
  <si>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</si>
  <si>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</si>
  <si>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</si>
  <si>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</si>
  <si>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</si>
  <si>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</si>
  <si>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</si>
  <si>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</si>
  <si>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</si>
  <si>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</si>
  <si>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</si>
  <si>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</si>
  <si>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</si>
  <si>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</si>
  <si>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</si>
  <si>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</si>
  <si>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</si>
  <si>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</si>
  <si>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</si>
  <si>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</si>
  <si>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</si>
  <si>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</si>
  <si>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</si>
  <si>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</si>
  <si>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</si>
  <si>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</si>
  <si>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</si>
  <si>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</si>
  <si>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</si>
  <si>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</si>
  <si>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</si>
  <si>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</si>
  <si>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</si>
  <si>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</si>
  <si>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</si>
  <si>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</si>
  <si>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</si>
  <si>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</si>
  <si>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</si>
  <si>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</si>
  <si>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</si>
  <si>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</si>
  <si>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</si>
  <si>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</si>
  <si>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</si>
  <si>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</si>
  <si>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</si>
  <si>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</si>
  <si>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</si>
  <si>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</si>
  <si>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</si>
  <si>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</si>
  <si>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</si>
  <si>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</si>
  <si>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</si>
  <si>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</si>
  <si>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</si>
  <si>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</si>
  <si>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</si>
  <si>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</si>
  <si>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</si>
  <si>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</si>
  <si>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</si>
  <si>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</si>
  <si>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</si>
  <si>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</si>
  <si>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</si>
  <si>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</si>
  <si>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</si>
  <si>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</si>
  <si>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</si>
  <si>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</si>
  <si>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</si>
  <si>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</si>
  <si>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</si>
  <si>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</si>
  <si>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</si>
  <si>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</si>
  <si>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</si>
  <si>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</si>
  <si>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</si>
  <si>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</si>
  <si>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</si>
  <si>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</si>
  <si>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</si>
  <si>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</si>
  <si>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</si>
  <si>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</si>
  <si>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</si>
  <si>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</si>
  <si>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</si>
  <si>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</si>
  <si>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</si>
  <si>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</si>
  <si>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</si>
  <si>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</si>
  <si>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</si>
  <si>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</si>
  <si>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</si>
  <si>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</si>
  <si>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</si>
  <si>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</si>
  <si>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</si>
  <si>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</si>
  <si>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</si>
  <si>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</si>
  <si>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</si>
  <si>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</si>
  <si>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</si>
  <si>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</si>
  <si>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</si>
  <si>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</si>
  <si>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</si>
  <si>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</si>
  <si>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</si>
  <si>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</si>
  <si>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</si>
  <si>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</si>
  <si>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</si>
  <si>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</si>
  <si>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</si>
  <si>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</si>
  <si>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</si>
  <si>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</si>
  <si>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</si>
  <si>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</si>
  <si>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</si>
  <si>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</si>
  <si>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</si>
  <si>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</si>
  <si>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</si>
  <si>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</si>
  <si>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</si>
  <si>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</si>
  <si>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</si>
  <si>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</si>
  <si>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</si>
  <si>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</si>
  <si>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</si>
  <si>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</si>
  <si>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</si>
  <si>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</si>
  <si>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</si>
  <si>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</si>
  <si>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</si>
  <si>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</si>
  <si>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</si>
  <si>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</si>
  <si>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</si>
  <si>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</si>
  <si>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</si>
  <si>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</si>
  <si>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</si>
  <si>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</si>
  <si>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</si>
  <si>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</si>
  <si>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</si>
  <si>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</si>
  <si>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</si>
  <si>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</si>
  <si>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</si>
  <si>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</si>
  <si>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</si>
  <si>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</si>
  <si>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</si>
  <si>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</si>
  <si>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</si>
  <si>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</si>
  <si>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</si>
  <si>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</si>
  <si>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</si>
  <si>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</si>
  <si>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</si>
  <si>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</si>
  <si>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</si>
  <si>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</si>
  <si>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</si>
  <si>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</si>
  <si>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</si>
  <si>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</si>
  <si>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</si>
  <si>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</si>
  <si>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</si>
  <si>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</si>
  <si>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</si>
  <si>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</si>
  <si>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</si>
  <si>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</si>
  <si>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</si>
  <si>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</si>
  <si>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</si>
  <si>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</si>
  <si>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</si>
  <si>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</si>
  <si>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</si>
  <si>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</si>
  <si>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</si>
  <si>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</si>
  <si>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</si>
  <si>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</si>
  <si>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</si>
  <si>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</si>
  <si>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</si>
  <si>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</si>
  <si>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</si>
  <si>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</si>
  <si>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</si>
  <si>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</si>
  <si>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</si>
  <si>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</si>
  <si>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</si>
  <si>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</si>
  <si>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</si>
  <si>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</si>
  <si>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</si>
  <si>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</si>
  <si>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</si>
  <si>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</si>
  <si>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</si>
  <si>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</si>
  <si>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</si>
  <si>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</si>
  <si>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</si>
  <si>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</si>
  <si>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</si>
  <si>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</si>
  <si>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</si>
  <si>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</si>
  <si>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</si>
  <si>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</si>
  <si>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</si>
  <si>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</si>
  <si>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</si>
  <si>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</si>
  <si>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</si>
  <si>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</si>
  <si>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</si>
  <si>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</si>
  <si>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</si>
  <si>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</si>
  <si>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</si>
  <si>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</si>
  <si>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</si>
  <si>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</si>
  <si>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</si>
  <si>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</si>
  <si>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</si>
  <si>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</si>
  <si>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</si>
  <si>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</si>
  <si>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</si>
  <si>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</si>
  <si>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</si>
  <si>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</si>
  <si>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</si>
  <si>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</si>
  <si>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</si>
  <si>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</si>
  <si>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</si>
  <si>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</si>
  <si>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</si>
  <si>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</si>
  <si>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</si>
  <si>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</si>
  <si>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</si>
  <si>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</si>
  <si>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</si>
  <si>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</si>
  <si>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</si>
  <si>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</si>
  <si>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</si>
  <si>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</si>
  <si>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</si>
  <si>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</si>
  <si>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</si>
  <si>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</si>
  <si>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</si>
  <si>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</si>
  <si>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</si>
  <si>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</si>
  <si>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</si>
  <si>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</si>
  <si>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</si>
  <si>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</si>
  <si>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</si>
  <si>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</si>
  <si>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</si>
  <si>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</si>
  <si>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</si>
  <si>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</si>
  <si>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</si>
  <si>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</si>
  <si>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</si>
  <si>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</si>
  <si>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</si>
  <si>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</si>
  <si>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</si>
  <si>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</si>
  <si>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</si>
  <si>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</si>
  <si>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</si>
  <si>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</si>
  <si>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</si>
  <si>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</si>
  <si>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</si>
  <si>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</si>
  <si>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</si>
  <si>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</si>
  <si>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</si>
  <si>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</si>
  <si>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</si>
  <si>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</si>
  <si>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</si>
  <si>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</si>
  <si>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</si>
  <si>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</si>
  <si>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</si>
  <si>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</si>
  <si>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</si>
  <si>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</si>
  <si>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</si>
  <si>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</si>
  <si>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</si>
  <si>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</si>
  <si>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</si>
  <si>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</si>
  <si>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</si>
  <si>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</si>
  <si>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</si>
  <si>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</si>
  <si>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</si>
  <si>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</si>
  <si>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</si>
  <si>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</si>
  <si>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</si>
  <si>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</si>
  <si>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</si>
  <si>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</si>
  <si>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</si>
  <si>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</si>
  <si>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</si>
  <si>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</si>
  <si>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</si>
  <si>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</si>
  <si>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</si>
  <si>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</si>
  <si>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</si>
  <si>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</si>
  <si>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</si>
  <si>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</si>
  <si>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</si>
  <si>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</si>
  <si>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</si>
  <si>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</si>
  <si>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</si>
  <si>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</si>
  <si>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</si>
  <si>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</si>
  <si>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</si>
  <si>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</si>
  <si>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</si>
  <si>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</si>
  <si>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</si>
  <si>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</si>
  <si>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</si>
  <si>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</si>
  <si>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</si>
  <si>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</si>
  <si>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</si>
  <si>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</si>
  <si>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</si>
  <si>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</si>
  <si>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</si>
  <si>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</si>
  <si>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</si>
  <si>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</si>
  <si>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</si>
  <si>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</si>
  <si>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</si>
  <si>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</si>
  <si>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</si>
  <si>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</si>
  <si>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</si>
  <si>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</si>
  <si>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</si>
  <si>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</si>
  <si>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</si>
  <si>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</si>
  <si>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</si>
  <si>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</si>
  <si>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</si>
  <si>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</si>
  <si>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</si>
  <si>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</si>
  <si>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</si>
  <si>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</si>
  <si>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</si>
  <si>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</si>
  <si>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</si>
  <si>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</si>
  <si>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</si>
  <si>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</si>
  <si>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</si>
  <si>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</si>
  <si>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</si>
  <si>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</si>
  <si>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</si>
  <si>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</si>
  <si>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</si>
  <si>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</si>
  <si>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</si>
  <si>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</si>
  <si>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</si>
  <si>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</si>
  <si>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</si>
  <si>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</si>
  <si>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</si>
  <si>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</si>
  <si>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</si>
  <si>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</si>
  <si>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</si>
  <si>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</si>
  <si>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</si>
  <si>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</si>
  <si>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</si>
  <si>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</si>
  <si>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</si>
  <si>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</si>
  <si>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</si>
  <si>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</si>
  <si>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</si>
  <si>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</si>
  <si>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</si>
  <si>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</si>
  <si>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</si>
  <si>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</si>
  <si>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</si>
  <si>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</si>
  <si>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</si>
  <si>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</si>
  <si>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</si>
  <si>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</si>
  <si>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</si>
  <si>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</si>
  <si>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</si>
  <si>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</si>
  <si>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</si>
  <si>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</si>
  <si>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</si>
  <si>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</si>
  <si>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</si>
  <si>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</si>
  <si>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</si>
  <si>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</si>
  <si>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</si>
  <si>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</si>
  <si>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</si>
  <si>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</si>
  <si>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</si>
  <si>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</si>
  <si>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</si>
  <si>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</si>
  <si>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</si>
  <si>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</si>
  <si>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</si>
  <si>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</si>
  <si>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</si>
  <si>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</si>
  <si>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</si>
  <si>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</si>
  <si>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</si>
  <si>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</si>
  <si>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</si>
  <si>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</si>
  <si>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</si>
  <si>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</si>
  <si>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</si>
  <si>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</si>
  <si>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</si>
  <si>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</si>
  <si>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</si>
  <si>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</si>
  <si>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</si>
  <si>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</si>
  <si>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</si>
  <si>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</si>
  <si>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</si>
  <si>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</si>
  <si>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</si>
  <si>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</si>
  <si>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</si>
  <si>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</si>
  <si>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</si>
  <si>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</si>
  <si>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</si>
  <si>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</si>
  <si>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</si>
  <si>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</si>
  <si>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</si>
  <si>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</si>
  <si>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</si>
  <si>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</si>
  <si>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</si>
  <si>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</si>
  <si>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</si>
  <si>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</si>
  <si>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</si>
  <si>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</si>
  <si>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</si>
  <si>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</si>
  <si>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</si>
  <si>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</si>
  <si>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</si>
  <si>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</si>
  <si>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</si>
  <si>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</si>
  <si>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</si>
  <si>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</si>
  <si>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</si>
  <si>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</si>
  <si>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</si>
  <si>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</si>
  <si>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</si>
  <si>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</si>
  <si>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</si>
  <si>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</si>
  <si>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</si>
  <si>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</si>
  <si>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</si>
  <si>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</si>
  <si>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</si>
  <si>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</si>
  <si>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</si>
  <si>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</si>
  <si>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</si>
  <si>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</si>
  <si>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</si>
  <si>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</si>
  <si>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</si>
  <si>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</si>
  <si>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</si>
  <si>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</si>
  <si>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</si>
  <si>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</si>
  <si>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</si>
  <si>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</si>
  <si>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</si>
  <si>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</si>
  <si>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</si>
  <si>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</si>
  <si>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</si>
  <si>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</si>
  <si>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</si>
  <si>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</si>
  <si>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</si>
  <si>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</si>
  <si>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</si>
  <si>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</si>
  <si>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</si>
  <si>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</si>
  <si>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</si>
  <si>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</si>
  <si>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</si>
  <si>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</si>
  <si>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</si>
  <si>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</si>
  <si>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</si>
  <si>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</si>
  <si>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</si>
  <si>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</si>
  <si>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</si>
  <si>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</si>
  <si>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</si>
  <si>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</si>
  <si>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</si>
  <si>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</si>
  <si>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</si>
  <si>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</si>
  <si>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</si>
  <si>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</si>
  <si>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</si>
  <si>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</si>
  <si>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</si>
  <si>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</si>
  <si>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</si>
  <si>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</si>
  <si>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</si>
  <si>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</si>
  <si>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</si>
  <si>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</si>
  <si>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</si>
  <si>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</si>
  <si>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</si>
  <si>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</si>
  <si>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</si>
  <si>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</si>
  <si>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</si>
  <si>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</si>
  <si>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</si>
  <si>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</si>
  <si>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</si>
  <si>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</si>
  <si>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</si>
  <si>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</si>
  <si>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</si>
  <si>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</si>
  <si>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</si>
  <si>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</si>
  <si>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</si>
  <si>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</si>
  <si>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</si>
  <si>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</si>
  <si>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</si>
  <si>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</si>
  <si>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</si>
  <si>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</si>
  <si>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</si>
  <si>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</si>
  <si>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</si>
  <si>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</si>
  <si>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</si>
  <si>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</si>
  <si>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</si>
  <si>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</si>
  <si>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</si>
  <si>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</si>
  <si>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</si>
  <si>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</si>
  <si>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</si>
  <si>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</si>
  <si>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</si>
  <si>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</si>
  <si>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</si>
  <si>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</si>
  <si>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</si>
  <si>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</si>
  <si>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</si>
  <si>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</si>
  <si>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</si>
  <si>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</si>
  <si>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</si>
  <si>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</si>
  <si>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</si>
  <si>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</si>
  <si>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</si>
  <si>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</si>
  <si>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</si>
  <si>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</si>
  <si>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</si>
  <si>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</si>
  <si>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</si>
  <si>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</si>
  <si>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</si>
  <si>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</si>
  <si>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</si>
  <si>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</si>
  <si>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</si>
  <si>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</si>
  <si>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</si>
  <si>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</si>
  <si>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</si>
  <si>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</si>
  <si>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</si>
  <si>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</si>
  <si>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</si>
  <si>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</si>
  <si>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</si>
  <si>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</si>
  <si>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</si>
  <si>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</si>
  <si>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</si>
  <si>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</si>
  <si>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</si>
  <si>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</si>
  <si>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</si>
  <si>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</si>
  <si>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</si>
  <si>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</si>
  <si>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</si>
  <si>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</si>
  <si>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</si>
  <si>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</si>
  <si>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</si>
  <si>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</si>
  <si>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</si>
  <si>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</si>
  <si>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</si>
  <si>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</si>
  <si>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</si>
  <si>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</si>
  <si>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</si>
  <si>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</si>
  <si>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</si>
  <si>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</si>
  <si>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</si>
  <si>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</si>
  <si>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</si>
  <si>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</si>
  <si>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</si>
  <si>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</si>
  <si>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</si>
  <si>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</si>
  <si>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</si>
  <si>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</si>
  <si>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</si>
  <si>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</si>
  <si>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</si>
  <si>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</si>
  <si>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</si>
  <si>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</si>
  <si>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</si>
  <si>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</si>
  <si>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</si>
  <si>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</si>
  <si>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</si>
  <si>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</si>
  <si>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</si>
  <si>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</si>
  <si>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</si>
  <si>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</si>
  <si>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</si>
  <si>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</si>
  <si>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</si>
  <si>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</si>
  <si>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</si>
  <si>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</si>
  <si>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</si>
  <si>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</si>
  <si>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</si>
  <si>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</si>
  <si>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</si>
  <si>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</si>
  <si>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</si>
  <si>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</si>
  <si>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</si>
  <si>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</si>
  <si>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</si>
  <si>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</si>
  <si>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</si>
  <si>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</si>
  <si>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</si>
  <si>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</si>
  <si>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</si>
  <si>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</si>
  <si>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</si>
  <si>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</si>
  <si>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</si>
  <si>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</si>
  <si>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</si>
  <si>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</si>
  <si>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</si>
  <si>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</si>
  <si>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</si>
  <si>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</si>
  <si>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</si>
  <si>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</si>
  <si>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</si>
  <si>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</si>
  <si>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</si>
  <si>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</si>
  <si>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</si>
  <si>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</si>
  <si>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</si>
  <si>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</si>
  <si>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</si>
  <si>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</si>
  <si>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</si>
  <si>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</si>
  <si>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</si>
  <si>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</si>
  <si>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</si>
  <si>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</si>
  <si>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</si>
  <si>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</si>
  <si>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</si>
  <si>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</si>
  <si>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</si>
  <si>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</si>
  <si>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</si>
  <si>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</si>
  <si>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</si>
  <si>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</si>
  <si>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</si>
  <si>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</si>
  <si>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</si>
  <si>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</si>
  <si>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</si>
  <si>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</si>
  <si>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</si>
  <si>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</si>
  <si>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</si>
  <si>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</si>
  <si>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</si>
  <si>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</si>
  <si>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</si>
  <si>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</si>
  <si>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</si>
  <si>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</si>
  <si>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</si>
  <si>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</si>
  <si>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</si>
  <si>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</si>
  <si>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</si>
  <si>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</si>
  <si>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</si>
  <si>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</si>
  <si>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</si>
  <si>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</si>
  <si>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</si>
  <si>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</si>
  <si>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</si>
  <si>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</si>
  <si>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</si>
  <si>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</si>
  <si>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</si>
  <si>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</si>
  <si>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</si>
  <si>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</si>
  <si>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</si>
  <si>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</si>
  <si>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</si>
  <si>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</si>
  <si>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</si>
  <si>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</si>
  <si>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</si>
  <si>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</si>
  <si>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</si>
  <si>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</si>
  <si>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</si>
  <si>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</si>
  <si>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</si>
  <si>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</si>
  <si>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</si>
  <si>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</si>
  <si>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</si>
  <si>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</si>
  <si>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</si>
  <si>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</si>
  <si>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</si>
  <si>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</si>
  <si>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</si>
  <si>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</si>
  <si>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</si>
  <si>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</si>
  <si>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</si>
  <si>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</si>
  <si>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</si>
  <si>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</si>
  <si>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</si>
  <si>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</si>
  <si>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</si>
  <si>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</si>
  <si>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</si>
  <si>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</si>
  <si>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</si>
  <si>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</si>
  <si>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</si>
  <si>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</si>
  <si>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</si>
  <si>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</si>
  <si>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</si>
  <si>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</si>
  <si>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</si>
  <si>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</si>
  <si>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</si>
  <si>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</si>
  <si>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</si>
  <si>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</si>
  <si>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</si>
  <si>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</si>
  <si>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</si>
  <si>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</si>
  <si>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</si>
  <si>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</si>
  <si>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</si>
  <si>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</si>
  <si>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</si>
  <si>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</si>
  <si>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</si>
  <si>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</si>
  <si>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</si>
  <si>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</si>
  <si>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</si>
  <si>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</si>
  <si>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</si>
  <si>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</si>
  <si>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</si>
  <si>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</si>
  <si>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</si>
  <si>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</si>
  <si>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</si>
  <si>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</si>
  <si>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</si>
  <si>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</si>
  <si>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</si>
  <si>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</si>
  <si>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</si>
  <si>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</si>
  <si>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</si>
  <si>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</si>
  <si>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</si>
  <si>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</si>
  <si>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</si>
  <si>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</si>
  <si>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</si>
  <si>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</si>
  <si>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</si>
  <si>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</si>
  <si>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</si>
  <si>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</si>
  <si>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</si>
  <si>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</si>
  <si>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</si>
  <si>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</si>
  <si>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</si>
  <si>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</si>
  <si>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</si>
  <si>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</si>
  <si>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</si>
  <si>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</si>
  <si>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</si>
  <si>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</si>
  <si>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</si>
  <si>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</si>
  <si>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</si>
  <si>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</si>
  <si>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</si>
  <si>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</si>
  <si>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</si>
  <si>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</si>
  <si>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</si>
  <si>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</si>
  <si>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</si>
  <si>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</si>
  <si>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</si>
  <si>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</si>
  <si>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</si>
  <si>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</si>
  <si>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</si>
  <si>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</si>
  <si>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</si>
  <si>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</si>
  <si>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</si>
  <si>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</si>
  <si>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</si>
  <si>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</si>
  <si>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</si>
  <si>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</si>
  <si>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</si>
  <si>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</si>
  <si>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</si>
  <si>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</si>
  <si>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</si>
  <si>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</si>
  <si>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</si>
  <si>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</si>
  <si>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</si>
  <si>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</si>
  <si>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</si>
  <si>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</si>
  <si>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</si>
  <si>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</si>
  <si>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</si>
  <si>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</si>
  <si>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</si>
  <si>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</si>
  <si>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</si>
  <si>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</si>
  <si>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</si>
  <si>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</si>
  <si>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</si>
  <si>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</si>
  <si>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</si>
  <si>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</si>
  <si>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</si>
  <si>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</si>
  <si>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</si>
  <si>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</si>
  <si>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</si>
  <si>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</si>
  <si>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</si>
  <si>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</si>
  <si>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</si>
  <si>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</si>
  <si>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</si>
  <si>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</si>
  <si>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</si>
  <si>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</si>
  <si>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</si>
  <si>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</si>
  <si>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</si>
  <si>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</si>
  <si>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</si>
  <si>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</si>
  <si>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</si>
  <si>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</si>
  <si>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</si>
  <si>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</si>
  <si>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</si>
  <si>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</si>
  <si>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</si>
  <si>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</si>
  <si>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</si>
  <si>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</si>
  <si>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</si>
  <si>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</si>
  <si>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</si>
  <si>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</si>
  <si>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</si>
  <si>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</si>
  <si>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</si>
  <si>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</si>
  <si>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</si>
  <si>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</si>
  <si>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</si>
  <si>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</si>
  <si>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</si>
  <si>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</si>
  <si>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</si>
  <si>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</si>
  <si>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</si>
  <si>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</si>
  <si>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</si>
  <si>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</si>
  <si>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</si>
  <si>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</si>
  <si>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</si>
  <si>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</si>
  <si>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</si>
  <si>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</si>
  <si>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</si>
  <si>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</si>
  <si>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</si>
  <si>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</si>
  <si>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</si>
  <si>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</si>
  <si>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</si>
  <si>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</si>
  <si>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</si>
  <si>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</si>
  <si>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</si>
  <si>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</si>
  <si>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</si>
  <si>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</si>
  <si>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</si>
  <si>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</si>
  <si>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</si>
  <si>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</si>
  <si>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</si>
  <si>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</si>
  <si>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</si>
  <si>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</si>
  <si>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</si>
  <si>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</si>
  <si>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</si>
  <si>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</si>
  <si>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</si>
  <si>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</si>
  <si>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</si>
  <si>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</si>
  <si>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</si>
  <si>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</si>
  <si>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</si>
  <si>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</si>
  <si>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</si>
  <si>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</si>
  <si>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</si>
  <si>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</si>
  <si>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</si>
  <si>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</si>
  <si>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</si>
  <si>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</si>
  <si>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</si>
  <si>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</si>
  <si>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</si>
  <si>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</si>
  <si>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</si>
  <si>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</si>
  <si>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</si>
  <si>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</si>
  <si>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</si>
  <si>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</si>
  <si>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</si>
  <si>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</si>
  <si>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</si>
  <si>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</si>
  <si>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</si>
  <si>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</si>
  <si>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</si>
  <si>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</si>
  <si>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</si>
  <si>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</si>
  <si>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</si>
  <si>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</si>
  <si>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</si>
  <si>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</si>
  <si>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</si>
  <si>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</si>
  <si>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</si>
  <si>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</si>
  <si>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</si>
  <si>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</si>
  <si>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</si>
  <si>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</si>
  <si>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</si>
  <si>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</si>
  <si>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</si>
  <si>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</si>
  <si>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</si>
  <si>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</si>
  <si>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</si>
  <si>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</si>
  <si>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</si>
  <si>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</si>
  <si>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</si>
  <si>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</si>
  <si>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</si>
  <si>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</si>
  <si>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</si>
  <si>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</si>
  <si>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</si>
  <si>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</si>
  <si>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</si>
  <si>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</si>
  <si>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</si>
  <si>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</si>
  <si>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</si>
  <si>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</si>
  <si>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</si>
  <si>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</si>
  <si>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</si>
  <si>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</si>
  <si>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</si>
  <si>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</si>
  <si>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</si>
  <si>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</si>
  <si>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</si>
  <si>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</si>
  <si>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</si>
  <si>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</si>
  <si>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</si>
  <si>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</si>
  <si>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</si>
  <si>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</si>
  <si>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</si>
  <si>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</si>
  <si>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</si>
  <si>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</si>
  <si>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</si>
  <si>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</si>
  <si>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</si>
  <si>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</si>
  <si>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</si>
  <si>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</si>
  <si>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</si>
  <si>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</si>
  <si>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</si>
  <si>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</si>
  <si>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</si>
  <si>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</si>
  <si>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</si>
  <si>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</si>
  <si>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</si>
  <si>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</si>
  <si>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</si>
  <si>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</si>
  <si>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</si>
  <si>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</si>
  <si>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</si>
  <si>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</si>
  <si>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</si>
  <si>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</si>
  <si>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</si>
  <si>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</si>
  <si>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</si>
  <si>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</si>
  <si>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</si>
  <si>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</si>
  <si>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</si>
  <si>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</si>
  <si>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</si>
  <si>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</si>
  <si>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</si>
  <si>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</si>
  <si>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</si>
  <si>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</si>
  <si>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</si>
  <si>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</si>
  <si>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</si>
  <si>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</si>
  <si>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</si>
  <si>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</si>
  <si>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</si>
  <si>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</si>
  <si>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</si>
  <si>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</si>
  <si>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</si>
  <si>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</si>
  <si>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</si>
  <si>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</si>
  <si>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</si>
  <si>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</si>
  <si>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</si>
  <si>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</si>
  <si>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</si>
  <si>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</si>
  <si>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</si>
  <si>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</si>
  <si>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</si>
  <si>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</si>
  <si>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</si>
  <si>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</si>
  <si>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</si>
  <si>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</si>
  <si>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</si>
  <si>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</si>
  <si>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</si>
  <si>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</si>
  <si>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</si>
  <si>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</si>
  <si>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</si>
  <si>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</si>
  <si>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</si>
  <si>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</si>
  <si>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</si>
  <si>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</si>
  <si>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</si>
  <si>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</si>
  <si>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</si>
  <si>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</si>
  <si>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</si>
  <si>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</si>
  <si>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</si>
  <si>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</si>
  <si>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</si>
  <si>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</si>
  <si>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</si>
  <si>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</si>
  <si>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</si>
  <si>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</si>
  <si>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</si>
  <si>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</si>
  <si>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</si>
  <si>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</si>
  <si>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</si>
  <si>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</si>
  <si>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</si>
  <si>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</si>
  <si>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</si>
  <si>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</si>
  <si>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</si>
  <si>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</si>
  <si>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</si>
  <si>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</si>
  <si>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</si>
  <si>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</si>
  <si>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</si>
  <si>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</si>
  <si>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</si>
  <si>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</si>
  <si>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</si>
  <si>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</si>
  <si>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</si>
  <si>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</si>
  <si>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</si>
  <si>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</si>
  <si>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</si>
  <si>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</si>
  <si>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</si>
  <si>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</si>
  <si>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</si>
  <si>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</si>
  <si>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</si>
  <si>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</si>
  <si>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</si>
  <si>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</si>
  <si>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</si>
  <si>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</si>
  <si>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</si>
  <si>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</si>
  <si>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</si>
  <si>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</si>
  <si>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</si>
  <si>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</si>
  <si>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</si>
  <si>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</si>
  <si>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</si>
  <si>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</si>
  <si>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</si>
  <si>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</si>
  <si>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</si>
  <si>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</si>
  <si>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</si>
  <si>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</si>
  <si>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</si>
  <si>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</si>
  <si>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</si>
  <si>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</si>
  <si>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</si>
  <si>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</si>
  <si>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</si>
  <si>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</si>
  <si>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</si>
  <si>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</si>
  <si>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</si>
  <si>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</si>
  <si>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</si>
  <si>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</si>
  <si>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</si>
  <si>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</si>
  <si>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</si>
  <si>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</si>
  <si>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</si>
  <si>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</si>
  <si>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</si>
  <si>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</si>
  <si>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</si>
  <si>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</si>
  <si>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</si>
  <si>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</si>
  <si>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</si>
  <si>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</si>
  <si>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</si>
  <si>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</si>
  <si>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</si>
  <si>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</si>
  <si>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</si>
  <si>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</si>
  <si>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</si>
  <si>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</si>
  <si>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</si>
  <si>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</si>
  <si>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</si>
  <si>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</si>
  <si>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</si>
  <si>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</si>
  <si>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</si>
  <si>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</si>
  <si>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</si>
  <si>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</si>
  <si>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</si>
  <si>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</si>
  <si>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</si>
  <si>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</si>
  <si>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</si>
  <si>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</si>
  <si>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</si>
  <si>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</si>
  <si>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</si>
  <si>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</si>
  <si>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</si>
  <si>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</si>
  <si>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</si>
  <si>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</si>
  <si>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</si>
  <si>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</si>
  <si>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</si>
  <si>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</si>
  <si>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</si>
  <si>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</si>
  <si>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</si>
  <si>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</si>
  <si>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</si>
  <si>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</si>
  <si>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</si>
  <si>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</si>
  <si>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</si>
  <si>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</si>
  <si>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</si>
  <si>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</si>
  <si>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</si>
  <si>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</si>
  <si>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</si>
  <si>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</si>
  <si>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</si>
  <si>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</si>
  <si>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</si>
  <si>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</si>
  <si>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</si>
  <si>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</si>
  <si>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</si>
  <si>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</si>
  <si>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</si>
  <si>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</si>
  <si>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</si>
  <si>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</si>
  <si>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</si>
  <si>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</si>
  <si>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</si>
  <si>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</si>
  <si>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</si>
  <si>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</si>
  <si>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</si>
  <si>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</si>
  <si>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</si>
  <si>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</si>
  <si>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</si>
  <si>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</si>
  <si>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</si>
  <si>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</si>
  <si>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</si>
  <si>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</si>
  <si>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</si>
  <si>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</si>
  <si>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</si>
  <si>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</si>
  <si>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</si>
  <si>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</si>
  <si>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</si>
  <si>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</si>
  <si>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</si>
  <si>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</si>
  <si>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</si>
  <si>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</si>
  <si>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</si>
  <si>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</si>
  <si>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</si>
  <si>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</si>
  <si>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</si>
  <si>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</si>
  <si>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</si>
  <si>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</si>
  <si>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</si>
  <si>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</si>
  <si>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</si>
  <si>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</si>
  <si>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</si>
  <si>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</si>
  <si>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</si>
  <si>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</si>
  <si>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</si>
  <si>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</si>
  <si>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</si>
  <si>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</si>
  <si>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</si>
  <si>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</si>
  <si>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</si>
  <si>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</si>
  <si>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</si>
  <si>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</si>
  <si>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</si>
  <si>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</si>
  <si>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</si>
  <si>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</si>
  <si>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</si>
  <si>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</si>
  <si>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</si>
  <si>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</si>
  <si>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</si>
  <si>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</si>
  <si>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</si>
  <si>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</si>
  <si>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</si>
  <si>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</si>
  <si>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</si>
  <si>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</si>
  <si>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</si>
  <si>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</si>
  <si>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</si>
  <si>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</si>
  <si>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</si>
  <si>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</si>
  <si>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</si>
  <si>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</si>
  <si>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</si>
  <si>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</si>
  <si>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</si>
  <si>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</si>
  <si>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</si>
  <si>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</si>
  <si>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</si>
  <si>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</si>
  <si>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</si>
  <si>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</si>
  <si>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</si>
  <si>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</si>
  <si>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</si>
  <si>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</si>
  <si>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</si>
  <si>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</si>
  <si>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</si>
  <si>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</si>
  <si>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</si>
  <si>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</si>
  <si>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</si>
  <si>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</si>
  <si>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</si>
  <si>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</si>
  <si>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</si>
  <si>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</si>
  <si>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</si>
  <si>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</si>
  <si>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</si>
  <si>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</si>
  <si>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</si>
  <si>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</si>
  <si>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</si>
  <si>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</si>
  <si>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</si>
  <si>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</si>
  <si>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</si>
  <si>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</si>
  <si>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</si>
  <si>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</si>
  <si>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</si>
  <si>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</si>
  <si>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</si>
  <si>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</si>
  <si>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</si>
  <si>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</si>
  <si>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</si>
  <si>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</si>
  <si>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</si>
  <si>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</si>
  <si>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</si>
  <si>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</si>
  <si>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</si>
  <si>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</si>
  <si>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</si>
  <si>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</si>
  <si>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</si>
  <si>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</si>
  <si>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</si>
  <si>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</si>
  <si>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</si>
  <si>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</si>
  <si>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</si>
  <si>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</si>
  <si>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</si>
  <si>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</si>
  <si>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</si>
  <si>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</si>
  <si>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</si>
  <si>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</si>
  <si>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</si>
  <si>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</si>
  <si>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</si>
  <si>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</si>
  <si>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</si>
  <si>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</si>
  <si>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</si>
  <si>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</si>
  <si>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</si>
  <si>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</si>
  <si>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</si>
  <si>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</si>
  <si>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</si>
  <si>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</si>
  <si>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</si>
  <si>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</si>
  <si>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</si>
  <si>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</si>
  <si>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</si>
  <si>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</si>
  <si>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</si>
  <si>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</si>
  <si>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</si>
  <si>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</si>
  <si>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</si>
  <si>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</si>
  <si>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</si>
  <si>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</si>
  <si>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</si>
  <si>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</si>
  <si>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</si>
  <si>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</si>
  <si>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</si>
  <si>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</si>
  <si>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</si>
  <si>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</si>
  <si>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</si>
  <si>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</si>
  <si>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</si>
  <si>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</si>
  <si>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</si>
  <si>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</si>
  <si>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</si>
  <si>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</si>
  <si>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</si>
  <si>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</si>
  <si>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</si>
  <si>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</si>
  <si>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</si>
  <si>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</si>
  <si>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</si>
  <si>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</si>
  <si>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</si>
  <si>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</si>
  <si>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</si>
  <si>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</si>
  <si>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</si>
  <si>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</si>
  <si>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</si>
  <si>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</si>
  <si>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</si>
  <si>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</si>
  <si>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</si>
  <si>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</si>
  <si>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</si>
  <si>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</si>
  <si>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</si>
  <si>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</si>
  <si>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</si>
  <si>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</si>
  <si>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</si>
  <si>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</si>
  <si>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</si>
  <si>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</si>
  <si>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</si>
  <si>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</si>
  <si>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</si>
  <si>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</si>
  <si>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</si>
  <si>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</si>
  <si>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</si>
  <si>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</si>
  <si>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</si>
  <si>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</si>
  <si>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</si>
  <si>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</si>
  <si>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</si>
  <si>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</si>
  <si>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</si>
  <si>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</si>
  <si>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</si>
  <si>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</si>
  <si>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</si>
  <si>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</si>
  <si>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</si>
  <si>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</si>
  <si>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</si>
  <si>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</si>
  <si>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</si>
  <si>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</si>
  <si>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</si>
  <si>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</si>
  <si>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</si>
  <si>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</si>
  <si>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</si>
  <si>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</si>
  <si>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</si>
  <si>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</si>
  <si>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</si>
  <si>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</si>
  <si>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</si>
  <si>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</si>
  <si>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</si>
  <si>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</si>
  <si>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</si>
  <si>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</si>
  <si>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</si>
  <si>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</si>
  <si>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</si>
  <si>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</si>
  <si>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</si>
  <si>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</si>
  <si>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</si>
  <si>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</si>
  <si>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</si>
  <si>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</si>
  <si>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</si>
  <si>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</si>
  <si>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</si>
  <si>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</si>
  <si>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</si>
  <si>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</si>
  <si>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</si>
  <si>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</si>
  <si>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</si>
  <si>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</si>
  <si>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</si>
  <si>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</si>
  <si>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</si>
  <si>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</si>
  <si>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</si>
  <si>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</si>
  <si>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</si>
  <si>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</si>
  <si>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</si>
  <si>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</si>
  <si>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</si>
  <si>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</si>
  <si>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</si>
  <si>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</si>
  <si>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</si>
  <si>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</si>
  <si>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</si>
  <si>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</si>
  <si>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</si>
  <si>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</si>
  <si>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</si>
  <si>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</si>
  <si>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</si>
  <si>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</si>
  <si>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</si>
  <si>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</si>
  <si>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</si>
  <si>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</si>
  <si>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</si>
  <si>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</si>
  <si>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</si>
  <si>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</si>
  <si>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</si>
  <si>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</si>
  <si>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</si>
  <si>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</si>
  <si>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</si>
  <si>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</si>
  <si>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</si>
  <si>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</si>
  <si>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</si>
  <si>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</si>
  <si>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</si>
  <si>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</si>
  <si>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</si>
  <si>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</si>
  <si>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</si>
  <si>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</si>
  <si>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</si>
  <si>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</si>
  <si>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</si>
  <si>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</si>
  <si>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</si>
  <si>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</si>
  <si>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</si>
  <si>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</si>
  <si>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</si>
  <si>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</si>
  <si>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</si>
  <si>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</si>
  <si>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</si>
  <si>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</si>
  <si>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</si>
  <si>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</si>
  <si>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</si>
  <si>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</si>
  <si>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</si>
  <si>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</si>
  <si>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</si>
  <si>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</si>
  <si>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</si>
  <si>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</si>
  <si>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</si>
  <si>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</si>
  <si>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</si>
  <si>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</si>
  <si>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</si>
  <si>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</si>
  <si>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</si>
  <si>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</si>
  <si>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</si>
  <si>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</si>
  <si>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</si>
  <si>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</si>
  <si>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</si>
  <si>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</si>
  <si>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</si>
  <si>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</si>
  <si>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</si>
  <si>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</si>
  <si>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</si>
  <si>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</si>
  <si>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</si>
  <si>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</si>
  <si>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</si>
  <si>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</si>
  <si>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</si>
  <si>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</si>
  <si>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</si>
  <si>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</si>
  <si>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</si>
  <si>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</si>
  <si>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</si>
  <si>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</si>
  <si>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</si>
  <si>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</si>
  <si>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</si>
  <si>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</si>
  <si>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</si>
  <si>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</si>
  <si>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</si>
  <si>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</si>
  <si>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</si>
  <si>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</si>
  <si>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</si>
  <si>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</si>
  <si>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</si>
  <si>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</si>
  <si>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</si>
  <si>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</si>
  <si>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</si>
  <si>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</si>
  <si>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</si>
  <si>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</si>
  <si>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</si>
  <si>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</si>
  <si>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</si>
  <si>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</si>
  <si>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</si>
  <si>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</si>
  <si>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</si>
  <si>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</si>
  <si>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</si>
  <si>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</si>
  <si>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</si>
  <si>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</si>
  <si>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</si>
  <si>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</si>
  <si>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</si>
  <si>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</si>
  <si>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</si>
  <si>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</si>
  <si>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</si>
  <si>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</si>
  <si>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</si>
  <si>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</si>
  <si>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</si>
  <si>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</si>
  <si>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</si>
  <si>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</si>
  <si>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</si>
  <si>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</si>
  <si>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</si>
  <si>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</si>
  <si>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</si>
  <si>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</si>
  <si>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</si>
  <si>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</si>
  <si>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</si>
  <si>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</si>
  <si>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</si>
  <si>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</si>
  <si>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</si>
  <si>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</si>
  <si>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</si>
  <si>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</si>
  <si>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</si>
  <si>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</si>
  <si>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</si>
  <si>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</si>
  <si>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</si>
  <si>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</si>
  <si>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</si>
  <si>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</si>
  <si>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</si>
  <si>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</si>
  <si>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</si>
  <si>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</si>
  <si>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</si>
  <si>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</si>
  <si>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</si>
  <si>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</si>
  <si>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</si>
  <si>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</si>
  <si>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</si>
  <si>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</si>
  <si>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</si>
  <si>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</si>
  <si>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</si>
  <si>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</si>
  <si>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</si>
  <si>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</si>
  <si>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</si>
  <si>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</si>
  <si>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</si>
  <si>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</si>
  <si>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</si>
  <si>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</si>
  <si>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</si>
  <si>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</si>
  <si>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</si>
  <si>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</si>
  <si>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</si>
  <si>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</si>
  <si>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</si>
  <si>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</si>
  <si>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</si>
  <si>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</si>
  <si>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</si>
  <si>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</si>
  <si>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</si>
  <si>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</si>
  <si>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</si>
  <si>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</si>
  <si>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</si>
  <si>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</si>
  <si>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</si>
  <si>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</si>
  <si>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</si>
  <si>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</si>
  <si>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</si>
  <si>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</si>
  <si>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</si>
  <si>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</si>
  <si>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</si>
  <si>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</si>
  <si>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</si>
  <si>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</si>
  <si>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</si>
  <si>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</si>
  <si>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</si>
  <si>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</si>
  <si>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</si>
  <si>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</si>
  <si>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</si>
  <si>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</si>
  <si>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</si>
  <si>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</si>
  <si>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</si>
  <si>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</si>
  <si>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</si>
  <si>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</si>
  <si>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</si>
  <si>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</si>
  <si>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</si>
  <si>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</si>
  <si>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</si>
  <si>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</si>
  <si>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</si>
  <si>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</si>
  <si>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</si>
  <si>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</si>
  <si>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</si>
  <si>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</si>
  <si>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</si>
  <si>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</si>
  <si>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</si>
  <si>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</si>
  <si>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</si>
  <si>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</si>
  <si>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</si>
  <si>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</si>
  <si>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</si>
  <si>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</si>
  <si>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</si>
  <si>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</si>
  <si>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</si>
  <si>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</si>
  <si>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</si>
  <si>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</si>
  <si>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</si>
  <si>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</si>
  <si>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</si>
  <si>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</si>
  <si>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</si>
  <si>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</si>
  <si>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</si>
  <si>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</si>
  <si>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</si>
  <si>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</si>
  <si>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</si>
  <si>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</si>
  <si>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</si>
  <si>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</si>
  <si>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</si>
  <si>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</si>
  <si>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</si>
  <si>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</si>
  <si>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</si>
  <si>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</si>
  <si>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</si>
  <si>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</si>
  <si>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</si>
  <si>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</si>
  <si>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</si>
  <si>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</si>
  <si>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</si>
  <si>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</si>
  <si>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</si>
  <si>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</si>
  <si>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</si>
  <si>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</si>
  <si>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</si>
  <si>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</si>
  <si>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</si>
  <si>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</si>
  <si>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</si>
  <si>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</si>
  <si>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</si>
  <si>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</si>
  <si>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</si>
  <si>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</si>
  <si>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</si>
  <si>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</si>
  <si>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</si>
  <si>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</si>
  <si>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</si>
  <si>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</si>
  <si>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</si>
  <si>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</si>
  <si>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</si>
  <si>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</si>
  <si>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</si>
  <si>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</si>
  <si>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</si>
  <si>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</si>
  <si>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</si>
  <si>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</si>
  <si>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</si>
  <si>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</si>
  <si>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</si>
  <si>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</si>
  <si>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</si>
  <si>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</si>
  <si>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</si>
  <si>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</si>
  <si>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</si>
  <si>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</si>
  <si>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</si>
  <si>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</si>
  <si>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</si>
  <si>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</si>
  <si>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</si>
  <si>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</si>
  <si>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</si>
  <si>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</si>
  <si>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</si>
  <si>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</si>
  <si>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</si>
  <si>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</si>
  <si>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</si>
  <si>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</si>
  <si>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</si>
  <si>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</si>
  <si>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</si>
  <si>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</si>
  <si>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</si>
  <si>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</si>
  <si>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</si>
  <si>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</si>
  <si>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</si>
  <si>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</si>
  <si>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</si>
  <si>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</si>
  <si>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</si>
  <si>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</si>
  <si>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</si>
  <si>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</si>
  <si>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</si>
  <si>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</si>
  <si>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</si>
  <si>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</si>
  <si>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</si>
  <si>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</si>
  <si>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</si>
  <si>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</si>
  <si>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</si>
  <si>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</si>
  <si>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</si>
  <si>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</si>
  <si>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</si>
  <si>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</si>
  <si>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</si>
  <si>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</si>
  <si>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</si>
  <si>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</si>
  <si>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</si>
  <si>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</si>
  <si>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</si>
  <si>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</si>
  <si>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</si>
  <si>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</si>
  <si>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</si>
  <si>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</si>
  <si>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</si>
  <si>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</si>
  <si>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</si>
  <si>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</si>
  <si>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</si>
  <si>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</si>
  <si>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</si>
  <si>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</si>
  <si>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</si>
  <si>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</si>
  <si>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</si>
  <si>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</si>
  <si>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</si>
  <si>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</si>
  <si>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</si>
  <si>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</si>
  <si>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</si>
  <si>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</si>
  <si>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</si>
  <si>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</si>
  <si>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</si>
  <si>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</si>
  <si>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</si>
  <si>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</si>
  <si>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</si>
  <si>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</si>
  <si>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</si>
  <si>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</si>
  <si>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</si>
  <si>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</si>
  <si>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</si>
  <si>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</si>
  <si>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</si>
  <si>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</si>
  <si>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</si>
  <si>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</si>
  <si>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</si>
  <si>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</si>
  <si>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</si>
  <si>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</si>
  <si>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</si>
  <si>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</si>
  <si>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</si>
  <si>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</si>
  <si>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</si>
  <si>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</si>
  <si>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</si>
  <si>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</si>
  <si>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</si>
  <si>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</si>
  <si>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</si>
  <si>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</si>
  <si>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</si>
  <si>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</si>
  <si>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</si>
  <si>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</si>
  <si>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</si>
  <si>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</si>
  <si>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</si>
  <si>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</si>
  <si>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</si>
  <si>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</si>
  <si>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</si>
  <si>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</si>
  <si>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</si>
  <si>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</si>
  <si>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</si>
  <si>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</si>
  <si>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</si>
  <si>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</si>
  <si>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</si>
  <si>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</si>
  <si>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</si>
  <si>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</si>
  <si>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</si>
  <si>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</si>
  <si>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</si>
  <si>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</si>
  <si>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</si>
  <si>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</si>
  <si>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</si>
  <si>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</si>
  <si>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</si>
  <si>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</si>
  <si>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</si>
  <si>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</si>
  <si>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</si>
  <si>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</si>
  <si>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</si>
  <si>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</si>
  <si>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</si>
  <si>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</si>
  <si>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</si>
  <si>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</si>
  <si>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</si>
  <si>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</si>
  <si>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</si>
  <si>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</si>
  <si>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</si>
  <si>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</si>
  <si>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</si>
  <si>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</si>
  <si>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</si>
  <si>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</si>
  <si>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</si>
  <si>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</si>
  <si>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</si>
  <si>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</si>
  <si>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</si>
  <si>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</si>
  <si>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</si>
  <si>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</si>
  <si>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</si>
  <si>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</si>
  <si>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</si>
  <si>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</si>
  <si>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</si>
  <si>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</si>
  <si>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</si>
  <si>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</si>
  <si>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</si>
  <si>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</si>
  <si>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</si>
  <si>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</si>
  <si>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</si>
  <si>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</si>
  <si>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</si>
  <si>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</si>
  <si>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</si>
  <si>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</si>
  <si>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</si>
  <si>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</si>
  <si>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</si>
  <si>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</si>
  <si>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</si>
  <si>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</si>
  <si>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</si>
  <si>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</si>
  <si>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</si>
  <si>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</si>
  <si>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</si>
  <si>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</si>
  <si>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</si>
  <si>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</si>
  <si>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</si>
  <si>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</si>
  <si>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</si>
  <si>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</si>
  <si>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</si>
  <si>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</si>
  <si>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</si>
  <si>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</si>
  <si>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</si>
  <si>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</si>
  <si>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</si>
  <si>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</si>
  <si>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</si>
  <si>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</si>
  <si>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</si>
  <si>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</si>
  <si>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</si>
  <si>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</si>
  <si>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</si>
  <si>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</si>
  <si>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</si>
  <si>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</si>
  <si>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</si>
  <si>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</si>
  <si>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</si>
  <si>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</si>
  <si>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</si>
  <si>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</si>
  <si>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</si>
  <si>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</si>
  <si>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</si>
  <si>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</si>
  <si>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</si>
  <si>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</si>
  <si>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</si>
  <si>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</si>
  <si>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</si>
  <si>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</si>
  <si>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</si>
  <si>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</si>
  <si>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</si>
  <si>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</si>
  <si>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</si>
  <si>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</si>
  <si>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</si>
  <si>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</si>
  <si>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</si>
  <si>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</si>
  <si>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</si>
  <si>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</si>
  <si>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</si>
  <si>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</si>
  <si>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</si>
  <si>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</si>
  <si>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</si>
  <si>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</si>
  <si>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</si>
  <si>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</si>
  <si>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</si>
  <si>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</si>
  <si>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</si>
  <si>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</si>
  <si>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</si>
  <si>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</si>
  <si>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</si>
  <si>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</si>
  <si>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</si>
  <si>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</si>
  <si>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</si>
  <si>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</si>
  <si>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</si>
  <si>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</si>
  <si>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</si>
  <si>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</si>
  <si>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</si>
  <si>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</si>
  <si>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</si>
  <si>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</si>
  <si>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</si>
  <si>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</si>
  <si>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</si>
  <si>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</si>
  <si>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</si>
  <si>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</si>
  <si>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</si>
  <si>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</si>
  <si>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</si>
  <si>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</si>
  <si>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</si>
  <si>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</si>
  <si>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</si>
  <si>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</si>
  <si>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</si>
  <si>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</si>
  <si>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</si>
  <si>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</si>
  <si>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</si>
  <si>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</si>
  <si>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</si>
  <si>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</si>
  <si>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</si>
  <si>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</si>
  <si>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</si>
  <si>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</si>
  <si>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</si>
  <si>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</si>
  <si>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</si>
  <si>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</si>
  <si>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</si>
  <si>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</si>
  <si>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</si>
  <si>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</si>
  <si>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</si>
  <si>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</si>
  <si>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</si>
  <si>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</si>
  <si>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</si>
  <si>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</si>
  <si>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</si>
  <si>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</si>
  <si>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</si>
  <si>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</si>
  <si>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</si>
  <si>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</si>
  <si>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</si>
  <si>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</si>
  <si>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</si>
  <si>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</si>
  <si>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</si>
  <si>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</si>
  <si>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</si>
  <si>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</si>
  <si>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</si>
  <si>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</si>
  <si>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</si>
  <si>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</si>
  <si>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</si>
  <si>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</si>
  <si>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</si>
  <si>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</si>
  <si>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</si>
  <si>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</si>
  <si>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</si>
  <si>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</si>
  <si>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</si>
  <si>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</si>
  <si>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</si>
  <si>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</si>
  <si>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</si>
  <si>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</si>
  <si>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</si>
  <si>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</si>
  <si>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</si>
  <si>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</si>
  <si>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</si>
  <si>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</si>
  <si>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</si>
  <si>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</si>
  <si>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</si>
  <si>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</si>
  <si>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</si>
  <si>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</si>
  <si>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</si>
  <si>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</si>
  <si>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</si>
  <si>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</si>
  <si>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</si>
  <si>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</si>
  <si>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</si>
  <si>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</si>
  <si>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</si>
  <si>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</si>
  <si>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</si>
  <si>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</si>
  <si>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</si>
  <si>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</si>
  <si>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</si>
  <si>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</si>
  <si>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</si>
  <si>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</si>
  <si>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</si>
  <si>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</si>
  <si>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</si>
  <si>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</si>
  <si>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</si>
  <si>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</si>
  <si>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</si>
  <si>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</si>
  <si>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</si>
  <si>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</si>
  <si>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</si>
  <si>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</si>
  <si>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</si>
  <si>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</si>
  <si>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</si>
  <si>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</si>
  <si>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</si>
  <si>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</si>
  <si>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</si>
  <si>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</si>
  <si>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</si>
  <si>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</si>
  <si>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</si>
  <si>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</si>
  <si>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</si>
  <si>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</si>
  <si>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</si>
  <si>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</si>
  <si>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</si>
  <si>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</si>
  <si>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</si>
  <si>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</si>
  <si>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</si>
  <si>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</si>
  <si>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</si>
  <si>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</si>
  <si>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</si>
  <si>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</si>
  <si>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</si>
  <si>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</si>
  <si>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</si>
  <si>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</si>
  <si>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</si>
  <si>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</si>
  <si>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</si>
  <si>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</si>
  <si>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</si>
  <si>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</si>
  <si>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</si>
  <si>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</si>
  <si>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</si>
  <si>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</si>
  <si>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</si>
  <si>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</si>
  <si>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</si>
  <si>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</si>
  <si>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</si>
  <si>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</si>
  <si>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</si>
  <si>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</si>
  <si>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</si>
  <si>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</si>
  <si>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</si>
  <si>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</si>
  <si>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</si>
  <si>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</si>
  <si>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</si>
  <si>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</si>
  <si>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</si>
  <si>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</si>
  <si>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</si>
  <si>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</si>
  <si>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</si>
  <si>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</si>
  <si>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</si>
  <si>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</si>
  <si>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</si>
  <si>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</si>
  <si>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</si>
  <si>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</si>
  <si>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</si>
  <si>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</si>
  <si>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</si>
  <si>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</si>
  <si>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</si>
  <si>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</si>
  <si>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</si>
  <si>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</si>
  <si>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</si>
  <si>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</si>
  <si>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</si>
  <si>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</si>
  <si>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</si>
  <si>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</si>
  <si>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</si>
  <si>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</si>
  <si>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</si>
  <si>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</si>
  <si>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</si>
  <si>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</si>
  <si>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</si>
  <si>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</si>
  <si>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</si>
  <si>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</si>
  <si>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</si>
  <si>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</si>
  <si>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</si>
  <si>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</si>
  <si>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</si>
  <si>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</si>
  <si>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</si>
  <si>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</si>
  <si>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</si>
  <si>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</si>
  <si>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</si>
  <si>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</si>
  <si>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</si>
  <si>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</si>
  <si>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</si>
  <si>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</si>
  <si>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</si>
  <si>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</si>
  <si>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</si>
  <si>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</si>
  <si>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</si>
  <si>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</si>
  <si>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</si>
  <si>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</si>
  <si>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</si>
  <si>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</si>
  <si>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</si>
  <si>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</si>
  <si>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</si>
  <si>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</si>
  <si>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</si>
  <si>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</si>
  <si>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</si>
  <si>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</si>
  <si>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</si>
  <si>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</si>
  <si>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</si>
  <si>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</si>
  <si>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</si>
  <si>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</si>
  <si>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</si>
  <si>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</si>
  <si>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</si>
  <si>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</si>
  <si>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</si>
  <si>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</si>
  <si>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</si>
  <si>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</si>
  <si>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</si>
  <si>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</si>
  <si>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</si>
  <si>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</si>
  <si>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</si>
  <si>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</si>
  <si>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</si>
  <si>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</si>
  <si>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</si>
  <si>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</si>
  <si>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</si>
  <si>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</si>
  <si>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</si>
  <si>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</si>
  <si>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</si>
  <si>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</si>
  <si>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</si>
  <si>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</si>
  <si>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</si>
  <si>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</si>
  <si>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</si>
  <si>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</si>
  <si>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</si>
  <si>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</si>
  <si>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</si>
  <si>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</si>
  <si>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</si>
  <si>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</si>
  <si>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</si>
  <si>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</si>
  <si>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</si>
  <si>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</si>
  <si>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</si>
  <si>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</si>
  <si>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</si>
  <si>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</si>
  <si>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</si>
  <si>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</si>
  <si>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</si>
  <si>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</si>
  <si>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</si>
  <si>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</si>
  <si>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</si>
  <si>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</si>
  <si>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</si>
  <si>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</si>
  <si>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</si>
  <si>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</si>
  <si>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</si>
  <si>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</si>
  <si>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</si>
  <si>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</si>
  <si>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</si>
  <si>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</si>
  <si>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</si>
  <si>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</si>
  <si>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</si>
  <si>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</si>
  <si>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</si>
  <si>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</si>
  <si>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</si>
  <si>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</si>
  <si>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</si>
  <si>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</si>
  <si>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</si>
  <si>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</si>
  <si>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</si>
  <si>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</si>
  <si>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</si>
  <si>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</si>
  <si>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</si>
  <si>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</si>
  <si>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</si>
  <si>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</si>
  <si>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</si>
  <si>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</si>
  <si>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</si>
  <si>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</si>
  <si>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</si>
  <si>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</si>
  <si>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</si>
  <si>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</si>
  <si>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</si>
  <si>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</si>
  <si>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</si>
  <si>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</si>
  <si>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</si>
  <si>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</si>
  <si>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</si>
  <si>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</si>
  <si>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</si>
  <si>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</si>
  <si>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</si>
  <si>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</si>
  <si>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</si>
  <si>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</si>
  <si>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</si>
  <si>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</si>
  <si>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</si>
  <si>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</si>
  <si>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</si>
  <si>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</si>
  <si>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</si>
  <si>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</si>
  <si>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</si>
  <si>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</si>
  <si>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</si>
  <si>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</si>
  <si>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</si>
  <si>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</si>
  <si>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</si>
  <si>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</si>
  <si>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</si>
  <si>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</si>
  <si>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</si>
  <si>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</si>
  <si>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</si>
  <si>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</si>
  <si>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</si>
  <si>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</si>
  <si>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</si>
  <si>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</si>
  <si>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</si>
  <si>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</si>
  <si>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</si>
  <si>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</si>
  <si>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</si>
  <si>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</si>
  <si>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</si>
  <si>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</si>
  <si>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</si>
  <si>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</si>
  <si>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</si>
  <si>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</si>
  <si>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</si>
  <si>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</si>
  <si>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</si>
  <si>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</si>
  <si>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</si>
  <si>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</si>
  <si>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</si>
  <si>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</si>
  <si>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</si>
  <si>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</si>
  <si>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</si>
  <si>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</si>
  <si>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</si>
  <si>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</si>
  <si>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</si>
  <si>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</si>
  <si>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</si>
  <si>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</si>
  <si>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</si>
  <si>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</si>
  <si>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</si>
  <si>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</si>
  <si>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</si>
  <si>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</si>
  <si>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</si>
  <si>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</si>
  <si>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</si>
  <si>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</si>
  <si>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</si>
  <si>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</si>
  <si>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</si>
  <si>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</si>
  <si>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</si>
  <si>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</si>
  <si>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</si>
  <si>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</si>
  <si>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</si>
  <si>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</si>
  <si>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</si>
  <si>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</si>
  <si>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</si>
  <si>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</si>
  <si>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</si>
  <si>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</si>
  <si>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</si>
  <si>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</si>
  <si>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</si>
  <si>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</si>
  <si>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</si>
  <si>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</si>
  <si>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</si>
  <si>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</si>
  <si>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</si>
  <si>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</si>
  <si>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</si>
  <si>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</si>
  <si>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</si>
  <si>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</si>
  <si>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</si>
  <si>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</si>
  <si>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</si>
  <si>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</si>
  <si>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</si>
  <si>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</si>
  <si>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</si>
  <si>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</si>
  <si>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</si>
  <si>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</si>
  <si>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</si>
  <si>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</si>
  <si>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</si>
  <si>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</si>
  <si>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</si>
  <si>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</si>
  <si>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</si>
  <si>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</si>
  <si>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</si>
  <si>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</si>
  <si>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</si>
  <si>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</si>
  <si>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</si>
  <si>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</si>
  <si>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</si>
  <si>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</si>
  <si>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</si>
  <si>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</si>
  <si>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</si>
  <si>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</si>
  <si>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</si>
  <si>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</si>
  <si>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</si>
  <si>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</si>
  <si>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</si>
  <si>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</si>
  <si>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</si>
  <si>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</si>
  <si>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</si>
  <si>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</si>
  <si>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</si>
  <si>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</si>
  <si>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</si>
  <si>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</si>
  <si>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</si>
  <si>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</si>
  <si>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</si>
  <si>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</si>
  <si>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</si>
  <si>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</si>
  <si>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</si>
  <si>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</si>
  <si>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</si>
  <si>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</si>
  <si>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</si>
  <si>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</si>
  <si>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</si>
  <si>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</si>
  <si>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</si>
  <si>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</si>
  <si>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</si>
  <si>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</si>
  <si>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</si>
  <si>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</si>
  <si>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</si>
  <si>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</si>
  <si>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</si>
  <si>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</si>
  <si>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</si>
  <si>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</si>
  <si>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</si>
  <si>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</si>
  <si>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</si>
  <si>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</si>
  <si>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</si>
  <si>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</si>
  <si>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</si>
  <si>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</si>
  <si>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</si>
  <si>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</si>
  <si>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</si>
  <si>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</si>
  <si>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</si>
  <si>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</si>
  <si>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</si>
  <si>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</si>
  <si>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</si>
  <si>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</si>
  <si>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</si>
  <si>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</si>
  <si>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</si>
  <si>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</si>
  <si>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</si>
  <si>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</si>
  <si>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</si>
  <si>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</si>
  <si>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</si>
  <si>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</si>
  <si>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</si>
  <si>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</si>
  <si>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</si>
  <si>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</si>
  <si>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</si>
  <si>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</si>
  <si>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</si>
  <si>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</si>
  <si>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</si>
  <si>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</si>
  <si>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</si>
  <si>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</si>
  <si>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</si>
  <si>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</si>
  <si>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</si>
  <si>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</si>
  <si>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</si>
  <si>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</si>
  <si>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</si>
  <si>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</si>
  <si>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</si>
  <si>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</si>
  <si>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</si>
  <si>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</si>
  <si>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</si>
  <si>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</si>
  <si>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</si>
  <si>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</si>
  <si>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</si>
  <si>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</si>
  <si>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</si>
  <si>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</si>
  <si>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</si>
  <si>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</si>
  <si>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</si>
  <si>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</si>
  <si>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</si>
  <si>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</si>
  <si>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</si>
  <si>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</si>
  <si>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</si>
  <si>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</si>
  <si>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</si>
  <si>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</si>
  <si>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</si>
  <si>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</si>
  <si>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</si>
  <si>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</si>
  <si>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</si>
  <si>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</si>
  <si>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</si>
  <si>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</si>
  <si>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</si>
  <si>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</si>
  <si>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</si>
  <si>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</si>
  <si>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</si>
  <si>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</si>
  <si>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</si>
  <si>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</si>
  <si>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</si>
  <si>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</si>
  <si>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</si>
  <si>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</si>
  <si>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</si>
  <si>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</si>
  <si>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</si>
  <si>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</si>
  <si>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</si>
  <si>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</si>
  <si>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</si>
  <si>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</si>
  <si>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</si>
  <si>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</si>
  <si>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</si>
  <si>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</si>
  <si>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</si>
  <si>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</si>
  <si>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</si>
  <si>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</si>
  <si>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</si>
  <si>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</si>
  <si>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</si>
  <si>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</si>
  <si>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</si>
  <si>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</si>
  <si>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</si>
  <si>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</si>
  <si>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</si>
  <si>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</si>
  <si>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</si>
  <si>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</si>
  <si>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</si>
  <si>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</si>
  <si>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</si>
  <si>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</si>
  <si>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</si>
  <si>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</si>
  <si>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</si>
  <si>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</si>
  <si>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</si>
  <si>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</si>
  <si>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</si>
  <si>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</si>
  <si>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</si>
  <si>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</si>
  <si>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</si>
  <si>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</si>
  <si>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</si>
  <si>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</si>
  <si>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</si>
  <si>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</si>
  <si>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</si>
  <si>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</si>
  <si>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</si>
  <si>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</si>
  <si>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</si>
  <si>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</si>
  <si>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</si>
  <si>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</si>
  <si>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</si>
  <si>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</si>
  <si>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</si>
  <si>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</si>
  <si>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</si>
  <si>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</si>
  <si>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</si>
  <si>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</si>
  <si>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</si>
  <si>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</si>
  <si>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</si>
  <si>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</si>
  <si>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</si>
  <si>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</si>
  <si>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</si>
  <si>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</si>
  <si>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</si>
  <si>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</si>
  <si>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</si>
  <si>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</si>
  <si>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</si>
  <si>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</si>
  <si>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</si>
  <si>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</si>
  <si>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</si>
  <si>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</si>
  <si>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</si>
  <si>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</si>
  <si>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</si>
  <si>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</si>
  <si>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</si>
  <si>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</si>
  <si>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</si>
  <si>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</si>
  <si>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</si>
  <si>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</si>
  <si>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</si>
  <si>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</si>
  <si>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</si>
  <si>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</si>
  <si>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</si>
  <si>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</si>
  <si>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</si>
  <si>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</si>
  <si>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</si>
  <si>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</si>
  <si>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</si>
  <si>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</si>
  <si>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</si>
  <si>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</si>
  <si>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</si>
  <si>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</si>
  <si>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</si>
  <si>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</si>
  <si>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</si>
  <si>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</si>
  <si>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</si>
  <si>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</si>
  <si>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</si>
  <si>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</si>
  <si>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</si>
  <si>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</si>
  <si>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</si>
  <si>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</si>
  <si>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</si>
  <si>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</si>
  <si>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</si>
  <si>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</si>
  <si>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</si>
  <si>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</si>
  <si>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</si>
  <si>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</si>
  <si>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</si>
  <si>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</si>
  <si>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</si>
  <si>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</si>
  <si>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</si>
  <si>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</si>
  <si>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</si>
  <si>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</si>
  <si>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</si>
  <si>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</si>
  <si>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</si>
  <si>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</si>
  <si>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</si>
  <si>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</si>
  <si>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</si>
  <si>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</si>
  <si>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</si>
  <si>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</si>
  <si>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</si>
  <si>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</si>
  <si>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</si>
  <si>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</si>
  <si>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</si>
  <si>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</si>
  <si>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</si>
  <si>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</si>
  <si>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</si>
  <si>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</si>
  <si>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</si>
  <si>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</si>
  <si>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</si>
  <si>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</si>
  <si>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</si>
  <si>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</si>
  <si>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</si>
  <si>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</si>
  <si>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</si>
  <si>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</si>
  <si>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</si>
  <si>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</si>
  <si>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</si>
  <si>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</si>
  <si>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</si>
  <si>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</si>
  <si>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</si>
  <si>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</si>
  <si>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</si>
  <si>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</si>
  <si>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</si>
  <si>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</si>
  <si>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</si>
  <si>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</si>
  <si>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</si>
  <si>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</si>
  <si>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</si>
  <si>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</si>
  <si>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</si>
  <si>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</si>
  <si>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</si>
  <si>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</si>
  <si>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</si>
  <si>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</si>
  <si>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</si>
  <si>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</si>
  <si>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</si>
  <si>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</si>
  <si>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</si>
  <si>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</si>
  <si>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</si>
  <si>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</si>
  <si>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</si>
  <si>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</si>
  <si>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</si>
  <si>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</si>
  <si>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</si>
  <si>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</si>
  <si>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</si>
  <si>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</si>
  <si>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</si>
  <si>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</si>
  <si>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</si>
  <si>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</si>
  <si>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</si>
  <si>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</si>
  <si>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</si>
  <si>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</si>
  <si>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</si>
  <si>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</si>
  <si>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</si>
  <si>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</si>
  <si>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</si>
  <si>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</si>
  <si>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</si>
  <si>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</si>
  <si>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</si>
  <si>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</si>
  <si>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</si>
  <si>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</si>
  <si>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</si>
  <si>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</si>
  <si>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</si>
  <si>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</si>
  <si>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</si>
  <si>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</si>
  <si>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</si>
  <si>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</si>
  <si>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</si>
  <si>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</si>
  <si>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</si>
  <si>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</si>
  <si>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</si>
  <si>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</si>
  <si>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</si>
  <si>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</si>
  <si>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</si>
  <si>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</si>
  <si>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</si>
  <si>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</si>
  <si>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</si>
  <si>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</si>
  <si>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</si>
  <si>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</si>
  <si>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</si>
  <si>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</si>
  <si>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</si>
  <si>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</si>
  <si>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</si>
  <si>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</si>
  <si>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</si>
  <si>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</si>
  <si>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</si>
  <si>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</si>
  <si>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</si>
  <si>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</si>
  <si>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</si>
  <si>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</si>
  <si>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</si>
  <si>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</si>
  <si>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</si>
  <si>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</si>
  <si>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</si>
  <si>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</si>
  <si>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</si>
  <si>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</si>
  <si>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</si>
  <si>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</si>
  <si>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</si>
  <si>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</si>
  <si>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</si>
  <si>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</si>
  <si>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</si>
  <si>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</si>
  <si>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</si>
  <si>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</si>
  <si>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</si>
  <si>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</si>
  <si>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</si>
  <si>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</si>
  <si>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</si>
  <si>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</si>
  <si>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</si>
  <si>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</si>
  <si>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</si>
  <si>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</si>
  <si>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</si>
  <si>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</si>
  <si>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</si>
  <si>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</si>
  <si>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</si>
  <si>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</si>
  <si>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</si>
  <si>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</si>
  <si>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</si>
  <si>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</si>
  <si>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</si>
  <si>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</si>
  <si>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</si>
  <si>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</si>
  <si>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</si>
  <si>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</si>
  <si>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</si>
  <si>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</si>
  <si>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</si>
  <si>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</si>
  <si>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</si>
  <si>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</si>
  <si>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</si>
  <si>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</si>
  <si>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</si>
  <si>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</si>
  <si>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</si>
  <si>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</si>
  <si>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</si>
  <si>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</si>
  <si>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</si>
  <si>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</si>
  <si>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</si>
  <si>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</si>
  <si>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</si>
  <si>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</si>
  <si>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</si>
  <si>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</si>
  <si>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</si>
  <si>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</si>
  <si>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</si>
  <si>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</si>
  <si>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</si>
  <si>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</si>
  <si>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</si>
  <si>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</si>
  <si>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</si>
  <si>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</si>
  <si>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</si>
  <si>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</si>
  <si>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</si>
  <si>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</si>
  <si>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</si>
  <si>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</si>
  <si>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</si>
  <si>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</si>
  <si>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</si>
  <si>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</si>
  <si>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</si>
  <si>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</si>
  <si>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</si>
  <si>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</si>
  <si>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</si>
  <si>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</si>
  <si>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</si>
  <si>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</si>
  <si>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</si>
  <si>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</si>
  <si>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</si>
  <si>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</si>
  <si>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</si>
  <si>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</si>
  <si>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</si>
  <si>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</si>
  <si>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</si>
  <si>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</si>
  <si>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</si>
  <si>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</si>
  <si>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</si>
  <si>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</si>
  <si>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</si>
  <si>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</si>
  <si>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</si>
  <si>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</si>
  <si>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</si>
  <si>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</si>
  <si>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</si>
  <si>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</si>
  <si>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</si>
  <si>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</si>
  <si>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</si>
  <si>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</si>
  <si>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</si>
  <si>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</si>
  <si>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</si>
  <si>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</si>
  <si>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</si>
  <si>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</si>
  <si>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</si>
  <si>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</si>
  <si>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</si>
  <si>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</si>
  <si>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</si>
  <si>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</si>
  <si>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</si>
  <si>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</si>
  <si>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</si>
  <si>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</si>
  <si>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</si>
  <si>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</si>
  <si>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</si>
  <si>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</si>
  <si>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</si>
  <si>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</si>
  <si>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</si>
  <si>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</si>
  <si>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</si>
  <si>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</si>
  <si>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</si>
  <si>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</si>
  <si>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</si>
  <si>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</si>
  <si>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</si>
  <si>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</si>
  <si>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</si>
  <si>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</si>
  <si>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</si>
  <si>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</si>
  <si>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</si>
  <si>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</si>
  <si>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</si>
  <si>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</si>
  <si>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</si>
  <si>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</si>
  <si>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</si>
  <si>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</si>
  <si>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</si>
  <si>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</si>
  <si>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</si>
  <si>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</si>
  <si>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</si>
  <si>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</si>
  <si>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</si>
  <si>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</si>
  <si>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</si>
  <si>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</si>
  <si>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</si>
  <si>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</si>
  <si>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</si>
  <si>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</si>
  <si>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</si>
  <si>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</si>
  <si>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</si>
  <si>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</si>
  <si>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</si>
  <si>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</si>
  <si>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</si>
  <si>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</si>
  <si>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</si>
  <si>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</si>
  <si>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</si>
  <si>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</si>
  <si>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</si>
  <si>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</si>
  <si>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</si>
  <si>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</si>
  <si>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</si>
  <si>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</si>
  <si>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</si>
  <si>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</si>
  <si>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</si>
  <si>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</si>
  <si>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</si>
  <si>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</si>
  <si>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</si>
  <si>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</si>
  <si>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</si>
  <si>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</si>
  <si>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</si>
  <si>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</si>
  <si>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</si>
  <si>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</si>
  <si>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</si>
  <si>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</si>
  <si>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</si>
  <si>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</si>
  <si>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</si>
  <si>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</si>
  <si>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</si>
  <si>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</si>
  <si>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</si>
  <si>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</si>
  <si>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</si>
  <si>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</si>
  <si>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</si>
  <si>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</si>
  <si>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</si>
  <si>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</si>
  <si>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</si>
  <si>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</si>
  <si>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</si>
  <si>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</si>
  <si>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</si>
  <si>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</si>
  <si>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</si>
  <si>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</si>
  <si>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</si>
  <si>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</si>
  <si>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</si>
  <si>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</si>
  <si>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</si>
  <si>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</si>
  <si>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</si>
  <si>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</si>
  <si>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</si>
  <si>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</si>
  <si>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</si>
  <si>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</si>
  <si>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</si>
  <si>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</si>
  <si>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</si>
  <si>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</si>
  <si>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</si>
  <si>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</si>
  <si>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</si>
  <si>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</si>
  <si>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</si>
  <si>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</si>
  <si>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</si>
  <si>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</si>
  <si>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</si>
  <si>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</si>
  <si>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</si>
  <si>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</si>
  <si>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</si>
  <si>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</si>
  <si>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</si>
  <si>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</si>
  <si>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</si>
  <si>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</si>
  <si>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</si>
  <si>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</si>
  <si>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</si>
  <si>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</si>
  <si>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</si>
  <si>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</si>
  <si>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</si>
  <si>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</si>
  <si>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</si>
  <si>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</si>
  <si>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</si>
  <si>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</si>
  <si>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</si>
  <si>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</si>
  <si>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</si>
  <si>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</si>
  <si>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</si>
  <si>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</si>
  <si>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</si>
  <si>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</si>
  <si>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</si>
  <si>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</si>
  <si>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</si>
  <si>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</si>
  <si>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</si>
  <si>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</si>
  <si>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</si>
  <si>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</si>
  <si>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</si>
  <si>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</si>
  <si>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</si>
  <si>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</si>
  <si>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</si>
  <si>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</si>
  <si>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</si>
  <si>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</si>
  <si>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</si>
  <si>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</si>
  <si>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</si>
  <si>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</si>
  <si>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</si>
  <si>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</si>
  <si>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</si>
  <si>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</si>
  <si>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</si>
  <si>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</si>
  <si>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</si>
  <si>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</si>
  <si>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</si>
  <si>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</si>
  <si>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</si>
  <si>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</si>
  <si>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</si>
  <si>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</si>
  <si>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</si>
  <si>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</si>
  <si>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</si>
  <si>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</si>
  <si>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</si>
  <si>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</si>
  <si>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</si>
  <si>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</si>
  <si>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</si>
  <si>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</si>
  <si>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</si>
  <si>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</si>
  <si>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</si>
  <si>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</si>
  <si>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</si>
  <si>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</si>
  <si>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</si>
  <si>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</si>
  <si>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</si>
  <si>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</si>
  <si>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</si>
  <si>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</si>
  <si>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</si>
  <si>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</si>
  <si>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</si>
  <si>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</si>
  <si>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</si>
  <si>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</si>
  <si>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</si>
  <si>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</si>
  <si>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</si>
  <si>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</si>
  <si>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</si>
  <si>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</si>
  <si>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</si>
  <si>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</si>
  <si>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</si>
  <si>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</si>
  <si>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</si>
  <si>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</si>
  <si>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</si>
  <si>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</si>
  <si>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</si>
  <si>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</si>
  <si>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</si>
  <si>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</si>
  <si>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</si>
  <si>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</si>
  <si>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</si>
  <si>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</si>
  <si>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</si>
  <si>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</si>
  <si>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</si>
  <si>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</si>
  <si>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</si>
  <si>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</si>
  <si>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</si>
  <si>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</si>
  <si>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</si>
  <si>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</si>
  <si>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</si>
  <si>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</si>
  <si>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</si>
  <si>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</si>
  <si>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</si>
  <si>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</si>
  <si>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</si>
  <si>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</si>
  <si>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</si>
  <si>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</si>
  <si>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</si>
  <si>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</si>
  <si>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</si>
  <si>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</si>
  <si>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</si>
  <si>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</si>
  <si>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</si>
  <si>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</si>
  <si>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</si>
  <si>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</si>
  <si>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</si>
  <si>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</si>
  <si>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</si>
  <si>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</si>
  <si>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</si>
  <si>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</si>
  <si>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</si>
  <si>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</si>
  <si>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</si>
  <si>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</si>
  <si>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</si>
  <si>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</si>
  <si>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</si>
  <si>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</si>
  <si>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</si>
  <si>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</si>
  <si>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</si>
  <si>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</si>
  <si>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</si>
  <si>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</si>
  <si>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</si>
  <si>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</si>
  <si>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</si>
  <si>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</si>
  <si>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</si>
  <si>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</si>
  <si>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</si>
  <si>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</si>
  <si>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</si>
  <si>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</si>
  <si>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</si>
  <si>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</si>
  <si>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</si>
  <si>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</si>
  <si>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</si>
  <si>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</si>
  <si>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</si>
  <si>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</si>
  <si>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</si>
  <si>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</si>
  <si>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</si>
  <si>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</si>
  <si>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</si>
  <si>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</si>
  <si>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</si>
  <si>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</si>
  <si>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</si>
  <si>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</si>
  <si>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</si>
  <si>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</si>
  <si>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</si>
  <si>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</si>
  <si>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</si>
  <si>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</si>
  <si>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</si>
  <si>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</si>
  <si>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</si>
  <si>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</si>
  <si>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</si>
  <si>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</si>
  <si>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</si>
  <si>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</si>
  <si>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</si>
  <si>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</si>
  <si>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</si>
  <si>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</si>
  <si>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</si>
  <si>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</si>
  <si>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</si>
  <si>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</si>
  <si>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</si>
  <si>
    <t>b3cae70d0b8cddd911ac3d242411c0c59f1e485a62c3767743a9e8eab24da5c63831ecb34848b25a8f82bd2b85ed32a3</t>
  </si>
  <si>
    <t>f079a33622986751e87221367034b1ca33599c4ee127b81baa3f7cea026d111367f892b9688fdf279f04be0cac460113</t>
  </si>
  <si>
    <t>807fa13676a79601f29c9cc42ae892204be81594b618e7cb2acc10ec49cd70c2d98b9310b6875fb0ba8cd29c66cadcb5</t>
  </si>
  <si>
    <t>7ab1e3596b4a505b3dc34974bfc3b205393ef030b797ea20ad1fd9d31a3a0cc65b4bb507b38deb736b0e36839a89f56a</t>
  </si>
  <si>
    <t>ac3741b6db106e33cbf894408fa04244a4c6dffdc314a2d491c1f7a78dfe96029e47a8565e182303b5690aeceb0ff3af</t>
  </si>
  <si>
    <t>051bc316aabbfe6ec354806a58fd0502026e5fc37b7cc6025f8ca6c766511d861fed4cca5fce14fbc9da340031ff6e27</t>
  </si>
  <si>
    <t>2650470705550d3885d5c53aeb604d9b3c5c164976518b221d07599dce0798a7b753dfd526e28713158a8d96c414e9f2</t>
  </si>
  <si>
    <t>c2d95a46a5af0e52385bc7b355371c049b3b7d7f0ef535b32b5fc8d8009f1c573b080874bb6b15ef1e2371f7000889e9</t>
  </si>
  <si>
    <t>1d278600af85229f1a1112c78a88e85c8ec34be6fcfbbd468da4f05dd5578ca4601b7e1a0678b5fb7b380f72ee7694b5</t>
  </si>
  <si>
    <t>3c40d912f417885d820e9cc3de4d8b2961939acfd6830697c3e049816bf8d28f321e57c7d23999bfffe5ff7b8f90094e</t>
  </si>
  <si>
    <t>e243d119fa18081bdf1956e88e4816bfde1dfd1c87b5c944cc0af7930fb2745b2f2d21a5a0bbe4c1f8356528e46053c3</t>
  </si>
  <si>
    <t>NC2185</t>
  </si>
  <si>
    <t>80ca6c1f6f39c911632055732316073f8a8c69827fe38d128ef7ad643e706c79e3dc7ddf9a9cb99f04a0ef953344fafb</t>
  </si>
  <si>
    <t>669882621cc2e2e80bbc4a4b83bc49902e267354a627c2f204e87fc9fd5294abdedef4ac0063a4fee6ead637b070cb33</t>
  </si>
  <si>
    <t>2a8459cfab4d9b97043ef95a330a4ef0babf9fc1febd01c17200d18f172396ca770fe6491be5f89e2bc3da2763c44143</t>
  </si>
  <si>
    <t>fcf20d64423dc782f46a8e79ea1f93632a3d671586c175e71bfdf09579996f4517183faf6810f5c0c274cf43aa31d1b5</t>
  </si>
  <si>
    <t>b96f06f6b5f4aa27f3d8cc59c6e45ba47a30441067da683dcdbfd368bd22652295cce8348d073eb813004ad055d3d3c0</t>
  </si>
  <si>
    <t>db18af8a54248a1464bbf5a0ab420e5e4c964a973f2ae7ccd21becd8bdb50dcb1bbad3d387ce9bacae0a553ece681607</t>
  </si>
  <si>
    <t>7d4d49adf407bc3c07576cc2552f5947e0961fe251599b698bc798b203d4c3619422e04a1ec05d252a7a9518537e40c6</t>
  </si>
  <si>
    <t>EY</t>
  </si>
  <si>
    <t>PANADERIA CHIPRE SAS</t>
  </si>
  <si>
    <t>cb72e06c871993c99ca4b0303167f2bfe81138299f08880bca45d0c9b772f729b64d1b1a56c4b339a19bdb13e09ab6a7</t>
  </si>
  <si>
    <t>8501f7e11ff52d850917b3915fff44c88896edb8df16656981e08e29f624575c1623c3addd96b04ba230785ec66b0541</t>
  </si>
  <si>
    <t>5de47775d092f507167e6316d0664f2277b1f1ed8e032b43207fcb2b7032d9b68c2933e797d612f276382d51d56fb4dc</t>
  </si>
  <si>
    <t>d75965439f8619c220f04411270bb0adbdafe560ed739f249720763670236970f855dac3be17856e17ffcfc29cb38ba4</t>
  </si>
  <si>
    <t>f96a13e27cd531f6ea4c243ff5b1f729b97bfca86a2c72603e959c3750431980187a520e92cec64d834692b86f311174</t>
  </si>
  <si>
    <t>bde20a50337cdf9595b0a1a4f24c606f88e8501e5e0566e9caf2bc537f7c5062c27e017e3021c3f0853010af9b8d7ded</t>
  </si>
  <si>
    <t>204a128f629b7dad5af03c09d8a606896e88e518ba72ed201e27bdeff355f05f40cecf1f6d4277eef0f426b56488f51f</t>
  </si>
  <si>
    <t>b7c4ef05326365881a1daf31c868ba493263351c9490f846b0af5115c987cf5e22d052abcee45a004f53a691c5c2d048</t>
  </si>
  <si>
    <t>6e837534c0f52db35e7d0ad2dcccc96d08c4aa48b412409116018f519ba0e13e2ae6f568f95c365dba8b65660ecec07a</t>
  </si>
  <si>
    <t>NC2250</t>
  </si>
  <si>
    <t>7c4d76c997c4ad200b27bef0bac7dbd8521aa580125375493563c03b3643aba2768beca5b7a215bca11873f8ea741470</t>
  </si>
  <si>
    <t>63818147b6f6f4046840614ae4f71e9222c8ce096ce0daf01f2963a21c2e61f5f5fb57511c17cb7959f724b2ca45159d</t>
  </si>
  <si>
    <t>d84670ad399840ab66b34d6f6c65eb5e64c1ab5f0e431f07ab4263665346f9246bc1c9782cca02538afe4f437acddef7</t>
  </si>
  <si>
    <t>1ba86c2e4cb3cc908ac9886a18352706f9ab6c959a40cea651728f80dc8358d01e47d59ec2bc188e9a7459a0b715c32a</t>
  </si>
  <si>
    <t>c4cc36ffc0f22e898b05343cbc3a8103c8fb728bd0c4bd761ea13007d9e42df3191ce7b3e4ec407d2b6eca23d56f3d90</t>
  </si>
  <si>
    <t>284cc24b50632795a821eb24637b4f9816cc944abde91e59a1407fbe3b9ebb7eb9cda00346fb61032f49bc4d640eba24</t>
  </si>
  <si>
    <t>efbcfcfedc9d61800e0bd91f5feee9a1e36855c8936cd185fa36aca84a1fb1bb77938d80f1714339be4894ed435623fa</t>
  </si>
  <si>
    <t>9202945ea0318fe67bcf59a9330923c02576b0c290ce59510fa1286afb5053a394a547e4cb36096a53066749395fd3c1</t>
  </si>
  <si>
    <t>37b62cff9c4f78b3b75311e3c6fd91c9712fed936de05ae520deb430d2e6476e8d77c533611930b9850611eab0254f94</t>
  </si>
  <si>
    <t>c37c8e717ee46cdad6c587720d8f022784a45d11b5f33fb575aa68945d313f6686030eb5cd68cd7796f2fd1492bb779b</t>
  </si>
  <si>
    <t>3f3953800e97f53b5ae6d94fa5d507d3a33b299f5f50781d5cb01bc4ce19b4eaf1f432d636647930af84617871169595</t>
  </si>
  <si>
    <t>b4bcd98b211d240cb3d24dca54a71ece16ba32f0e3560d21835636eabbd335a6a224d715a3df86f33953da49e71aa695</t>
  </si>
  <si>
    <t>e7b338aefac5d615ef60b82c90807990e5cdf2cdead422a56b6ef24b86a6c7e30dc4ccce77b18706cdff56f90d4a9082</t>
  </si>
  <si>
    <t>0386b5db1bff4d525edb242417e79e1b6c812fdb0eb44e22b90dffa8948b5fcebccfa01b2e5151ed88309093cdeb5f72</t>
  </si>
  <si>
    <t>1a73a672a7998b0048608abe5b9b8d417e492258bd8fb42f63a1f0a030f425786252d5ff92d4fe1f3763e2c1c062070b</t>
  </si>
  <si>
    <t>f0933748c29e0a4a3dfe8515605c6ba88a947b5ed4bf1bef347f6a73b93a6eb64f4dc1b77285805d3e7d7cef12aeb2e1</t>
  </si>
  <si>
    <t>5a7bff9cfddcce14f564b0cc3ef9523e4d79b903a06444608f8ab2f06693e26478fb8b4195408250806676377d23d41b</t>
  </si>
  <si>
    <t>53b11582a915b1a965bcb736cb2e60528eeda750b778cd574c6f7fd090e6e56ac866ae0da3e5ed259fce6494d0a11358</t>
  </si>
  <si>
    <t>07d57dbc374d17e13faf5ffc46ad6a92db0ec681ac49dffc285aab9e9912be42118e051c02c57cf0606219596a38801b</t>
  </si>
  <si>
    <t>09158adc172d9d09d2120941cef0f01f233efed0d2ff365d041a664a6cae7249792572078a6acf62cd77cdc72f908fd2</t>
  </si>
  <si>
    <t>65f4db4ed793ab405ffbdd40493cc9465003d6562ed8d600a4ca7aa4b186aa94b078326adafc325f8ea9484af37ccfa3</t>
  </si>
  <si>
    <t>54ae0953cd9312ded25d98c35898d6cc575a0e2a9ecf2c5038af2c19839e733c4e61eb2d33d09d9f2b42dbf9de8b9e0a</t>
  </si>
  <si>
    <t>SIM SERVICIOS INTEGRALES DE MANTENIMIENTO SAS 01 00</t>
  </si>
  <si>
    <t>02d4e1408daca2c8ad02b956b2c530d3a27d351bd8827cc5ef93f9cc443b2791ed4cf928fed95dbb36186b0a2b14994f</t>
  </si>
  <si>
    <t>RDBP CONSULTORES S.A.S</t>
  </si>
  <si>
    <t>f18e263a6bda390b2e5e56db52890d2ce21489a10e1179f2e2a86233a454ba2f72a527b9372ac995b24cf7215c16580e</t>
  </si>
  <si>
    <t>NC211</t>
  </si>
  <si>
    <t>44e8212c5c9555df3fcf790944883a705aa42cd460af02f076ee591340302c255a8992afe4382b3b774de99cdb3c1527</t>
  </si>
  <si>
    <t>a065bf30a385f70dadf9c94e881147e62f42e8f7af9554494d203b4168d6b2c65805319d2f953962c0791ba2fd4240ad</t>
  </si>
  <si>
    <t>2b345f05601927cc0e6ec3beb7006580142eec056f2598c312f1beb536c6be6a442bb0bddbb84327e83991658173ab69</t>
  </si>
  <si>
    <t>cc3415e0a473aa76401ab37a485d0340dd500c78c71dceb01d6d3601913b90fdcfe60b33f006ddcc9b0611f1dad42342</t>
  </si>
  <si>
    <t>92e54d7ff393f30a46aa6827d81ce7bc1f6ea4213bd5d6e53fa3c1c33eb7114bd940ee05d16775a100e45445dc228ace</t>
  </si>
  <si>
    <t>5811b5225e6ed5b67ad1fdaca67cf7ac1aacfc236bedf6352968b33d545e48604077a4c9758a92e4a6e34ea82a6a966a</t>
  </si>
  <si>
    <t>81080f94bfa1470691e6a344192c8d7506afeb421d7d1daf79a4df498c698999f0557c72e5a3196db01824194c698a65</t>
  </si>
  <si>
    <t>0af9c7c6a7ee16bc8a668482b8e7673752192ad6364d642c23f9aedeb8a4776a09c417cc718b67c93e35bbd15b6290d3</t>
  </si>
  <si>
    <t>eb731dd01082675dd1d56aec4ece0a553faedd5700a0c439faaa5689e14e2c3f8d42c1259129f4ba6f31b6ceed8963d3</t>
  </si>
  <si>
    <t>acbf123273a74dcddfadd860d4d966116f264b28e1fd3cf057d17d66d36e65fcc7b466d9cb0b358d8cc3c123933fff72</t>
  </si>
  <si>
    <t>981543bf72837fa9b56c092f1788c9e914183d4a370e60ee986df4166685aa4d799a3068cca97cd56f3955f106dc710a</t>
  </si>
  <si>
    <t>5cbb1a28195b386be77c6c344916f77da75001047823dc92844804e0a0fb6a95a4e0d310909a2aa8d63661c0e4e25077</t>
  </si>
  <si>
    <t>27ab51fd7a355ba562c9f0e46e626c34a9b55ebc355325005744b6f6a8b289b4c5d64d2db25b4616403b5e9893c45e82</t>
  </si>
  <si>
    <t>bd136f98c3f7c8ea5a3ab19a5d4c153982c538f37fe0a9b30bf93d937c6893e756739152f2b2781e9951b25e493e55b2</t>
  </si>
  <si>
    <t>236cd296fd56a1cbb9b38f64163b8985bf046cf5fcaad19ba4b80a91fd13c76fb0401a00c4e29799282576feda3db875</t>
  </si>
  <si>
    <t>665f7858533988694b9806dcff70c89f4c333bbf65c86afaa7eac7198a6ff3475eb0bb77c177d827dc2910f277f21548</t>
  </si>
  <si>
    <t>bd29cd99e4ae5da5a1555a1b0e3be70fbbac1b688ab84155dc023c4ab16af9876d74b53cb83336ee23442378f403e7ed</t>
  </si>
  <si>
    <t>c119bcb7b04af0362a5bd1fedc1b3580ab460bce2fa94432fe207e062eccf1c296b9dbafd72664a3d798801c6a610b13</t>
  </si>
  <si>
    <t>a01c7d34ec991f6916afd88421faff8e8b869db99c70be1d1a93fbc9b30710d0c9d767174eeebbab9b70502a8ea890c8</t>
  </si>
  <si>
    <t>c444564c456305a0911bf84c37dbe2dd7dc919f1e30b8887552ac15825c84487d1e3022e21f197b49bfc1e03cc5d5c61</t>
  </si>
  <si>
    <t>0a8e3d58fa9a86d99c801b9ce35551ca27551b564a3aac4e7fc4250c81e8699a676f16d51c4663c2214b1868a0723ca9</t>
  </si>
  <si>
    <t>5cb338881e95221d3d8f8add007262862447b65352e5885821668986b77e67d8bb9706e3c60dac618cc761269ebb87e1</t>
  </si>
  <si>
    <t>8274518aac91c9f35874b41339e61a0ed69d3cc3d807ed5bbb54c25c24c0da77d59b85021cee6345d070d4d5cd354d30</t>
  </si>
  <si>
    <t>17cf9a9d0cac151ad454e58bf1fc565a1206583b8d5859c1d3a22d72dfe5fe8c5b9a38dcb704029c2ae8e8cb62dd04f3</t>
  </si>
  <si>
    <t>8ccf025585d52ec28a42253ec5516bcbe5990bf4223e1f20c9d5b8ea9697e7247e89c8045da191785e000277512b1bd2</t>
  </si>
  <si>
    <t>cb6e9e65be57010b390c658d491d2d000f8708cef6fab58873f2d8eca99c77eabab98c0a34290ce9da0d140b9a38e7ce</t>
  </si>
  <si>
    <t>2a4130ad084513b9d2a5ea27cad3c603195e6bab1e4155f5d864c74175b7b1d30c33383d2ef3d76bc0b5551af686cb18</t>
  </si>
  <si>
    <t>f4cc137b8d3335763f65e19e281bd6b8dd0af2526b2026fe030d4d595444bf796c865f2634ec43fedd8920a839da053a</t>
  </si>
  <si>
    <t>c30bc65db793e50592f4cca6b27fd497d60b49177e78c23c494252fc72d36f60a39a05e7d781439a04e86be6efd92096</t>
  </si>
  <si>
    <t>66b4d24c3697db08dce9a4db7ee7a310ac5e10bf0cff58b21ff40195f6ea79932bc4e4c531dd3d44bec59f44735dd54f</t>
  </si>
  <si>
    <t>a103884f6eb45e54c4ed554626037abe314584000b406da686dd987e5b928a3cdb7de545f4b4d562ee69c86121a9656e</t>
  </si>
  <si>
    <t>bebaec0d466e4eb3246e88ed0b4ff8dfa4bfee2409ac8ff11eb00efba6a8256fecb84dbb62c66113b1fcd4b31ca6571d</t>
  </si>
  <si>
    <t>c4b2108c9785845be4211a05d0e469f5802d1f410e23a3dfdcd2debd7bb6e11f1a15d16cb78dbba04d10e1edbd635614</t>
  </si>
  <si>
    <t>f478d87a6a3585a9dbb0f72830b257c921e242d431408d421905a6f4dc1d44b258d0b68c516dd205319f0ad6b8fda688</t>
  </si>
  <si>
    <t>d4180097560a225e852d952f4888166f450e57ea4d3ee00ef4dc7a8393e383e4a70d350ca80169aab376a66d4c41a30c</t>
  </si>
  <si>
    <t>CK</t>
  </si>
  <si>
    <t>CERO K SAS</t>
  </si>
  <si>
    <t>0ba58f8f6669cb2f09cfc949c4c5e0fe4d78ea23eedd4100cec1e009b8aa4aa8a1a30a422b2d1af1160ef93d1aede5da</t>
  </si>
  <si>
    <t>74da85f71391177ce8e77d36ee8c7be43f3c4e820abb1c6a0c66e7ab8f79247d63c2ffad341d712db331d9984a50cae5</t>
  </si>
  <si>
    <t>8d5578e524c99ab9385f5451e4f82ce6693184da5644a0610d49bf2694e9b45f711e6e43ccb22ab77a6e252d2fbf8ef1</t>
  </si>
  <si>
    <t>ecd3e6b4ceded1b58f1ca71097ea4a7a96723bdfd7df6c3ad32804232b6f57a51d47197e7b773cb0e3fee822d0d0a1cc</t>
  </si>
  <si>
    <t>889ac3957349cd15050b504696fc898a292e932bcf8a2626b77b6477ea640402ddd6d6b25c451eff8bc12b4eb480d80c</t>
  </si>
  <si>
    <t>d20ea09bec42300ac1ed0bd8d55b47456eb745275e4e95b01f703da8e804fef24dccd64674496478dd62eda32aa8aa15</t>
  </si>
  <si>
    <t>093561d16aa34b75004c6dca23f33ef6013ca3a8d22c270f0ad1313b619702073645cfb5a4085fdf091d304edc80527e</t>
  </si>
  <si>
    <t>85f7211c9966c2aa1783f67f10577fd65a87f1e7a7fc7d0a36787102d3af67a96e2a4b0d84eb7f607b83d5a7285ae9df</t>
  </si>
  <si>
    <t>1c03a1dd72ac02a420e9d8e634b22e04aa10fe773692e93dcb63f673e4d958de7b116c4e4237dec2929c9cff8045720f</t>
  </si>
  <si>
    <t>5521f31af64a780bd3a4bf3c4e6110e010c86c7fb08fafadebcbbab909d38f191ceb8d3e43c95894bde0148e2ae68eec</t>
  </si>
  <si>
    <t>9c748482d8498588a51549ff9133fb5d9d80eee1382f1bd78ba613e5c878faa580875c2ab238bb74f16fdb4c35f3943f</t>
  </si>
  <si>
    <t>cc8a46a1e04d1d7762dc203dbc5b6b969b345101c194d42372b71fdf8a39df431fb2ca43ed0be76bb8468b6263392595</t>
  </si>
  <si>
    <t>1f8a03739057ab550ffda41e3d76b621850af7551bc9b5bd231084af8cd045d0d63595990eb4ae171b2e75fde97bbb92</t>
  </si>
  <si>
    <t>3ab7bcd1ac7480f817abdc231be2875672eb67e89434270899b47f60944ea282229f036622c07d4f7dd93388c9efc6f7</t>
  </si>
  <si>
    <t>04f56ee0ead668a98ec7d1dc3d8f0e7ba3256a9a7217943039f9b7640095a70b4b599149bcdd25422e0a80b5782a9fd9</t>
  </si>
  <si>
    <t>4a2e731878890fa368daa9c84f258deefc22921b506c35386770fbf3a0ef313d012e39bdee34172bc8e4e82896c2fa0f</t>
  </si>
  <si>
    <t>0ed827449640a564f83c0e7d90af434302968bdff46f6443d54a9ab65c475b7841a05d4692d59409e8ed4e92aaa75f0e</t>
  </si>
  <si>
    <t>565a1d0fdecb9452b097e285b42a38b17e3fab79f34b3c84a5e4469b0b450fbe9e1f9fede6c9a12a99e7954cc039d1b8</t>
  </si>
  <si>
    <t>9b46be662e6dbe85778df7fde59c722eb67f20364661db27d02bea85065395eb988806eefd66335007c01fae63daf8b4</t>
  </si>
  <si>
    <t>9ecfa587b2de979bd9556c1864c2d85c4b30922c1b003bcd2f4d8c6d64eda778a841fe39e3a0d7109d8113cd21691ad3</t>
  </si>
  <si>
    <t>THMO</t>
  </si>
  <si>
    <t>THOMASSA MENU Y CHARCUTERIA</t>
  </si>
  <si>
    <t>63d260967ba175f630893e56cc0a56a92ac9b2ed2d29015bec5bf2266eadff41ece12bebcf787e93257772f8d2773386</t>
  </si>
  <si>
    <t>b7d2defc697ce8c4c9d0f882e75fd4eaf74b302f5a3f04e93eb3c786eeaab20e6cc0196c9da26cbac2300a350581ea4a</t>
  </si>
  <si>
    <t>fa6d58493d22a60a0c8ae28c4013827789d7987c63e1d8d8cb376b85db8bf4b1653519f498b3d63cb54ad8a4f10a5d83</t>
  </si>
  <si>
    <t>d34517946ff935bc1816ea591086c572a96acec8acefe48d73d56d49131aa96c97f9bdd1eb6ab402977c6770d0b8aa5a</t>
  </si>
  <si>
    <t>d72ca4d68325ef1a176c048a3653e5a953ad0d661f94f0171d800e714fe9b8fc84bf2a1291f6556ca36681f36bd19942</t>
  </si>
  <si>
    <t>da23908bc9e297f159927a9fe8bfc35e168987f668426a0f5e083f36019b1b951a7f4cca8209ab413260cf8c583d1063</t>
  </si>
  <si>
    <t>c9eafe5f67ef50a6392de1fde63b12f5f2195a00ae1fd5cb329fdfff62ba0a5b82e79c278275ba37b85f0b89020fadfd</t>
  </si>
  <si>
    <t>6bd9337d90f86089b22a59f945a1fb4931c9d2d4bd461407a538ec9c534ccdca46b5158c2a39c0917fb378d8a50ef116</t>
  </si>
  <si>
    <t>KMDE</t>
  </si>
  <si>
    <t>ASESORIAS SERVICIOS ECOLOGICOS E INDUSTRIALES S.A.S</t>
  </si>
  <si>
    <t>97af2aa0a0075e4757de032845407aa6b8afd028168dcdd5e2959e9ca0bbc7c93c957702faa7257d681613fa49404a55</t>
  </si>
  <si>
    <t>67a9a9604c60d30f633fecc195ba07458146e0521a0b1a0b27ef2e1b3e9b421e0e8376fc9f83d0f2eb396a15417ff0f0</t>
  </si>
  <si>
    <t>9ef7b11a7b99b09be4fb086a5ee86f418e557b6805dbfa092b436a54e8e0596bd7d521c00e9148ebc496a13cdd3ebe1f</t>
  </si>
  <si>
    <t>dec3e31d91002331b8b1289c12f8bc9a7c73cc1c735395de986eb49c11f28adb89b03f6ad1ae901776e2953ee01d8f92</t>
  </si>
  <si>
    <t>9f25004934f78d07e90f4f32ab9632268c2b299f4ff65f5f6dff0d6f6cc6a5970559ae1d1df392565dd9ee704da4b642</t>
  </si>
  <si>
    <t>0259b9955bc9979221ce6922fb723b3a9a633329b10dee36634c7638f960e97975a96fcee223c1762866599f7a2087e6</t>
  </si>
  <si>
    <t>2476f76fb419d909ffcb1311c9647b5075b3182d92708613b09384e415b0c898d0d1f6847cbff9d5cc4d77fc35912b89</t>
  </si>
  <si>
    <t>01170f88ebd44ead92380cbc5e62d0adf7a08c0da9ae1fbf4d7d12feba56aaa0d811774508897d63995e70e8df8b7818</t>
  </si>
  <si>
    <t>0bba620f4b4434bddc09dcfdd37e235598807e8b34b3f174dbabda7e2f0497de822d94056f487bf2d895adb4f8d4606f</t>
  </si>
  <si>
    <t>cfa8d23a92c3d5722f6d1c4a4c9f817ca9db6ea5532c60a740d58320f740bac74c9ae11d8b6d6a67f9d4bc9b3a67a9fc</t>
  </si>
  <si>
    <t>A.C COLOMBIAN LAWYERS - CIRCULO EMPRESARIAL - EDITORES SAS</t>
  </si>
  <si>
    <t>4ca30f0a52469aedfd652e3c4660702a96ab39ec2a6a99e4d62d12df0961d6d4f195c4fc1d61432c9839c86eac241bac</t>
  </si>
  <si>
    <t>70f42b08f108802f6f2c5686cbe3edb57e43a6409879401ed67f93703accad34b53cb607891ad3fe2355c0e6654fea5b</t>
  </si>
  <si>
    <t>d8eca93cd292714df8bf94e6a3c75fa341340d8bc78a26f11e946ec8ee980b90dd2f99645225e5cd8e8e512624bfd1d5</t>
  </si>
  <si>
    <t>ba8f5fd2d1a35be950f0c15b84e54ec2f3f122aeac3d203828a0e68634f40dbec9d0cf6b23d448e0a609c1703cb2e9a5</t>
  </si>
  <si>
    <t>eaaa4464803457b97bdf97d2dec4728a677db42b1c686b74c4a2675167fa59cd0791fc9159fa862fb3a61bd8c893a677</t>
  </si>
  <si>
    <t>d4761a24f35a6e14842cced6092daed0dfb167e5c234fbfb485d43902979ef375fdbd94ce31e4bbd8e0c4e372054ceed</t>
  </si>
  <si>
    <t>c32fcb066639ad81b2cca55b2cb92702e66519b2669cd128cccd4b44bea9eb551493903257f82917df90dc2159114bbc</t>
  </si>
  <si>
    <t>c517f8c7c0393734169fce8346925a5ce9ccdc102fa13e1b9cab32b5ebae4ca0a396efe7cddad6014395fdc9a754772e</t>
  </si>
  <si>
    <t>e22b79697f3bb1ae12baa79919eb5eee9ed36dc9415d4d8995a7445997aab159c03454e20e2d8c7e7720580ab9f6a349</t>
  </si>
  <si>
    <t>5e21edb5c3f4b960f87641480d89945e82a0791053af9ada4bfb3eefa55d9c7a96006227a975fcde8198cf62009330a4</t>
  </si>
  <si>
    <t>8a5db1210faad09515717d3dfff3016c7b5ec7e4729e108784b5a261cb699779e8af776bf2e70dc2a2560ccf491537b7</t>
  </si>
  <si>
    <t>0bd6014a530546d4b27f677da7bef320a69ad3b165b6e633ea56eaa789016ab2a1e519eee5b4c5509fd4ea1f5748b71c</t>
  </si>
  <si>
    <t>ae5693dc627df72fb88adaa87212c7ad721676a92c52e02dde21588407a70179d05b3ab32676186b58d1730060334450</t>
  </si>
  <si>
    <t>e5a00e070d67aa10ffbf62484813bd3fdd671bc519e8821d765bae88a4bfce0438580ca84275d820ce4e28ea2e8df824</t>
  </si>
  <si>
    <t>b25da4922b893ea3e65c878067175ee377d683830997e1ec5d48ce62964c59db28d9ad2ce8ea17a9e98a8a3fe554602e</t>
  </si>
  <si>
    <t>edba07e67741bef7251daba481c6dd7ba49d3372aad219b6bc658976478b3eb5611c25b6eefb7ff7a137627f4f03acd6</t>
  </si>
  <si>
    <t>549d9d47fb245468b750cb54f490302d8d0566647c8e72572cd800b5351b71c80d532e180a8192c26685fde20244fbba</t>
  </si>
  <si>
    <t>022C</t>
  </si>
  <si>
    <t>e4c644ec3120f3a363d0d8a24a2d7291157b3d6ec913a51af0906bdd6580bd8cac6671b1b2b7fad905d2b9dfbc36fbea</t>
  </si>
  <si>
    <t>b8c9cb3ea47f42a03d3acf53d2509c65e2d57f98baac28eb5b535102df448861d8d5b05aeffbc9da9016723ad51088ec</t>
  </si>
  <si>
    <t>ANDRES FELIPE OSORIO ECHEVERRY</t>
  </si>
  <si>
    <t>04c0ab57ea4605881523acf2d60a9c8a12681ae954c4b2e7e42bed318f7492a2cb358156991046a704c46f3342f841dd</t>
  </si>
  <si>
    <t>bad879d5452b09afa2a0efbae1581000e38f1b7df36b7ce8d6138b6e78fba9234e2a918c117091c6191f149f0518359f</t>
  </si>
  <si>
    <t>DMCC</t>
  </si>
  <si>
    <t>c427e5a27b69052f7aa61e55056f3b8f071da0593e60d03c515371de13766cf36cfe820caef521d836a18df95ac5cd2f</t>
  </si>
  <si>
    <t>ecf06f86160ad438f81ba9d882bb898d62367750fc178682c9e7c57c6be4edaa01e3c5299f9a778a153c001672906aaf</t>
  </si>
  <si>
    <t>fd5fe6743259baecaa8eb748a43044d5713680b6c3908cfc3ccd9abe62e8bd47babb525084ce30cfa543ba2194d8a24d</t>
  </si>
  <si>
    <t>9ca08a559cda5b4f2ea744ca0d1755678801c78a5b3870539190fe4ffed4014cad94efaec7eb58222e62db35d6c18bc0</t>
  </si>
  <si>
    <t>346951d0b805897cf244d3677da05702d872370ce8629f33e018dddc82cd9e32145ae245c65ac202ab96de9893da28d6</t>
  </si>
  <si>
    <t>7d61505de318657e2d306c6033db317c253e6b1ba1b451e9531d1c4652cbc6dcb1ac11245df67c56fe9ed9db2fa01329</t>
  </si>
  <si>
    <t>63d6630402b225696a2c3def3cb40de5291d330fe959be36d774acae9140f13e9316b5144cb60cba4d7ddb891e9116f0</t>
  </si>
  <si>
    <t>c901f0dcfa58346f001240f267e8ccd79267f457152a02d31e9eb47d613f57dbb5f36b641dadf7f798b2256561b857d2</t>
  </si>
  <si>
    <t>2aba2260ad54e36e512c2feabe2bf10296d0ce8078f335fc78f4afbe7667ea542bfe7b11b56d08ed1b14eff4e8185e25</t>
  </si>
  <si>
    <t>CARROCERIAS PLATINUM SAS</t>
  </si>
  <si>
    <t>cc761d2a4044f6ea01cef7b56799d8c19f684072034bb2b997d2eaeee6339653b2ef9c73870fe2c6fedbe292bb28ac1e</t>
  </si>
  <si>
    <t>ffc1586352ea3aa953b4bfe0e33fc975dbb3000f637954a49708dc6f183cb92f864e2bada012214d2deb37fd46faff01</t>
  </si>
  <si>
    <t>c432dc076fe0dc880f5bc8850e6358f4e02eac4b75ebf10b03a1c929fe43504a19729840b86798d610643e538fc53dec</t>
  </si>
  <si>
    <t>9888cd1316895b83d219e248c8161b906f353ee69548717c765bb6e8c9be78b7632c51518fe43712c419a68868ba63bc</t>
  </si>
  <si>
    <t>35b2e19903d8bc051c7d1e03d15dc2ec97ecd173169f70addd53f5fa5f28c89eb8060bb92cb655fd43a1bc82d5e64fa1</t>
  </si>
  <si>
    <t>16910c6e7e11bffdaea21a51ec153a629463156df792e7c9572163b3b9e281d77bde579297402abc5d159c1338656842</t>
  </si>
  <si>
    <t>834d79062c76ac60fd082f93279a9d24703a1b3c9cf646159bbf8e788467f00b95bb72bd5815fb659c7513466a7305b1</t>
  </si>
  <si>
    <t>aaa17ab151a84b85d95a26813a9ede299911067a10d78105726eac39a56d7db04c800e4dd9c097c05879b1e3b1a508c6</t>
  </si>
  <si>
    <t>f0c166d0c049236e2ef4640a599c0b188ad4998f190803e7f210d7a3a4e57147be2bc0d0cd2c74c49a9527839315a3d8</t>
  </si>
  <si>
    <t>c6366c082a0b6981c32bb17cd2cfe502cc4e1dfc6609a1412632caf0b152d59df34e5491a52ce711661d6bfc87b9dfde</t>
  </si>
  <si>
    <t>4a238b05015bc64061421c1c8f42c4c1eb6401543926339a94c5f813071efff7e563f2d77f7c51b17993013b4f9b0325</t>
  </si>
  <si>
    <t>576f5ccf6edf1dbbbc9e04b0cce82392990ff076b25a7af554f92fa48b51437d3a483e5ba000df81c2c53698376a342f</t>
  </si>
  <si>
    <t>FCS</t>
  </si>
  <si>
    <t>PRODUCTOS ALIMENTICIOS DOGGER SAS</t>
  </si>
  <si>
    <t>00f2e9015076b07e727df8abd31ff69e8a8d0a1ce9131c378b925f39d6dbf678cf777494415d94c1723bbdc1f2479dfa</t>
  </si>
  <si>
    <t>a6f1288afedf200b41cab1fecaaefc4e13f08aeb25890a2bc1d01607191fdd67a16acd62779971c324b38c66ccb7e136</t>
  </si>
  <si>
    <t>30c71ff0974ff97f8d87baec411e79d94fec7369e2dd796df7f39fbc8d08ba32d42e6f030fec92c55135ee513bbb5a24</t>
  </si>
  <si>
    <t>26eeb4d846a1b4a2669738f5587a69c8a7a2876584c294ef3f2a5475d7ffbe6af669da27d1b353debcec0543db8e861b</t>
  </si>
  <si>
    <t>de45f85b8330e05ee5a405219c935b603488d2534052055bec79dd40e08901c028bb4ac8eb01ceb18a92e27264f19b56</t>
  </si>
  <si>
    <t>4749fabaa24b8a5bb8a8543966b2f272384e659f9eba21bd76a7014f051c1b5bad0fa838cc09300e7366656739998720</t>
  </si>
  <si>
    <t>3355f42692cb0f4f2e054e6ebc42b0993babc74da242a55e7c109d7489b2e0195a374b96e8572677f0b56c34d125f522</t>
  </si>
  <si>
    <t>99eee8df583bb2d3910ee68cd109664e72b7c7347890e1590d3b99e951943e5527dced730132a1fd4ca7b881fd375413</t>
  </si>
  <si>
    <t>FEVI</t>
  </si>
  <si>
    <t>ADMINISTRACION INTEGRAL DEL RIESGO SAS</t>
  </si>
  <si>
    <t>2f42ccd7322f18f97bf2ebe2d53226217d42b858ea359c1eda1dde8f0661f13f6be2e177bcbafdc91448191c0fa8095d</t>
  </si>
  <si>
    <t>0112621fbf75a4dfe690139f2a90f1951903b5b4e7dfb85a2b46a1bdf6b9274f9deabb42a973a9b27f1ae176b552efb5</t>
  </si>
  <si>
    <t>EJRG</t>
  </si>
  <si>
    <t>REPRO IMPRESOS</t>
  </si>
  <si>
    <t xml:space="preserve">TESORERIA </t>
  </si>
  <si>
    <t>3d4967efa15fd00c4f54ae238427e4897a1e3e884aee98b3f41abb966b5f6fed146298ff7f4bfb3de9f2c7ea61d1b23b</t>
  </si>
  <si>
    <t>1977a7bee2a9d8bded7cda8dd6b893f08295dcd91f2a2d6a7466c19e5aea7d3e6de50bfbb78a5fb2a70a5d43b2f05ca1</t>
  </si>
  <si>
    <t>5400dc3e56ea3e2a32ba113c93af5e38e39de23adcdad3bbafe92ccb7ddee7ef14fb0de5f9859be24617f104a50327ba</t>
  </si>
  <si>
    <t>fa6b7620412ea181ebfdf337a3e4be9a67db8689b104c6039b10c21721d2e94311baec095a0dce5a4bd8774bfe8f893d</t>
  </si>
  <si>
    <t>7a705eb70a8b33c3b9fb022d1e381d8c70a84c92a90c767cbcc4ac2de0e45bcd258627e62b2ce0a4dedac10cc3682378</t>
  </si>
  <si>
    <t>536913f1115258e9d2f6ff79fbb7a65095894bdce32137a30be9bc6f0a15cd0ade92ec21bc55e93fae74a89743be083d</t>
  </si>
  <si>
    <t>e35c3c0f8dbc8c6b84e50099928ce16b3482798c1d720fcbe492e0374f91c7fe7e7aeb9f4162ac4d9a8fc963c5653102</t>
  </si>
  <si>
    <t>2b3127d3acb06a1c8a07d543c7e60774ad0fa8c6ceba32be1661d29787af07e65e2f5bba363e35e08cbcbb8560a2c435</t>
  </si>
  <si>
    <t>c0b46e3c652fc8acd2b53efff3fd45098c132f9e220fbf3e482947e6ff24cf6004eae06a1690217df3ff7c4a0a01b7dd</t>
  </si>
  <si>
    <t>afea5682073db49d3e1fc7da6ceb34057dbd433d7c0308370f9ba31734e2fe57576d68dfc415cce128cd911684412f02</t>
  </si>
  <si>
    <t>5a4f083aa313f68f2c0de7ec18790f4f2cb640e9aa50ccfbe4d9545412091d51e1282453bff9e4155fb774818796c523</t>
  </si>
  <si>
    <t>215c078209f137ff989c50823bf5a1dd144af4cfb93fa6dc21661a65945d5acb0731ab6874b00667ca4e555757b729d2</t>
  </si>
  <si>
    <t>c7bddc9718ab0ed27b0e68b5127e8636ff183d3f71ebbb544b2bbd8b8d9eda38bac8d9fa928094f8e0748a1cef09a410</t>
  </si>
  <si>
    <t>b27fa4f5d5926eb930a4d3dffa0a21ee031e9278690e2d46a2b0b063e5e3f548ce22eb7cd02bf298a6816f7c25b0eea9</t>
  </si>
  <si>
    <t>10SO</t>
  </si>
  <si>
    <t>b83d9b9ced332ee03cf5540e13bf70adf268be60e5e7153f9adc956f17eed58632166b100243231adcf664d5e3991d12</t>
  </si>
  <si>
    <t>F183</t>
  </si>
  <si>
    <t>5ac2a4872276e9e48793029791fd6b1e22140bc0019ba9fbe19cb44a08976bd5ff61e4a56c9bad58f2f29a0a04e37abe</t>
  </si>
  <si>
    <t>ed9f0bf2e24b7a33eb6dadc5688e576973194d375cc76b65c6e21627bc08a68e141187ffb172bd82370c54e1d18e2008</t>
  </si>
  <si>
    <t>c2ceba6082eb369c5e42e4102b8d04342e89d024037b1a9c11b16eb0d4922f62e509fa36f7e9c0e6689d86001e45929e</t>
  </si>
  <si>
    <t>95fc229f927600d970c0456cc9c4a1e4627e46614c3d3986186a822dfab5dc5a5603977b459367bb6b32be1aff3f8115</t>
  </si>
  <si>
    <t>a66a07b72d7f1f31edf57ab01a1baa615bf1cbf9a658b99eeae9d2aac9af0aa8aa145a085b2abc3c17ec7815c6d914b7</t>
  </si>
  <si>
    <t>7eb4db5feedc417127fed178202f56e32de04fa74e92cd09c25ccbd9668c3b1622995b0bd96cd85d2b51b3f5975c70f6</t>
  </si>
  <si>
    <t>320fadc7ef66525b2f9aaf575d856cb244d0367ed193243987f8a118aea445ae6448fb69988779ad56654cd29eb1c6b9</t>
  </si>
  <si>
    <t>e36ba53744d9f371f6b2cd024f60cff6472041926344766a89c2e4fa4fc56fb8d48b318bacfc26dd43cce09cb5fa9b67</t>
  </si>
  <si>
    <t>6ca503d1edb3b1c02aa79befdd3c1925bddf23d639e676470b50f550a71620480fce76b8320b622ce71264f0e0b08a3b</t>
  </si>
  <si>
    <t>e707771c5e7082e1ac3afd2f86229de80aac0f05ba408f84076889ea0c9fdb7ced58a5f14bb8e89c4ac0b4e83df530c9</t>
  </si>
  <si>
    <t>bdfd8b48e0323fbe98e9ce472fd2677294b65195da3a6420f9f78cb853fba64fb80d7d68922ed42cccb25465deeabc3a</t>
  </si>
  <si>
    <t>COC</t>
  </si>
  <si>
    <t>328e802f8ed9024c017993a7e1eb06cf7e1774a5a1c06ea8007ae4e360114b39c132c228f09d453e0688ab951e4860ac</t>
  </si>
  <si>
    <t>133ac533769c14a65a1098698bbe12b7e8a740278fc4d659af622accdc913ecb81e893115f90fb63117f80c3d4c77e64</t>
  </si>
  <si>
    <t>7ce4bf14df3709b8ea697022a66e9567f6480d9082137645ee737394e757f8029dc7a1652166b1f47ca42d1de1a2badd</t>
  </si>
  <si>
    <t>d18f621c381975bf5eb61f07fa4cbc1e634fb46d7dbf5da060d08466726b1a6c208e1dd0efe0d1d52a5d47c6a9ac86d3</t>
  </si>
  <si>
    <t>14db6b45fcdc5fb6e88f2e6d2ef1904d632acd5ebbfe650473b62d167c72473718f503429def54fff5f1e40b89f77632</t>
  </si>
  <si>
    <t>5a9b8aeddeede73def4b6d948037e824ea6882f55ca89e801d4ce5326c189ca409b80c0e250b56847ab714d6bc04323a</t>
  </si>
  <si>
    <t>699a9ca157698307c53f890b7d036e9c2d6498eecf29f149103df5974289776b648a73c44f65ccd48941dbb58a8bd039</t>
  </si>
  <si>
    <t>8b5909c2926794f285b3cffc11021b8872fe5a1ef89a71311992ba6a9c698b26460e1abb0be7b0c06a4eb711e705202f</t>
  </si>
  <si>
    <t>5081a972e805f1d2882c0088422be8b13e4c32a5d2445049482bd0c0bbc5f2ea9e0a76a61b34fd51f8783bc388340ff8</t>
  </si>
  <si>
    <t>68e93ff77b6b9c453421a76d4c9332b2b94d5919625a9f3a938f551661a82d0b01002674229d9555ca0c8f2766664b73</t>
  </si>
  <si>
    <t>9f68929c65acae41e09bca22fe0c33599d77115819ee245f5032dd1f75fe5d9ab8d6efee347fc86f8b12c6952bd55445</t>
  </si>
  <si>
    <t>e41c9d3fab8c3ba5fffd6efc139aad2d6af9f8c02e50c8e7aa6651c830ec39fb16ed4f80d36f73d9bb1bd5e82fa9d035</t>
  </si>
  <si>
    <t>6b25ac4fed51f4c98a61bc0f569cb86036986264eb8b06d5e7360ddefcdda69f687674d78f792ceef628819471143a75</t>
  </si>
  <si>
    <t>6968cafd9511379ca0b425c4636a2fdb58d64b8d744f98b5f780cf0684632120d2ccabb2baf85cba5cc0ea91b018e095</t>
  </si>
  <si>
    <t>ee12d2df0a22f985a52289aa943cc58c436e132c66f3a94f9d84280131b81d065c76328856d83c0bbfce2dd8339e11b6</t>
  </si>
  <si>
    <t>84de05fdee4a6241ac0dee5ec863d4a0d4abcc72aab1b34f4f3227f53afaeb0d07e77a85237d75c1959db35eac3b6f57</t>
  </si>
  <si>
    <t>fad5f7f065b5c5bb37ffdb804c58410a4f3e5acbe8da999abf15fb5c8f503226ed3a72d2d71d9d2ae21e8ba84d36044a</t>
  </si>
  <si>
    <t>LA PREVISORA S.A. COMPAÑIA DE SEGUROS</t>
  </si>
  <si>
    <t>INVERSIONES MIRANORTE SAS</t>
  </si>
  <si>
    <t>INVERSIONES ECHEVERRI GALLEGO S.A.S.</t>
  </si>
  <si>
    <t xml:space="preserve">JEFFERSON CORTES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</si>
</sst>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* #,##0.00_);_(* \(#,##0.00\);_(* &quot;-&quot;??_);_(@_)"/>
  </numFmts>
  <fonts count="1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0" fontId="10" fillId="0" borderId="0" xfId="0" applyFont="1" applyAlignment="1">
      <alignment vertical="center"/>
    </xf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1.453125" customWidth="1"/>
    <col min="6" max="6" width="24.54296875" customWidth="1"/>
    <col min="7" max="7" width="16.54296875" customWidth="1"/>
    <col min="8" max="8" width="38.453125" customWidth="1"/>
    <col min="9" max="9" width="14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10.54296875" style="23" customWidth="1"/>
    <col min="15" max="15" width="13" style="23" customWidth="1"/>
    <col min="16" max="16" width="13.45312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8" style="25" bestFit="1" customWidth="1"/>
    <col min="21" max="23" width="11.453125" style="23"/>
  </cols>
  <sheetData>
    <row r="1" spans="1:23" ht="38.1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99999999999999" hidden="1" customHeight="1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99999999999999" hidden="1" customHeight="1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99999999999999" hidden="1" customHeight="1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4" hidden="1" customHeight="1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5" hidden="1" customHeight="1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99999999999999" hidden="1" customHeight="1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4" hidden="1" customHeight="1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5" hidden="1" customHeight="1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99999999999999" hidden="1" customHeight="1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5" hidden="1" customHeight="1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5" hidden="1" customHeight="1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99999999999999" hidden="1" customHeight="1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9" hidden="1" customHeight="1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" hidden="1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" hidden="1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" hidden="1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" hidden="1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" hidden="1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" hidden="1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" hidden="1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" hidden="1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" hidden="1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" hidden="1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" hidden="1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" hidden="1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" hidden="1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" hidden="1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" hidden="1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" hidden="1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" hidden="1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" hidden="1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49999999999999" customHeight="1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99999999999999" customHeight="1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99999999999999" customHeight="1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4.453125" customWidth="1"/>
    <col min="6" max="6" width="24.54296875" customWidth="1"/>
    <col min="7" max="7" width="16.54296875" customWidth="1"/>
    <col min="8" max="8" width="38.453125" customWidth="1"/>
    <col min="9" max="9" width="16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49999999999999" customHeight="1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5" customHeight="1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49999999999999" customHeight="1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4" customHeight="1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5" customHeight="1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5" customHeight="1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99999999999999" customHeight="1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9" customHeight="1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49999999999999" customHeight="1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99999999999999" customHeight="1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99999999999999" customHeight="1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6.453125" customWidth="1"/>
    <col min="6" max="6" width="17.54296875" bestFit="1" customWidth="1"/>
    <col min="7" max="7" width="13.453125" customWidth="1"/>
    <col min="8" max="8" width="38.453125" customWidth="1"/>
    <col min="9" max="9" width="16.54296875" style="18" customWidth="1"/>
    <col min="10" max="10" width="15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49999999999999" hidden="1" customHeight="1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5" hidden="1" customHeight="1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49999999999999" hidden="1" customHeight="1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4" hidden="1" customHeight="1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5" hidden="1" customHeight="1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5" hidden="1" customHeight="1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99999999999999" hidden="1" customHeight="1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9" hidden="1" customHeight="1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" hidden="1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" hidden="1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" hidden="1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" hidden="1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" hidden="1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" hidden="1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" hidden="1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" hidden="1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" hidden="1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" hidden="1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" hidden="1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" hidden="1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" hidden="1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" hidden="1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" hidden="1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" hidden="1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" hidden="1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" hidden="1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49999999999999" hidden="1" customHeight="1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99999999999999" hidden="1" customHeight="1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99999999999999" hidden="1" customHeight="1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" hidden="1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" hidden="1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 hidden="1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" hidden="1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" hidden="1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 hidden="1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 hidden="1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" hidden="1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 hidden="1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" hidden="1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" hidden="1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" hidden="1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9" customHeigh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10.453125" bestFit="1" customWidth="1"/>
    <col min="5" max="6" width="12.453125" bestFit="1" customWidth="1"/>
    <col min="7" max="7" width="9.54296875" bestFit="1" customWidth="1"/>
    <col min="8" max="8" width="10.54296875" bestFit="1" customWidth="1"/>
    <col min="9" max="9" width="12.453125" bestFit="1" customWidth="1"/>
    <col min="10" max="10" width="17.54296875" bestFit="1" customWidth="1"/>
    <col min="11" max="11" width="14.453125" bestFit="1" customWidth="1"/>
  </cols>
  <sheetData>
    <row r="1" spans="1:11">
      <c r="A1" s="10" t="s">
        <v>12</v>
      </c>
      <c r="B1" t="s">
        <v>3053</v>
      </c>
      <c r="J1" s="10" t="s">
        <v>12</v>
      </c>
      <c r="K1" t="s">
        <v>3054</v>
      </c>
    </row>
    <row r="2" spans="1:11">
      <c r="A2" s="10" t="s">
        <v>3055</v>
      </c>
      <c r="B2" t="s">
        <v>3056</v>
      </c>
      <c r="J2" s="10" t="s">
        <v>3055</v>
      </c>
      <c r="K2" t="s">
        <v>3056</v>
      </c>
    </row>
    <row r="4" spans="1:11">
      <c r="A4" s="10" t="s">
        <v>3057</v>
      </c>
      <c r="B4" s="10" t="s">
        <v>3058</v>
      </c>
      <c r="J4" s="10" t="s">
        <v>3059</v>
      </c>
      <c r="K4" t="s">
        <v>3057</v>
      </c>
    </row>
    <row r="5" spans="1:11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>
      <c r="A17" s="11" t="s">
        <v>264</v>
      </c>
      <c r="B17">
        <v>8</v>
      </c>
      <c r="C17">
        <v>3</v>
      </c>
      <c r="E17">
        <v>11</v>
      </c>
    </row>
    <row r="18" spans="1:5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>
      <c r="B21" s="30">
        <f>(504*100%)/625</f>
        <v>0.80640000000000001</v>
      </c>
      <c r="C21" s="54">
        <f>(121*100%)/625</f>
        <v>0.19359999999999999</v>
      </c>
      <c r="D21" s="54"/>
    </row>
    <row r="24" spans="1:5">
      <c r="D24" s="4" t="s">
        <v>3061</v>
      </c>
      <c r="E24" s="4" t="s">
        <v>3062</v>
      </c>
    </row>
    <row r="26" spans="1:5">
      <c r="A26" s="19" t="s">
        <v>3063</v>
      </c>
      <c r="B26" s="20">
        <v>625</v>
      </c>
      <c r="D26">
        <v>504</v>
      </c>
      <c r="E26">
        <v>121</v>
      </c>
    </row>
    <row r="27" spans="1:5">
      <c r="A27" s="19" t="s">
        <v>3064</v>
      </c>
      <c r="B27" s="20">
        <v>137</v>
      </c>
    </row>
    <row r="28" spans="1:5">
      <c r="A28" s="19" t="s">
        <v>3065</v>
      </c>
      <c r="B28" s="20">
        <v>56</v>
      </c>
    </row>
    <row r="29" spans="1:5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B22" sqref="B22:B25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9.54296875" bestFit="1" customWidth="1"/>
    <col min="5" max="6" width="12.453125" bestFit="1" customWidth="1"/>
    <col min="7" max="7" width="10.54296875" bestFit="1" customWidth="1"/>
    <col min="8" max="8" width="12.453125" bestFit="1" customWidth="1"/>
    <col min="9" max="9" width="17.54296875" bestFit="1" customWidth="1"/>
    <col min="10" max="10" width="14.453125" bestFit="1" customWidth="1"/>
    <col min="11" max="11" width="5.54296875" bestFit="1" customWidth="1"/>
    <col min="12" max="12" width="9.54296875" bestFit="1" customWidth="1"/>
    <col min="13" max="13" width="10.54296875" bestFit="1" customWidth="1"/>
    <col min="14" max="14" width="12.453125" bestFit="1" customWidth="1"/>
  </cols>
  <sheetData>
    <row r="1" spans="1:10">
      <c r="A1" s="10" t="s">
        <v>12</v>
      </c>
      <c r="B1" t="s">
        <v>3053</v>
      </c>
      <c r="I1" s="10" t="s">
        <v>3055</v>
      </c>
      <c r="J1" t="s">
        <v>3067</v>
      </c>
    </row>
    <row r="2" spans="1:10">
      <c r="A2" s="10" t="s">
        <v>3055</v>
      </c>
      <c r="B2" t="s">
        <v>3067</v>
      </c>
      <c r="I2" s="10" t="s">
        <v>12</v>
      </c>
      <c r="J2" t="s">
        <v>3054</v>
      </c>
    </row>
    <row r="4" spans="1:10">
      <c r="A4" s="10" t="s">
        <v>3057</v>
      </c>
      <c r="B4" s="10" t="s">
        <v>3058</v>
      </c>
      <c r="I4" s="10" t="s">
        <v>3059</v>
      </c>
      <c r="J4" t="s">
        <v>3057</v>
      </c>
    </row>
    <row r="5" spans="1:10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9" customHeight="1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>
      <c r="A15" s="11" t="s">
        <v>65</v>
      </c>
      <c r="B15">
        <v>10</v>
      </c>
      <c r="C15">
        <v>1</v>
      </c>
      <c r="E15">
        <v>11</v>
      </c>
    </row>
    <row r="16" spans="1:10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>
      <c r="B18" s="30">
        <f>(183*100%)/238</f>
        <v>0.76890756302521013</v>
      </c>
      <c r="C18" s="54">
        <f>(55*100%)/238</f>
        <v>0.23109243697478993</v>
      </c>
      <c r="D18" s="54"/>
    </row>
    <row r="20" spans="1:5">
      <c r="D20" s="4" t="s">
        <v>3061</v>
      </c>
      <c r="E20" s="4" t="s">
        <v>3062</v>
      </c>
    </row>
    <row r="22" spans="1:5">
      <c r="A22" s="19" t="s">
        <v>3063</v>
      </c>
      <c r="B22" s="20">
        <v>238</v>
      </c>
      <c r="D22">
        <v>183</v>
      </c>
      <c r="E22">
        <v>55</v>
      </c>
    </row>
    <row r="23" spans="1:5">
      <c r="A23" s="19" t="s">
        <v>3064</v>
      </c>
      <c r="B23" s="20">
        <v>40</v>
      </c>
    </row>
    <row r="24" spans="1:5">
      <c r="A24" s="19" t="s">
        <v>3065</v>
      </c>
      <c r="B24" s="20">
        <v>4</v>
      </c>
    </row>
    <row r="25" spans="1:5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 filterMode="1">
    <tabColor rgb="FFFFC000"/>
  </sheetPr>
  <dimension ref="A1:Y3977"/>
  <sheetViews>
    <sheetView tabSelected="1" topLeftCell="B1" zoomScale="80" zoomScaleNormal="80" workbookViewId="0">
      <pane ySplit="1" topLeftCell="A2" activePane="bottomLeft" state="frozen"/>
      <selection pane="bottomLeft" activeCell="N3982" sqref="N3982"/>
    </sheetView>
  </sheetViews>
  <sheetFormatPr baseColWidth="10" defaultColWidth="9.453125" defaultRowHeight="14.5"/>
  <cols>
    <col min="1" max="1" width="19.54296875" customWidth="1"/>
    <col min="2" max="2" width="14.54296875" customWidth="1"/>
    <col min="3" max="3" width="15.54296875" customWidth="1"/>
    <col min="4" max="5" width="11.453125"/>
    <col min="6" max="6" width="18.54296875" customWidth="1"/>
    <col min="7" max="7" width="9" customWidth="1"/>
    <col min="8" max="8" width="13.54296875" customWidth="1"/>
    <col min="9" max="9" width="34.453125" customWidth="1"/>
    <col min="10" max="10" width="16.54296875" customWidth="1"/>
    <col min="11" max="11" width="17.54296875" customWidth="1"/>
    <col min="12" max="13" width="17.453125" customWidth="1"/>
    <col min="14" max="14" width="11.54296875" style="32"/>
    <col min="15" max="15" width="11.453125" customWidth="1"/>
    <col min="16" max="16" width="19.453125" customWidth="1"/>
    <col min="17" max="17" width="10.453125" customWidth="1"/>
    <col min="18" max="18" width="12.453125" customWidth="1"/>
    <col min="19" max="19" width="10.453125" customWidth="1"/>
    <col min="20" max="20" width="11.453125" customWidth="1"/>
    <col min="21" max="21" width="12.54296875" style="32" customWidth="1"/>
  </cols>
  <sheetData>
    <row r="1" spans="1:24" ht="22.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 hidden="1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7">
        <f t="shared" ref="J2:J66" si="0">L2-K2</f>
        <v>1518400</v>
      </c>
      <c r="K2" s="37">
        <v>288496</v>
      </c>
      <c r="L2" s="37">
        <v>1806896</v>
      </c>
      <c r="M2" s="1" t="s">
        <v>58</v>
      </c>
      <c r="N2" s="3">
        <v>46027</v>
      </c>
      <c r="O2" s="1">
        <f t="shared" ref="O2:O65" si="1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 hidden="1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2">UPPER(TEXT(E3, "MMMM"))</f>
        <v>ENERO</v>
      </c>
      <c r="H3" s="1">
        <v>890903790</v>
      </c>
      <c r="I3" s="1" t="s">
        <v>218</v>
      </c>
      <c r="J3" s="37">
        <f t="shared" si="0"/>
        <v>1643587</v>
      </c>
      <c r="K3" s="37">
        <v>82179.350000000006</v>
      </c>
      <c r="L3" s="37">
        <v>1725766.35</v>
      </c>
      <c r="M3" s="1" t="s">
        <v>199</v>
      </c>
      <c r="N3" s="3">
        <v>46037</v>
      </c>
      <c r="O3" s="1">
        <f t="shared" si="1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 hidden="1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2"/>
        <v>ENERO</v>
      </c>
      <c r="H4" s="1">
        <v>900610585</v>
      </c>
      <c r="I4" s="1" t="s">
        <v>844</v>
      </c>
      <c r="J4" s="37">
        <f t="shared" si="0"/>
        <v>1560304</v>
      </c>
      <c r="K4" s="37">
        <v>40891</v>
      </c>
      <c r="L4" s="37">
        <v>1601195</v>
      </c>
      <c r="M4" s="1" t="s">
        <v>70</v>
      </c>
      <c r="N4" s="3">
        <v>46037</v>
      </c>
      <c r="O4" s="1">
        <f t="shared" si="1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 hidden="1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2"/>
        <v>ENERO</v>
      </c>
      <c r="H5" s="1">
        <v>901703752</v>
      </c>
      <c r="I5" s="1" t="s">
        <v>1117</v>
      </c>
      <c r="J5" s="37">
        <f t="shared" si="0"/>
        <v>14946000</v>
      </c>
      <c r="K5" s="37">
        <v>2839740</v>
      </c>
      <c r="L5" s="37">
        <v>17785740</v>
      </c>
      <c r="M5" s="1" t="s">
        <v>195</v>
      </c>
      <c r="N5" s="3">
        <v>46037</v>
      </c>
      <c r="O5" s="1">
        <f t="shared" si="1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 hidden="1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2"/>
        <v>ENERO</v>
      </c>
      <c r="H6" s="1">
        <v>901609691</v>
      </c>
      <c r="I6" s="1" t="s">
        <v>247</v>
      </c>
      <c r="J6" s="37">
        <f t="shared" si="0"/>
        <v>696000</v>
      </c>
      <c r="K6" s="37">
        <v>132240</v>
      </c>
      <c r="L6" s="37">
        <v>828240</v>
      </c>
      <c r="M6" s="1" t="s">
        <v>195</v>
      </c>
      <c r="N6" s="3">
        <v>46037</v>
      </c>
      <c r="O6" s="1">
        <f t="shared" si="1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 hidden="1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2"/>
        <v>ENERO</v>
      </c>
      <c r="H7" s="1">
        <v>900843898</v>
      </c>
      <c r="I7" s="1" t="s">
        <v>256</v>
      </c>
      <c r="J7" s="37">
        <f t="shared" si="0"/>
        <v>9453.77</v>
      </c>
      <c r="K7" s="37">
        <v>1796.23</v>
      </c>
      <c r="L7" s="37">
        <v>11250</v>
      </c>
      <c r="M7" s="1" t="s">
        <v>54</v>
      </c>
      <c r="N7" s="3"/>
      <c r="O7" s="1">
        <f t="shared" si="1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 hidden="1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2"/>
        <v>ENERO</v>
      </c>
      <c r="H8" s="1">
        <v>800153993</v>
      </c>
      <c r="I8" s="1" t="s">
        <v>915</v>
      </c>
      <c r="J8" s="37">
        <f t="shared" si="0"/>
        <v>1967321.01</v>
      </c>
      <c r="K8" s="37">
        <v>44197.99</v>
      </c>
      <c r="L8" s="37">
        <v>2011519</v>
      </c>
      <c r="M8" s="1" t="s">
        <v>65</v>
      </c>
      <c r="N8" s="3">
        <v>46037</v>
      </c>
      <c r="O8" s="1">
        <f t="shared" si="1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 hidden="1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2"/>
        <v>ENERO</v>
      </c>
      <c r="H9" s="1">
        <v>890903388</v>
      </c>
      <c r="I9" s="1" t="s">
        <v>943</v>
      </c>
      <c r="J9" s="37">
        <f t="shared" si="0"/>
        <v>1699072</v>
      </c>
      <c r="K9" s="37">
        <v>322823.67999999999</v>
      </c>
      <c r="L9" s="37">
        <v>2021895.68</v>
      </c>
      <c r="M9" s="1" t="s">
        <v>195</v>
      </c>
      <c r="N9" s="3">
        <v>46037</v>
      </c>
      <c r="O9" s="1">
        <f t="shared" si="1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 hidden="1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2"/>
        <v>ENERO</v>
      </c>
      <c r="H10" s="1">
        <v>800192047</v>
      </c>
      <c r="I10" s="1" t="s">
        <v>202</v>
      </c>
      <c r="J10" s="37">
        <f t="shared" si="0"/>
        <v>850000</v>
      </c>
      <c r="K10" s="37">
        <v>0</v>
      </c>
      <c r="L10" s="37">
        <v>850000</v>
      </c>
      <c r="M10" s="1" t="s">
        <v>70</v>
      </c>
      <c r="N10" s="3">
        <v>46037</v>
      </c>
      <c r="O10" s="1">
        <f t="shared" si="1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 hidden="1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2"/>
        <v>ENERO</v>
      </c>
      <c r="H11" s="1">
        <v>901042685</v>
      </c>
      <c r="I11" s="1" t="s">
        <v>540</v>
      </c>
      <c r="J11" s="37">
        <f t="shared" si="0"/>
        <v>1893835</v>
      </c>
      <c r="K11" s="37">
        <v>0</v>
      </c>
      <c r="L11" s="37">
        <v>1893835</v>
      </c>
      <c r="M11" s="1" t="s">
        <v>65</v>
      </c>
      <c r="N11" s="3">
        <v>46037</v>
      </c>
      <c r="O11" s="1">
        <f t="shared" si="1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 hidden="1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2"/>
        <v>ENERO</v>
      </c>
      <c r="H12" s="1">
        <v>800192047</v>
      </c>
      <c r="I12" s="1" t="s">
        <v>202</v>
      </c>
      <c r="J12" s="37">
        <f t="shared" si="0"/>
        <v>1300000</v>
      </c>
      <c r="K12" s="37">
        <v>0</v>
      </c>
      <c r="L12" s="37">
        <v>1300000</v>
      </c>
      <c r="M12" s="1" t="s">
        <v>70</v>
      </c>
      <c r="N12" s="3">
        <v>46037</v>
      </c>
      <c r="O12" s="1">
        <f t="shared" si="1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 hidden="1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2"/>
        <v>ENERO</v>
      </c>
      <c r="H13" s="1">
        <v>901042685</v>
      </c>
      <c r="I13" s="1" t="s">
        <v>540</v>
      </c>
      <c r="J13" s="37">
        <f t="shared" si="0"/>
        <v>1299000</v>
      </c>
      <c r="K13" s="37">
        <v>0</v>
      </c>
      <c r="L13" s="37">
        <v>1299000</v>
      </c>
      <c r="M13" s="1" t="s">
        <v>65</v>
      </c>
      <c r="N13" s="3">
        <v>46037</v>
      </c>
      <c r="O13" s="1">
        <f t="shared" si="1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 hidden="1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2"/>
        <v>ENERO</v>
      </c>
      <c r="H14" s="1">
        <v>830058677</v>
      </c>
      <c r="I14" s="1" t="s">
        <v>616</v>
      </c>
      <c r="J14" s="37">
        <f t="shared" si="0"/>
        <v>13180561</v>
      </c>
      <c r="K14" s="37">
        <v>2504306.59</v>
      </c>
      <c r="L14" s="37">
        <v>15684867.59</v>
      </c>
      <c r="M14" s="1" t="s">
        <v>65</v>
      </c>
      <c r="N14" s="3">
        <v>46037</v>
      </c>
      <c r="O14" s="1">
        <f t="shared" si="1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 hidden="1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2"/>
        <v>ENERO</v>
      </c>
      <c r="H15" s="1">
        <v>71737920</v>
      </c>
      <c r="I15" s="1" t="s">
        <v>733</v>
      </c>
      <c r="J15" s="37">
        <f t="shared" si="0"/>
        <v>350000</v>
      </c>
      <c r="K15" s="37">
        <v>0</v>
      </c>
      <c r="L15" s="37">
        <v>350000</v>
      </c>
      <c r="M15" s="1" t="s">
        <v>70</v>
      </c>
      <c r="N15" s="3">
        <v>46037</v>
      </c>
      <c r="O15" s="1">
        <f t="shared" si="1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 hidden="1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2"/>
        <v>ENERO</v>
      </c>
      <c r="H16" s="1">
        <v>900083323</v>
      </c>
      <c r="I16" s="1" t="s">
        <v>1103</v>
      </c>
      <c r="J16" s="37">
        <f t="shared" si="0"/>
        <v>9797253</v>
      </c>
      <c r="K16" s="37">
        <v>1710000</v>
      </c>
      <c r="L16" s="37">
        <v>11507253</v>
      </c>
      <c r="M16" s="1" t="s">
        <v>195</v>
      </c>
      <c r="N16" s="3">
        <v>46037</v>
      </c>
      <c r="O16" s="1">
        <f t="shared" si="1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 hidden="1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2"/>
        <v>ENERO</v>
      </c>
      <c r="H17" s="1">
        <v>900083323</v>
      </c>
      <c r="I17" s="1" t="s">
        <v>1103</v>
      </c>
      <c r="J17" s="37">
        <f t="shared" si="0"/>
        <v>9797253</v>
      </c>
      <c r="K17" s="37">
        <v>1710000</v>
      </c>
      <c r="L17" s="37">
        <v>11507253</v>
      </c>
      <c r="M17" s="1" t="s">
        <v>195</v>
      </c>
      <c r="N17" s="3">
        <v>46037</v>
      </c>
      <c r="O17" s="1">
        <f t="shared" si="1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 hidden="1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2"/>
        <v>ENERO</v>
      </c>
      <c r="H18" s="1">
        <v>900083323</v>
      </c>
      <c r="I18" s="1" t="s">
        <v>1103</v>
      </c>
      <c r="J18" s="37">
        <f t="shared" si="0"/>
        <v>8840704</v>
      </c>
      <c r="K18" s="37">
        <v>1540482</v>
      </c>
      <c r="L18" s="37">
        <v>10381186</v>
      </c>
      <c r="M18" s="1" t="s">
        <v>195</v>
      </c>
      <c r="N18" s="3">
        <v>46037</v>
      </c>
      <c r="O18" s="1">
        <f t="shared" si="1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 hidden="1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2"/>
        <v>ENERO</v>
      </c>
      <c r="H19" s="1">
        <v>900083323</v>
      </c>
      <c r="I19" s="1" t="s">
        <v>1103</v>
      </c>
      <c r="J19" s="37">
        <f t="shared" si="0"/>
        <v>8840704</v>
      </c>
      <c r="K19" s="37">
        <v>1540482</v>
      </c>
      <c r="L19" s="37">
        <v>10381186</v>
      </c>
      <c r="M19" s="1" t="s">
        <v>195</v>
      </c>
      <c r="N19" s="3">
        <v>46037</v>
      </c>
      <c r="O19" s="1">
        <f t="shared" si="1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 hidden="1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2"/>
        <v>ENERO</v>
      </c>
      <c r="H20" s="1">
        <v>900083323</v>
      </c>
      <c r="I20" s="1" t="s">
        <v>1103</v>
      </c>
      <c r="J20" s="37">
        <f t="shared" si="0"/>
        <v>8290100</v>
      </c>
      <c r="K20" s="37">
        <v>1575119</v>
      </c>
      <c r="L20" s="37">
        <v>9865219</v>
      </c>
      <c r="M20" s="1" t="s">
        <v>195</v>
      </c>
      <c r="N20" s="3">
        <v>46037</v>
      </c>
      <c r="O20" s="1">
        <f t="shared" si="1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 hidden="1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2"/>
        <v>ENERO</v>
      </c>
      <c r="H21" s="1">
        <v>900083323</v>
      </c>
      <c r="I21" s="1" t="s">
        <v>1103</v>
      </c>
      <c r="J21" s="37">
        <f t="shared" si="0"/>
        <v>8290100</v>
      </c>
      <c r="K21" s="37">
        <v>1575119</v>
      </c>
      <c r="L21" s="37">
        <v>9865219</v>
      </c>
      <c r="M21" s="1" t="s">
        <v>195</v>
      </c>
      <c r="N21" s="3">
        <v>46037</v>
      </c>
      <c r="O21" s="1">
        <f t="shared" si="1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 hidden="1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2"/>
        <v>ENERO</v>
      </c>
      <c r="H22" s="1">
        <v>42790604</v>
      </c>
      <c r="I22" s="1" t="s">
        <v>456</v>
      </c>
      <c r="J22" s="37">
        <f t="shared" si="0"/>
        <v>16479495</v>
      </c>
      <c r="K22" s="37">
        <v>3131104.05</v>
      </c>
      <c r="L22" s="37">
        <v>19610599.050000001</v>
      </c>
      <c r="M22" s="1" t="s">
        <v>195</v>
      </c>
      <c r="N22" s="3">
        <v>46027</v>
      </c>
      <c r="O22" s="1">
        <f t="shared" si="1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 hidden="1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2"/>
        <v>ENERO</v>
      </c>
      <c r="H23" s="1">
        <v>900219834</v>
      </c>
      <c r="I23" s="1" t="s">
        <v>739</v>
      </c>
      <c r="J23" s="37">
        <f t="shared" si="0"/>
        <v>19100</v>
      </c>
      <c r="K23" s="37">
        <v>0</v>
      </c>
      <c r="L23" s="37">
        <v>19100</v>
      </c>
      <c r="M23" s="1" t="s">
        <v>70</v>
      </c>
      <c r="N23" s="3">
        <v>46027</v>
      </c>
      <c r="O23" s="1">
        <f t="shared" si="1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 hidden="1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2"/>
        <v>ENERO</v>
      </c>
      <c r="H24" s="1">
        <v>830095213</v>
      </c>
      <c r="I24" s="1" t="s">
        <v>362</v>
      </c>
      <c r="J24" s="37">
        <f t="shared" si="0"/>
        <v>392028.98</v>
      </c>
      <c r="K24" s="37">
        <v>0</v>
      </c>
      <c r="L24" s="37">
        <v>392028.98</v>
      </c>
      <c r="M24" s="1" t="s">
        <v>70</v>
      </c>
      <c r="N24" s="3">
        <v>46027</v>
      </c>
      <c r="O24" s="1">
        <f t="shared" si="1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 hidden="1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2"/>
        <v>ENERO</v>
      </c>
      <c r="H25" s="1">
        <v>71737920</v>
      </c>
      <c r="I25" s="1" t="s">
        <v>733</v>
      </c>
      <c r="J25" s="37">
        <f t="shared" si="0"/>
        <v>90000</v>
      </c>
      <c r="K25" s="37">
        <v>0</v>
      </c>
      <c r="L25" s="37">
        <v>90000</v>
      </c>
      <c r="M25" s="1" t="s">
        <v>70</v>
      </c>
      <c r="N25" s="3">
        <v>46027</v>
      </c>
      <c r="O25" s="1">
        <f t="shared" si="1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 hidden="1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2"/>
        <v>ENERO</v>
      </c>
      <c r="H26" s="1">
        <v>800180675</v>
      </c>
      <c r="I26" s="1" t="s">
        <v>596</v>
      </c>
      <c r="J26" s="37">
        <f t="shared" si="0"/>
        <v>1965813</v>
      </c>
      <c r="K26" s="37">
        <v>0</v>
      </c>
      <c r="L26" s="37">
        <v>1965813</v>
      </c>
      <c r="M26" s="1" t="s">
        <v>195</v>
      </c>
      <c r="N26" s="3">
        <v>46027</v>
      </c>
      <c r="O26" s="1">
        <f t="shared" si="1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 hidden="1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2"/>
        <v>ENERO</v>
      </c>
      <c r="H27" s="1">
        <v>900083323</v>
      </c>
      <c r="I27" s="1" t="s">
        <v>1103</v>
      </c>
      <c r="J27" s="37">
        <f t="shared" si="0"/>
        <v>17766259</v>
      </c>
      <c r="K27" s="37">
        <v>2943005</v>
      </c>
      <c r="L27" s="37">
        <v>20709264</v>
      </c>
      <c r="M27" s="1" t="s">
        <v>195</v>
      </c>
      <c r="N27" s="3">
        <v>46027</v>
      </c>
      <c r="O27" s="1">
        <f t="shared" si="1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 hidden="1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2"/>
        <v>ENERO</v>
      </c>
      <c r="H28" s="1">
        <v>860000018</v>
      </c>
      <c r="I28" s="1" t="s">
        <v>1084</v>
      </c>
      <c r="J28" s="37">
        <f t="shared" si="0"/>
        <v>260000</v>
      </c>
      <c r="K28" s="37">
        <v>49400</v>
      </c>
      <c r="L28" s="37">
        <v>309400</v>
      </c>
      <c r="M28" s="1" t="s">
        <v>70</v>
      </c>
      <c r="N28" s="3">
        <v>46027</v>
      </c>
      <c r="O28" s="1">
        <f t="shared" si="1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 hidden="1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2"/>
        <v>ENERO</v>
      </c>
      <c r="H29" s="1">
        <v>860000018</v>
      </c>
      <c r="I29" s="1" t="s">
        <v>1084</v>
      </c>
      <c r="J29" s="37">
        <f t="shared" si="0"/>
        <v>260000</v>
      </c>
      <c r="K29" s="37">
        <v>49400</v>
      </c>
      <c r="L29" s="37">
        <v>309400</v>
      </c>
      <c r="M29" s="1" t="s">
        <v>70</v>
      </c>
      <c r="N29" s="3">
        <v>46027</v>
      </c>
      <c r="O29" s="1">
        <f t="shared" si="1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 hidden="1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2"/>
        <v>ENERO</v>
      </c>
      <c r="H30" s="1">
        <v>901995498</v>
      </c>
      <c r="I30" s="1" t="s">
        <v>504</v>
      </c>
      <c r="J30" s="37">
        <f t="shared" si="0"/>
        <v>2041200</v>
      </c>
      <c r="K30" s="37">
        <v>0</v>
      </c>
      <c r="L30" s="37">
        <v>2041200</v>
      </c>
      <c r="M30" s="1" t="s">
        <v>110</v>
      </c>
      <c r="N30" s="3" t="s">
        <v>81</v>
      </c>
      <c r="O30" s="1" t="str">
        <f t="shared" si="1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 hidden="1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2"/>
        <v>ENERO</v>
      </c>
      <c r="H31" s="1">
        <v>10103705</v>
      </c>
      <c r="I31" s="1" t="s">
        <v>263</v>
      </c>
      <c r="J31" s="37">
        <f t="shared" si="0"/>
        <v>798319.27999999991</v>
      </c>
      <c r="K31" s="37">
        <v>151680.66</v>
      </c>
      <c r="L31" s="37">
        <v>949999.94</v>
      </c>
      <c r="M31" s="1" t="s">
        <v>264</v>
      </c>
      <c r="N31" s="3">
        <v>46028</v>
      </c>
      <c r="O31" s="1">
        <f t="shared" si="1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 hidden="1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2"/>
        <v>ENERO</v>
      </c>
      <c r="H32" s="1">
        <v>811001497</v>
      </c>
      <c r="I32" s="1" t="s">
        <v>477</v>
      </c>
      <c r="J32" s="37">
        <f t="shared" si="0"/>
        <v>7508232</v>
      </c>
      <c r="K32" s="37">
        <v>0</v>
      </c>
      <c r="L32" s="37">
        <v>7508232</v>
      </c>
      <c r="M32" s="1" t="s">
        <v>58</v>
      </c>
      <c r="N32" s="3">
        <v>46027</v>
      </c>
      <c r="O32" s="1">
        <f t="shared" si="1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 hidden="1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2"/>
        <v>ENERO</v>
      </c>
      <c r="H33" s="1">
        <v>901847080</v>
      </c>
      <c r="I33" s="1" t="s">
        <v>277</v>
      </c>
      <c r="J33" s="37">
        <f t="shared" si="0"/>
        <v>26955906.559999999</v>
      </c>
      <c r="K33" s="37">
        <v>5121622.25</v>
      </c>
      <c r="L33" s="37">
        <v>32077528.809999999</v>
      </c>
      <c r="M33" s="1" t="s">
        <v>37</v>
      </c>
      <c r="N33" s="3">
        <v>46028</v>
      </c>
      <c r="O33" s="1">
        <f t="shared" si="1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 hidden="1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2"/>
        <v>ENERO</v>
      </c>
      <c r="H34" s="1">
        <v>901847080</v>
      </c>
      <c r="I34" s="1" t="s">
        <v>277</v>
      </c>
      <c r="J34" s="37">
        <f t="shared" si="0"/>
        <v>31523795.670000002</v>
      </c>
      <c r="K34" s="37">
        <v>5989521.1799999997</v>
      </c>
      <c r="L34" s="37">
        <v>37513316.850000001</v>
      </c>
      <c r="M34" s="1" t="s">
        <v>37</v>
      </c>
      <c r="N34" s="3">
        <v>46036</v>
      </c>
      <c r="O34" s="1">
        <f t="shared" si="1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 hidden="1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2"/>
        <v>ENERO</v>
      </c>
      <c r="H35" s="1">
        <v>900443098</v>
      </c>
      <c r="I35" s="1" t="s">
        <v>225</v>
      </c>
      <c r="J35" s="37">
        <f t="shared" si="0"/>
        <v>150210.08000000002</v>
      </c>
      <c r="K35" s="37">
        <v>28539.919999999998</v>
      </c>
      <c r="L35" s="37">
        <v>178750</v>
      </c>
      <c r="M35" s="1" t="s">
        <v>54</v>
      </c>
      <c r="N35" s="3"/>
      <c r="O35" s="1">
        <f t="shared" si="1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 hidden="1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2"/>
        <v>ENERO</v>
      </c>
      <c r="H36" s="1">
        <v>900219834</v>
      </c>
      <c r="I36" s="1" t="s">
        <v>739</v>
      </c>
      <c r="J36" s="37">
        <f t="shared" si="0"/>
        <v>3361.35</v>
      </c>
      <c r="K36" s="37">
        <v>638.65</v>
      </c>
      <c r="L36" s="37">
        <v>4000</v>
      </c>
      <c r="M36" s="1" t="s">
        <v>70</v>
      </c>
      <c r="N36" s="3">
        <v>46042</v>
      </c>
      <c r="O36" s="1">
        <f t="shared" si="1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 hidden="1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2"/>
        <v>ENERO</v>
      </c>
      <c r="H37" s="1">
        <v>830114921</v>
      </c>
      <c r="I37" s="1" t="s">
        <v>934</v>
      </c>
      <c r="J37" s="37">
        <f t="shared" si="0"/>
        <v>45428.44</v>
      </c>
      <c r="K37" s="37">
        <v>8471.56</v>
      </c>
      <c r="L37" s="37">
        <v>53900</v>
      </c>
      <c r="M37" s="1" t="s">
        <v>65</v>
      </c>
      <c r="N37" s="3">
        <v>46028</v>
      </c>
      <c r="O37" s="1">
        <f t="shared" si="1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 hidden="1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2"/>
        <v>ENERO</v>
      </c>
      <c r="H38" s="1">
        <v>900484392</v>
      </c>
      <c r="I38" s="1" t="s">
        <v>194</v>
      </c>
      <c r="J38" s="37">
        <f t="shared" si="0"/>
        <v>27859250</v>
      </c>
      <c r="K38" s="37">
        <v>5293257.5</v>
      </c>
      <c r="L38" s="37">
        <v>33152507.5</v>
      </c>
      <c r="M38" s="1" t="s">
        <v>195</v>
      </c>
      <c r="N38" s="3">
        <v>46027</v>
      </c>
      <c r="O38" s="1">
        <f t="shared" si="1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 hidden="1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2"/>
        <v>ENERO</v>
      </c>
      <c r="H39" s="1">
        <v>900843898</v>
      </c>
      <c r="I39" s="1" t="s">
        <v>256</v>
      </c>
      <c r="J39" s="37">
        <f t="shared" si="0"/>
        <v>25126.05</v>
      </c>
      <c r="K39" s="37">
        <v>4773.95</v>
      </c>
      <c r="L39" s="37">
        <v>29900</v>
      </c>
      <c r="M39" s="1" t="s">
        <v>54</v>
      </c>
      <c r="N39" s="3"/>
      <c r="O39" s="1">
        <f t="shared" si="1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 hidden="1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2"/>
        <v>ENERO</v>
      </c>
      <c r="H40" s="1">
        <v>32150739</v>
      </c>
      <c r="I40" s="1" t="s">
        <v>400</v>
      </c>
      <c r="J40" s="37">
        <f t="shared" si="0"/>
        <v>424000</v>
      </c>
      <c r="K40" s="37">
        <v>0</v>
      </c>
      <c r="L40" s="37">
        <v>424000</v>
      </c>
      <c r="M40" s="1" t="s">
        <v>199</v>
      </c>
      <c r="N40" s="3">
        <v>46030</v>
      </c>
      <c r="O40" s="1">
        <f t="shared" si="1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 hidden="1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2"/>
        <v>ENERO</v>
      </c>
      <c r="H41" s="1">
        <v>890903939</v>
      </c>
      <c r="I41" s="1" t="s">
        <v>313</v>
      </c>
      <c r="J41" s="37">
        <f t="shared" si="0"/>
        <v>186900</v>
      </c>
      <c r="K41" s="37">
        <v>0</v>
      </c>
      <c r="L41" s="37">
        <v>186900</v>
      </c>
      <c r="M41" s="1" t="s">
        <v>70</v>
      </c>
      <c r="N41" s="3">
        <v>46029</v>
      </c>
      <c r="O41" s="1">
        <f t="shared" si="1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 hidden="1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2"/>
        <v>ENERO</v>
      </c>
      <c r="H42" s="1">
        <v>890903939</v>
      </c>
      <c r="I42" s="1" t="s">
        <v>313</v>
      </c>
      <c r="J42" s="37">
        <f t="shared" si="0"/>
        <v>15798.3</v>
      </c>
      <c r="K42" s="37">
        <v>3001.68</v>
      </c>
      <c r="L42" s="37">
        <v>18799.98</v>
      </c>
      <c r="M42" s="1" t="s">
        <v>315</v>
      </c>
      <c r="N42" s="3" t="s">
        <v>81</v>
      </c>
      <c r="O42" s="1" t="str">
        <f t="shared" si="1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 hidden="1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2"/>
        <v>ENERO</v>
      </c>
      <c r="H43" s="1">
        <v>901042685</v>
      </c>
      <c r="I43" s="1" t="s">
        <v>540</v>
      </c>
      <c r="J43" s="37">
        <f t="shared" si="0"/>
        <v>74394</v>
      </c>
      <c r="K43" s="37">
        <v>0</v>
      </c>
      <c r="L43" s="37">
        <v>74394</v>
      </c>
      <c r="M43" s="1" t="s">
        <v>65</v>
      </c>
      <c r="N43" s="3">
        <v>46036</v>
      </c>
      <c r="O43" s="1">
        <f t="shared" si="1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 hidden="1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2"/>
        <v>ENERO</v>
      </c>
      <c r="H44" s="1">
        <v>860009195</v>
      </c>
      <c r="I44" s="1" t="s">
        <v>969</v>
      </c>
      <c r="J44" s="37">
        <f t="shared" si="0"/>
        <v>750000</v>
      </c>
      <c r="K44" s="37">
        <v>142500</v>
      </c>
      <c r="L44" s="37">
        <v>892500</v>
      </c>
      <c r="M44" s="1" t="s">
        <v>214</v>
      </c>
      <c r="N44" s="3">
        <v>46050</v>
      </c>
      <c r="O44" s="1">
        <f t="shared" si="1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 hidden="1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2"/>
        <v>ENERO</v>
      </c>
      <c r="H45" s="1">
        <v>900650486</v>
      </c>
      <c r="I45" s="1" t="s">
        <v>857</v>
      </c>
      <c r="J45" s="37">
        <f t="shared" si="0"/>
        <v>50419.33</v>
      </c>
      <c r="K45" s="37">
        <v>9579.67</v>
      </c>
      <c r="L45" s="37">
        <v>59999</v>
      </c>
      <c r="M45" s="1" t="s">
        <v>65</v>
      </c>
      <c r="N45" s="3">
        <v>46028</v>
      </c>
      <c r="O45" s="1">
        <f t="shared" si="1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 hidden="1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2"/>
        <v>ENERO</v>
      </c>
      <c r="H46" s="1">
        <v>9522660</v>
      </c>
      <c r="I46" s="1" t="s">
        <v>377</v>
      </c>
      <c r="J46" s="37">
        <f t="shared" si="0"/>
        <v>420168.1</v>
      </c>
      <c r="K46" s="37">
        <v>79831.94</v>
      </c>
      <c r="L46" s="37">
        <v>500000.04</v>
      </c>
      <c r="M46" s="1" t="s">
        <v>70</v>
      </c>
      <c r="N46" s="3">
        <v>46030</v>
      </c>
      <c r="O46" s="1">
        <f t="shared" si="1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 hidden="1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2"/>
        <v>ENERO</v>
      </c>
      <c r="H47" s="1">
        <v>830000818</v>
      </c>
      <c r="I47" s="1" t="s">
        <v>901</v>
      </c>
      <c r="J47" s="37">
        <f t="shared" si="0"/>
        <v>9520000</v>
      </c>
      <c r="K47" s="37">
        <v>1808800</v>
      </c>
      <c r="L47" s="37">
        <v>11328800</v>
      </c>
      <c r="M47" s="1" t="s">
        <v>195</v>
      </c>
      <c r="N47" s="3">
        <v>46028</v>
      </c>
      <c r="O47" s="1">
        <f t="shared" si="1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 hidden="1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2"/>
        <v>ENERO</v>
      </c>
      <c r="H48" s="1">
        <v>901561580</v>
      </c>
      <c r="I48" s="1" t="s">
        <v>152</v>
      </c>
      <c r="J48" s="37">
        <f t="shared" si="0"/>
        <v>4627494</v>
      </c>
      <c r="K48" s="37">
        <v>879223.86</v>
      </c>
      <c r="L48" s="37">
        <v>5506717.8600000003</v>
      </c>
      <c r="M48" s="1" t="s">
        <v>37</v>
      </c>
      <c r="N48" s="3">
        <v>46029</v>
      </c>
      <c r="O48" s="1">
        <f t="shared" si="1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 hidden="1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2"/>
        <v>ENERO</v>
      </c>
      <c r="H49" s="1">
        <v>890907841</v>
      </c>
      <c r="I49" s="1" t="s">
        <v>1071</v>
      </c>
      <c r="J49" s="37">
        <f t="shared" si="0"/>
        <v>424845</v>
      </c>
      <c r="K49" s="37">
        <v>80721</v>
      </c>
      <c r="L49" s="37">
        <v>505566</v>
      </c>
      <c r="M49" s="1" t="s">
        <v>37</v>
      </c>
      <c r="N49" s="3">
        <v>46029</v>
      </c>
      <c r="O49" s="1">
        <f t="shared" si="1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 hidden="1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2"/>
        <v>ENERO</v>
      </c>
      <c r="H50" s="1">
        <v>860016640</v>
      </c>
      <c r="I50" s="1" t="s">
        <v>139</v>
      </c>
      <c r="J50" s="37">
        <f t="shared" si="0"/>
        <v>3023165</v>
      </c>
      <c r="K50" s="37">
        <v>0</v>
      </c>
      <c r="L50" s="37">
        <v>3023165</v>
      </c>
      <c r="M50" s="1" t="s">
        <v>70</v>
      </c>
      <c r="N50" s="3">
        <v>46028</v>
      </c>
      <c r="O50" s="1">
        <f t="shared" si="1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 hidden="1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2"/>
        <v>ENERO</v>
      </c>
      <c r="H51" s="1">
        <v>830120839</v>
      </c>
      <c r="I51" s="1" t="s">
        <v>421</v>
      </c>
      <c r="J51" s="37">
        <f t="shared" si="0"/>
        <v>3054080</v>
      </c>
      <c r="K51" s="37">
        <v>580275</v>
      </c>
      <c r="L51" s="37">
        <v>3634355</v>
      </c>
      <c r="M51" s="1" t="s">
        <v>37</v>
      </c>
      <c r="N51" s="3">
        <v>46028</v>
      </c>
      <c r="O51" s="1">
        <f t="shared" si="1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 hidden="1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2"/>
        <v>ENERO</v>
      </c>
      <c r="H52" s="1">
        <v>830120839</v>
      </c>
      <c r="I52" s="1" t="s">
        <v>421</v>
      </c>
      <c r="J52" s="37">
        <f t="shared" si="0"/>
        <v>2985120</v>
      </c>
      <c r="K52" s="37">
        <v>567173</v>
      </c>
      <c r="L52" s="37">
        <v>3552293</v>
      </c>
      <c r="M52" s="1" t="s">
        <v>37</v>
      </c>
      <c r="N52" s="3">
        <v>46029</v>
      </c>
      <c r="O52" s="1">
        <f t="shared" si="1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 hidden="1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2"/>
        <v>ENERO</v>
      </c>
      <c r="H53" s="1">
        <v>830120839</v>
      </c>
      <c r="I53" s="1" t="s">
        <v>421</v>
      </c>
      <c r="J53" s="37">
        <f t="shared" si="0"/>
        <v>898000</v>
      </c>
      <c r="K53" s="37">
        <v>170620</v>
      </c>
      <c r="L53" s="37">
        <v>1068620</v>
      </c>
      <c r="M53" s="1" t="s">
        <v>37</v>
      </c>
      <c r="N53" s="3">
        <v>46028</v>
      </c>
      <c r="O53" s="1">
        <f t="shared" si="1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 hidden="1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2"/>
        <v>ENERO</v>
      </c>
      <c r="H54" s="1">
        <v>900614579</v>
      </c>
      <c r="I54" s="1" t="s">
        <v>1055</v>
      </c>
      <c r="J54" s="37">
        <f t="shared" si="0"/>
        <v>758310</v>
      </c>
      <c r="K54" s="37">
        <v>144078.9</v>
      </c>
      <c r="L54" s="37">
        <v>902388.9</v>
      </c>
      <c r="M54" s="1" t="s">
        <v>70</v>
      </c>
      <c r="N54" s="3">
        <v>46028</v>
      </c>
      <c r="O54" s="1">
        <f t="shared" si="1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 hidden="1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2"/>
        <v>ENERO</v>
      </c>
      <c r="H55" s="1">
        <v>901068561</v>
      </c>
      <c r="I55" s="1" t="s">
        <v>169</v>
      </c>
      <c r="J55" s="37">
        <f t="shared" si="0"/>
        <v>199000</v>
      </c>
      <c r="K55" s="37">
        <v>0</v>
      </c>
      <c r="L55" s="37">
        <v>199000</v>
      </c>
      <c r="M55" s="1" t="s">
        <v>65</v>
      </c>
      <c r="N55" s="3">
        <v>46028</v>
      </c>
      <c r="O55" s="1">
        <f t="shared" si="1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 hidden="1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2"/>
        <v>ENERO</v>
      </c>
      <c r="H56" s="1">
        <v>71660004</v>
      </c>
      <c r="I56" s="1" t="s">
        <v>266</v>
      </c>
      <c r="J56" s="37">
        <f t="shared" si="0"/>
        <v>20700</v>
      </c>
      <c r="K56" s="37">
        <v>0</v>
      </c>
      <c r="L56" s="37">
        <v>20700</v>
      </c>
      <c r="M56" s="1" t="s">
        <v>70</v>
      </c>
      <c r="N56" s="3">
        <v>46028</v>
      </c>
      <c r="O56" s="1">
        <f t="shared" si="1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 hidden="1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2"/>
        <v>ENERO</v>
      </c>
      <c r="H57" s="1">
        <v>71660004</v>
      </c>
      <c r="I57" s="1" t="s">
        <v>266</v>
      </c>
      <c r="J57" s="37">
        <f>L57-K57</f>
        <v>4299900</v>
      </c>
      <c r="K57" s="37">
        <v>0</v>
      </c>
      <c r="L57" s="37">
        <v>4299900</v>
      </c>
      <c r="M57" s="1" t="s">
        <v>70</v>
      </c>
      <c r="N57" s="3">
        <v>46028</v>
      </c>
      <c r="O57" s="1">
        <f t="shared" si="1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 hidden="1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2"/>
        <v>ENERO</v>
      </c>
      <c r="H58" s="1">
        <v>811001497</v>
      </c>
      <c r="I58" s="1" t="s">
        <v>477</v>
      </c>
      <c r="J58" s="37">
        <f t="shared" si="0"/>
        <v>7331659</v>
      </c>
      <c r="K58" s="37">
        <v>0</v>
      </c>
      <c r="L58" s="37">
        <v>7331659</v>
      </c>
      <c r="M58" s="1" t="s">
        <v>58</v>
      </c>
      <c r="N58" s="3">
        <v>46029</v>
      </c>
      <c r="O58" s="1">
        <f t="shared" si="1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 hidden="1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2"/>
        <v>ENERO</v>
      </c>
      <c r="H59" s="1">
        <v>900219834</v>
      </c>
      <c r="I59" s="1" t="s">
        <v>739</v>
      </c>
      <c r="J59" s="37">
        <f t="shared" si="0"/>
        <v>8823.6</v>
      </c>
      <c r="K59" s="37">
        <v>1676.4</v>
      </c>
      <c r="L59" s="37">
        <v>10500</v>
      </c>
      <c r="M59" s="1" t="s">
        <v>70</v>
      </c>
      <c r="N59" s="3">
        <v>46028</v>
      </c>
      <c r="O59" s="1">
        <f t="shared" si="1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 hidden="1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2"/>
        <v>ENERO</v>
      </c>
      <c r="H60" s="1">
        <v>830120839</v>
      </c>
      <c r="I60" s="1" t="s">
        <v>421</v>
      </c>
      <c r="J60" s="37">
        <f>L60-K60</f>
        <v>3054080</v>
      </c>
      <c r="K60" s="37">
        <v>580275</v>
      </c>
      <c r="L60" s="37">
        <v>3634355</v>
      </c>
      <c r="M60" s="1" t="s">
        <v>110</v>
      </c>
      <c r="N60" s="3" t="s">
        <v>81</v>
      </c>
      <c r="O60" s="1" t="str">
        <f t="shared" si="1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 hidden="1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2"/>
        <v>ENERO</v>
      </c>
      <c r="H61" s="1">
        <v>800242106</v>
      </c>
      <c r="I61" s="1" t="s">
        <v>172</v>
      </c>
      <c r="J61" s="37">
        <f t="shared" si="0"/>
        <v>201596.64</v>
      </c>
      <c r="K61" s="37">
        <v>38303.360000000001</v>
      </c>
      <c r="L61" s="37">
        <v>239900</v>
      </c>
      <c r="M61" s="1" t="s">
        <v>70</v>
      </c>
      <c r="N61" s="3">
        <v>46029</v>
      </c>
      <c r="O61" s="1">
        <f t="shared" si="1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 hidden="1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2"/>
        <v>ENERO</v>
      </c>
      <c r="H62" s="1">
        <v>830120839</v>
      </c>
      <c r="I62" s="1" t="s">
        <v>421</v>
      </c>
      <c r="J62" s="37">
        <f t="shared" si="0"/>
        <v>2985120</v>
      </c>
      <c r="K62" s="37">
        <v>567173</v>
      </c>
      <c r="L62" s="37">
        <v>3552293</v>
      </c>
      <c r="M62" s="1" t="s">
        <v>110</v>
      </c>
      <c r="N62" s="3" t="s">
        <v>81</v>
      </c>
      <c r="O62" s="1" t="str">
        <f t="shared" si="1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 hidden="1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2"/>
        <v>ENERO</v>
      </c>
      <c r="H63" s="1">
        <v>900219834</v>
      </c>
      <c r="I63" s="1" t="s">
        <v>739</v>
      </c>
      <c r="J63" s="37">
        <f t="shared" si="0"/>
        <v>13600</v>
      </c>
      <c r="K63" s="37">
        <v>0</v>
      </c>
      <c r="L63" s="37">
        <v>13600</v>
      </c>
      <c r="M63" s="1" t="s">
        <v>70</v>
      </c>
      <c r="N63" s="3">
        <v>46028</v>
      </c>
      <c r="O63" s="1">
        <f t="shared" si="1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 hidden="1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2"/>
        <v>ENERO</v>
      </c>
      <c r="H64" s="1">
        <v>830120839</v>
      </c>
      <c r="I64" s="1" t="s">
        <v>421</v>
      </c>
      <c r="J64" s="37">
        <f t="shared" si="0"/>
        <v>898000</v>
      </c>
      <c r="K64" s="37">
        <v>170620</v>
      </c>
      <c r="L64" s="37">
        <v>1068620</v>
      </c>
      <c r="M64" s="1" t="s">
        <v>110</v>
      </c>
      <c r="N64" s="3" t="s">
        <v>81</v>
      </c>
      <c r="O64" s="1" t="str">
        <f t="shared" si="1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 hidden="1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2"/>
        <v>ENERO</v>
      </c>
      <c r="H65" s="1">
        <v>901693444</v>
      </c>
      <c r="I65" s="1" t="s">
        <v>522</v>
      </c>
      <c r="J65" s="37">
        <f t="shared" si="0"/>
        <v>33661928</v>
      </c>
      <c r="K65" s="37">
        <v>6395766.3200000003</v>
      </c>
      <c r="L65" s="37">
        <v>40057694.32</v>
      </c>
      <c r="M65" s="1" t="s">
        <v>195</v>
      </c>
      <c r="N65" s="3">
        <v>46028</v>
      </c>
      <c r="O65" s="1">
        <f t="shared" si="1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 hidden="1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2"/>
        <v>ENERO</v>
      </c>
      <c r="H66" s="1">
        <v>1036929757</v>
      </c>
      <c r="I66" s="1" t="s">
        <v>233</v>
      </c>
      <c r="J66" s="37">
        <f t="shared" si="0"/>
        <v>44000</v>
      </c>
      <c r="K66" s="37">
        <v>0</v>
      </c>
      <c r="L66" s="37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 hidden="1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7">
        <f t="shared" ref="J67:J130" si="5">L67-K67</f>
        <v>13600</v>
      </c>
      <c r="K67" s="37">
        <v>0</v>
      </c>
      <c r="L67" s="37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 hidden="1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7">
        <f t="shared" si="5"/>
        <v>248600</v>
      </c>
      <c r="K68" s="37">
        <v>0</v>
      </c>
      <c r="L68" s="37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 hidden="1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7">
        <f t="shared" si="5"/>
        <v>2559700</v>
      </c>
      <c r="K69" s="37">
        <v>486343</v>
      </c>
      <c r="L69" s="37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 hidden="1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7">
        <f t="shared" si="5"/>
        <v>119576</v>
      </c>
      <c r="K70" s="37">
        <v>22719.439999999999</v>
      </c>
      <c r="L70" s="37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 hidden="1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7">
        <f t="shared" si="5"/>
        <v>27226.890757000001</v>
      </c>
      <c r="K71" s="37">
        <v>5173.1092429999999</v>
      </c>
      <c r="L71" s="37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 hidden="1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7">
        <f t="shared" si="5"/>
        <v>23000</v>
      </c>
      <c r="K72" s="37">
        <v>0</v>
      </c>
      <c r="L72" s="37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 hidden="1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7">
        <f t="shared" si="5"/>
        <v>657000</v>
      </c>
      <c r="K73" s="37">
        <v>0</v>
      </c>
      <c r="L73" s="37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 hidden="1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7">
        <f t="shared" si="5"/>
        <v>8450000</v>
      </c>
      <c r="K74" s="37">
        <v>1605500</v>
      </c>
      <c r="L74" s="37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 hidden="1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7">
        <f t="shared" si="5"/>
        <v>41300</v>
      </c>
      <c r="K75" s="37">
        <v>0</v>
      </c>
      <c r="L75" s="37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 hidden="1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7">
        <f t="shared" si="5"/>
        <v>18600</v>
      </c>
      <c r="K76" s="37">
        <v>0</v>
      </c>
      <c r="L76" s="37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 hidden="1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7">
        <f t="shared" si="5"/>
        <v>117646.22</v>
      </c>
      <c r="K77" s="37">
        <v>22352.78</v>
      </c>
      <c r="L77" s="37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 hidden="1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7">
        <f t="shared" si="5"/>
        <v>293617040</v>
      </c>
      <c r="K78" s="37">
        <v>5181843.97</v>
      </c>
      <c r="L78" s="37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 hidden="1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7">
        <f t="shared" si="5"/>
        <v>3159460</v>
      </c>
      <c r="K79" s="37">
        <v>600297.4</v>
      </c>
      <c r="L79" s="37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 hidden="1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7">
        <f t="shared" si="5"/>
        <v>830611</v>
      </c>
      <c r="K80" s="37">
        <v>0</v>
      </c>
      <c r="L80" s="37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 hidden="1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7">
        <f t="shared" si="5"/>
        <v>5491294</v>
      </c>
      <c r="K81" s="37">
        <v>0</v>
      </c>
      <c r="L81" s="37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 hidden="1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7">
        <f t="shared" si="5"/>
        <v>1512000</v>
      </c>
      <c r="K82" s="37">
        <v>0</v>
      </c>
      <c r="L82" s="37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 hidden="1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7">
        <f t="shared" si="5"/>
        <v>123100</v>
      </c>
      <c r="K83" s="37">
        <v>0</v>
      </c>
      <c r="L83" s="37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 hidden="1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7">
        <f t="shared" si="5"/>
        <v>3075000</v>
      </c>
      <c r="K84" s="37">
        <v>584250</v>
      </c>
      <c r="L84" s="37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 hidden="1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7">
        <f t="shared" si="5"/>
        <v>4900</v>
      </c>
      <c r="K85" s="37">
        <v>0</v>
      </c>
      <c r="L85" s="37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 hidden="1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7">
        <f t="shared" si="5"/>
        <v>4634284</v>
      </c>
      <c r="K86" s="37">
        <v>880513.96</v>
      </c>
      <c r="L86" s="37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 hidden="1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7">
        <f t="shared" si="5"/>
        <v>3781.51</v>
      </c>
      <c r="K87" s="37">
        <v>718.49</v>
      </c>
      <c r="L87" s="37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 hidden="1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7">
        <f t="shared" si="5"/>
        <v>9595380</v>
      </c>
      <c r="K88" s="37">
        <v>182312</v>
      </c>
      <c r="L88" s="37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 hidden="1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7">
        <f t="shared" si="5"/>
        <v>2436.98</v>
      </c>
      <c r="K89" s="37">
        <v>463.02</v>
      </c>
      <c r="L89" s="37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 hidden="1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7">
        <f t="shared" si="5"/>
        <v>50772</v>
      </c>
      <c r="K90" s="37">
        <v>965</v>
      </c>
      <c r="L90" s="37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 hidden="1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7">
        <f t="shared" si="5"/>
        <v>18600</v>
      </c>
      <c r="K91" s="37">
        <v>0</v>
      </c>
      <c r="L91" s="37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 hidden="1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7">
        <f t="shared" si="5"/>
        <v>1806750</v>
      </c>
      <c r="K92" s="37">
        <v>343282.5</v>
      </c>
      <c r="L92" s="37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 hidden="1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7">
        <f t="shared" si="5"/>
        <v>69000</v>
      </c>
      <c r="K93" s="37">
        <v>13110</v>
      </c>
      <c r="L93" s="37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 hidden="1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7">
        <f t="shared" si="5"/>
        <v>1587829</v>
      </c>
      <c r="K94" s="37">
        <v>0</v>
      </c>
      <c r="L94" s="37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 hidden="1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7">
        <f t="shared" si="5"/>
        <v>1588305</v>
      </c>
      <c r="K95" s="37">
        <v>0</v>
      </c>
      <c r="L95" s="37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46362</v>
      </c>
      <c r="V95" s="1" t="s">
        <v>32</v>
      </c>
      <c r="W95" s="1"/>
      <c r="X95" s="1" t="s">
        <v>40</v>
      </c>
    </row>
    <row r="96" spans="1:24" hidden="1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7">
        <f t="shared" si="5"/>
        <v>30336.13</v>
      </c>
      <c r="K96" s="37">
        <v>5763.87</v>
      </c>
      <c r="L96" s="37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 hidden="1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7">
        <f t="shared" si="5"/>
        <v>93450</v>
      </c>
      <c r="K97" s="37">
        <v>0</v>
      </c>
      <c r="L97" s="37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 hidden="1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7">
        <f t="shared" si="5"/>
        <v>300400</v>
      </c>
      <c r="K98" s="37">
        <v>0</v>
      </c>
      <c r="L98" s="37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 hidden="1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7">
        <f t="shared" si="5"/>
        <v>683500</v>
      </c>
      <c r="K99" s="37">
        <v>0</v>
      </c>
      <c r="L99" s="37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 hidden="1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7">
        <f t="shared" si="5"/>
        <v>33661928</v>
      </c>
      <c r="K100" s="37">
        <v>6395766.3200000003</v>
      </c>
      <c r="L100" s="37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 hidden="1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7">
        <f t="shared" si="5"/>
        <v>6458</v>
      </c>
      <c r="K101" s="37">
        <v>1227</v>
      </c>
      <c r="L101" s="37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7">
        <f t="shared" si="5"/>
        <v>13016250</v>
      </c>
      <c r="K102" s="37">
        <v>2473087.5</v>
      </c>
      <c r="L102" s="37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 hidden="1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7">
        <f t="shared" si="5"/>
        <v>93730</v>
      </c>
      <c r="K103" s="37">
        <v>17808.7</v>
      </c>
      <c r="L103" s="37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 hidden="1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7">
        <f t="shared" si="5"/>
        <v>673965</v>
      </c>
      <c r="K104" s="37">
        <v>46814</v>
      </c>
      <c r="L104" s="37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 hidden="1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7">
        <f t="shared" si="5"/>
        <v>4550</v>
      </c>
      <c r="K105" s="37">
        <v>864</v>
      </c>
      <c r="L105" s="37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 hidden="1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7">
        <f t="shared" si="5"/>
        <v>1055882</v>
      </c>
      <c r="K106" s="37">
        <v>200618</v>
      </c>
      <c r="L106" s="37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 hidden="1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7">
        <f t="shared" si="5"/>
        <v>13600</v>
      </c>
      <c r="K107" s="37">
        <v>0</v>
      </c>
      <c r="L107" s="37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 hidden="1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7">
        <f t="shared" si="5"/>
        <v>936000.56</v>
      </c>
      <c r="K108" s="37">
        <v>168288.46</v>
      </c>
      <c r="L108" s="37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 hidden="1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7">
        <f t="shared" si="5"/>
        <v>506824</v>
      </c>
      <c r="K109" s="37">
        <v>96296</v>
      </c>
      <c r="L109" s="37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 hidden="1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7">
        <f t="shared" si="5"/>
        <v>1921706</v>
      </c>
      <c r="K110" s="37">
        <v>365124</v>
      </c>
      <c r="L110" s="37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 hidden="1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7">
        <f t="shared" si="5"/>
        <v>50000</v>
      </c>
      <c r="K111" s="37">
        <v>0</v>
      </c>
      <c r="L111" s="37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 hidden="1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7">
        <f t="shared" si="5"/>
        <v>584550</v>
      </c>
      <c r="K112" s="37">
        <v>111064.5</v>
      </c>
      <c r="L112" s="37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 hidden="1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7">
        <f t="shared" si="5"/>
        <v>33183</v>
      </c>
      <c r="K113" s="37">
        <v>6304.77</v>
      </c>
      <c r="L113" s="37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 hidden="1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7">
        <f t="shared" si="5"/>
        <v>905800</v>
      </c>
      <c r="K114" s="37">
        <v>172102</v>
      </c>
      <c r="L114" s="37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 hidden="1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7">
        <f t="shared" si="5"/>
        <v>584550</v>
      </c>
      <c r="K115" s="37">
        <v>111064.5</v>
      </c>
      <c r="L115" s="37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 hidden="1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7">
        <f t="shared" si="5"/>
        <v>33183</v>
      </c>
      <c r="K116" s="37">
        <v>6304.77</v>
      </c>
      <c r="L116" s="37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 hidden="1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7">
        <f t="shared" si="5"/>
        <v>3226891.1999999997</v>
      </c>
      <c r="K117" s="37">
        <v>613109.32999999996</v>
      </c>
      <c r="L117" s="37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 hidden="1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7">
        <f t="shared" si="5"/>
        <v>13600</v>
      </c>
      <c r="K118" s="37">
        <v>0</v>
      </c>
      <c r="L118" s="37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 hidden="1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7">
        <f t="shared" si="5"/>
        <v>493950</v>
      </c>
      <c r="K119" s="37">
        <v>0</v>
      </c>
      <c r="L119" s="37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 hidden="1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7">
        <f t="shared" si="5"/>
        <v>490792</v>
      </c>
      <c r="K120" s="37">
        <v>93250.48</v>
      </c>
      <c r="L120" s="37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 hidden="1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7">
        <f t="shared" si="5"/>
        <v>430000</v>
      </c>
      <c r="K121" s="37">
        <v>0</v>
      </c>
      <c r="L121" s="37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 hidden="1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7">
        <f t="shared" si="5"/>
        <v>670167</v>
      </c>
      <c r="K122" s="37">
        <v>127332</v>
      </c>
      <c r="L122" s="37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 hidden="1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7">
        <f t="shared" si="5"/>
        <v>674400</v>
      </c>
      <c r="K123" s="37">
        <v>128136</v>
      </c>
      <c r="L123" s="37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 hidden="1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7">
        <f t="shared" si="5"/>
        <v>3952714</v>
      </c>
      <c r="K124" s="37">
        <v>751015.66</v>
      </c>
      <c r="L124" s="37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 hidden="1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7">
        <f t="shared" si="5"/>
        <v>371184</v>
      </c>
      <c r="K125" s="37">
        <v>70524.960000000006</v>
      </c>
      <c r="L125" s="37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 hidden="1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7">
        <f t="shared" si="5"/>
        <v>2026450</v>
      </c>
      <c r="K126" s="37">
        <v>385025.5</v>
      </c>
      <c r="L126" s="37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 hidden="1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7">
        <f t="shared" si="5"/>
        <v>1220000</v>
      </c>
      <c r="K127" s="37">
        <v>231800</v>
      </c>
      <c r="L127" s="37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 hidden="1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7">
        <f t="shared" si="5"/>
        <v>800000</v>
      </c>
      <c r="K128" s="37">
        <v>152000</v>
      </c>
      <c r="L128" s="37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 hidden="1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7">
        <f t="shared" si="5"/>
        <v>1100000</v>
      </c>
      <c r="K129" s="37">
        <v>209000</v>
      </c>
      <c r="L129" s="37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 hidden="1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7">
        <f t="shared" si="5"/>
        <v>14101800</v>
      </c>
      <c r="K130" s="37">
        <v>2679342</v>
      </c>
      <c r="L130" s="37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 hidden="1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7">
        <f t="shared" ref="J131:J181" si="8">L131-K131</f>
        <v>107738</v>
      </c>
      <c r="K131" s="37">
        <v>20470.22</v>
      </c>
      <c r="L131" s="37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 hidden="1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7">
        <f t="shared" si="8"/>
        <v>529079</v>
      </c>
      <c r="K132" s="37">
        <v>100525.01</v>
      </c>
      <c r="L132" s="37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 hidden="1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7">
        <f t="shared" si="8"/>
        <v>240000</v>
      </c>
      <c r="K133" s="37">
        <v>0</v>
      </c>
      <c r="L133" s="37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 hidden="1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7">
        <f t="shared" si="8"/>
        <v>4041089</v>
      </c>
      <c r="K134" s="37">
        <v>0</v>
      </c>
      <c r="L134" s="37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 hidden="1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7">
        <f t="shared" si="8"/>
        <v>9069629</v>
      </c>
      <c r="K135" s="37">
        <v>0</v>
      </c>
      <c r="L135" s="37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 hidden="1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7">
        <f t="shared" si="8"/>
        <v>175000</v>
      </c>
      <c r="K136" s="37">
        <v>0</v>
      </c>
      <c r="L136" s="37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 hidden="1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7">
        <f t="shared" si="8"/>
        <v>2100800</v>
      </c>
      <c r="K137" s="37">
        <v>399152</v>
      </c>
      <c r="L137" s="37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 hidden="1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7">
        <f t="shared" si="8"/>
        <v>4574406</v>
      </c>
      <c r="K138" s="37">
        <v>869137.14</v>
      </c>
      <c r="L138" s="37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 hidden="1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7">
        <f t="shared" si="8"/>
        <v>1275000</v>
      </c>
      <c r="K139" s="37">
        <v>242250</v>
      </c>
      <c r="L139" s="37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 hidden="1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7">
        <f t="shared" si="8"/>
        <v>2825000</v>
      </c>
      <c r="K140" s="37">
        <v>536750</v>
      </c>
      <c r="L140" s="37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 hidden="1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7">
        <f t="shared" si="8"/>
        <v>1830000</v>
      </c>
      <c r="K141" s="37">
        <v>347700</v>
      </c>
      <c r="L141" s="37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 hidden="1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7">
        <f t="shared" si="8"/>
        <v>967500</v>
      </c>
      <c r="K142" s="37">
        <v>183825</v>
      </c>
      <c r="L142" s="37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 hidden="1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7">
        <f t="shared" si="8"/>
        <v>1876797.39</v>
      </c>
      <c r="K143" s="37">
        <v>0</v>
      </c>
      <c r="L143" s="37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 hidden="1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7">
        <f t="shared" si="8"/>
        <v>816944</v>
      </c>
      <c r="K144" s="37">
        <v>155219</v>
      </c>
      <c r="L144" s="37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 hidden="1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7">
        <f t="shared" si="8"/>
        <v>355500</v>
      </c>
      <c r="K145" s="37">
        <v>67545</v>
      </c>
      <c r="L145" s="37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 hidden="1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7">
        <f t="shared" si="8"/>
        <v>355500</v>
      </c>
      <c r="K146" s="37">
        <v>67545</v>
      </c>
      <c r="L146" s="37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 hidden="1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7">
        <f t="shared" si="8"/>
        <v>901488</v>
      </c>
      <c r="K147" s="37">
        <v>171283</v>
      </c>
      <c r="L147" s="37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 hidden="1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7">
        <f t="shared" si="8"/>
        <v>71600</v>
      </c>
      <c r="K148" s="37">
        <v>0</v>
      </c>
      <c r="L148" s="37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 hidden="1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7">
        <f t="shared" si="8"/>
        <v>27859250</v>
      </c>
      <c r="K149" s="37">
        <v>5293257.5</v>
      </c>
      <c r="L149" s="37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 hidden="1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7">
        <f t="shared" si="8"/>
        <v>5075000</v>
      </c>
      <c r="K150" s="37">
        <v>964250</v>
      </c>
      <c r="L150" s="37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 hidden="1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7">
        <f t="shared" si="8"/>
        <v>175563.02</v>
      </c>
      <c r="K151" s="37">
        <v>9036.9699999999993</v>
      </c>
      <c r="L151" s="37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 hidden="1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7">
        <f t="shared" si="8"/>
        <v>1596000</v>
      </c>
      <c r="K152" s="37">
        <v>303240</v>
      </c>
      <c r="L152" s="37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 hidden="1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7">
        <f t="shared" si="8"/>
        <v>509510</v>
      </c>
      <c r="K153" s="37">
        <v>96807</v>
      </c>
      <c r="L153" s="37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 hidden="1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7">
        <f t="shared" si="8"/>
        <v>633800</v>
      </c>
      <c r="K154" s="37">
        <v>111644</v>
      </c>
      <c r="L154" s="37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 hidden="1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7">
        <f t="shared" si="8"/>
        <v>3402000</v>
      </c>
      <c r="K155" s="37">
        <v>646380</v>
      </c>
      <c r="L155" s="37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 hidden="1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7">
        <f t="shared" si="8"/>
        <v>374400</v>
      </c>
      <c r="K156" s="37">
        <v>71136</v>
      </c>
      <c r="L156" s="37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 hidden="1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7">
        <f t="shared" si="8"/>
        <v>46300.03</v>
      </c>
      <c r="K157" s="37">
        <v>0</v>
      </c>
      <c r="L157" s="37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 hidden="1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7">
        <f t="shared" si="8"/>
        <v>53400</v>
      </c>
      <c r="K158" s="37">
        <v>0</v>
      </c>
      <c r="L158" s="37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 hidden="1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7">
        <f t="shared" si="8"/>
        <v>5833647.0300000003</v>
      </c>
      <c r="K159" s="37">
        <v>1108392.93</v>
      </c>
      <c r="L159" s="37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 hidden="1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7">
        <f t="shared" si="8"/>
        <v>600000</v>
      </c>
      <c r="K160" s="37">
        <v>0</v>
      </c>
      <c r="L160" s="37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 hidden="1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7">
        <f t="shared" si="8"/>
        <v>1095800</v>
      </c>
      <c r="K161" s="37">
        <v>0</v>
      </c>
      <c r="L161" s="37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 hidden="1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7">
        <f t="shared" si="8"/>
        <v>13600</v>
      </c>
      <c r="K162" s="37">
        <v>0</v>
      </c>
      <c r="L162" s="37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 hidden="1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7">
        <f t="shared" si="8"/>
        <v>3361.35</v>
      </c>
      <c r="K163" s="37">
        <v>638.65</v>
      </c>
      <c r="L163" s="37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 hidden="1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7">
        <f t="shared" si="8"/>
        <v>8048296</v>
      </c>
      <c r="K164" s="37">
        <v>0</v>
      </c>
      <c r="L164" s="37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 hidden="1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7">
        <f t="shared" si="8"/>
        <v>748235.29</v>
      </c>
      <c r="K165" s="37">
        <v>16764.71</v>
      </c>
      <c r="L165" s="37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 hidden="1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7">
        <f t="shared" si="8"/>
        <v>2459600</v>
      </c>
      <c r="K166" s="37">
        <v>467324</v>
      </c>
      <c r="L166" s="37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 hidden="1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7">
        <f t="shared" si="8"/>
        <v>803900</v>
      </c>
      <c r="K167" s="37">
        <v>0</v>
      </c>
      <c r="L167" s="37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 hidden="1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7">
        <f t="shared" si="8"/>
        <v>4410000</v>
      </c>
      <c r="K168" s="37">
        <v>837900</v>
      </c>
      <c r="L168" s="37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 hidden="1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7">
        <f t="shared" si="8"/>
        <v>20000</v>
      </c>
      <c r="K169" s="37">
        <v>0</v>
      </c>
      <c r="L169" s="37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 hidden="1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7">
        <f t="shared" si="8"/>
        <v>10099500</v>
      </c>
      <c r="K170" s="37">
        <v>1918905</v>
      </c>
      <c r="L170" s="37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 hidden="1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7">
        <f t="shared" si="8"/>
        <v>1504000</v>
      </c>
      <c r="K171" s="37">
        <v>285760</v>
      </c>
      <c r="L171" s="37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 hidden="1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7">
        <f t="shared" si="8"/>
        <v>7488000</v>
      </c>
      <c r="K172" s="37">
        <v>1422720</v>
      </c>
      <c r="L172" s="37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 hidden="1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7">
        <f t="shared" si="8"/>
        <v>368412</v>
      </c>
      <c r="K173" s="37">
        <v>69998</v>
      </c>
      <c r="L173" s="37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 hidden="1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7">
        <f t="shared" si="8"/>
        <v>12400</v>
      </c>
      <c r="K174" s="37">
        <v>0</v>
      </c>
      <c r="L174" s="37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 hidden="1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7">
        <f t="shared" si="8"/>
        <v>438682</v>
      </c>
      <c r="K175" s="37">
        <v>83350</v>
      </c>
      <c r="L175" s="37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 hidden="1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7">
        <f t="shared" si="8"/>
        <v>1770000</v>
      </c>
      <c r="K176" s="37">
        <v>336300</v>
      </c>
      <c r="L176" s="37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 hidden="1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7">
        <f t="shared" si="8"/>
        <v>2064000</v>
      </c>
      <c r="K177" s="37">
        <v>392160</v>
      </c>
      <c r="L177" s="37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 hidden="1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7">
        <f t="shared" si="8"/>
        <v>3354000</v>
      </c>
      <c r="K178" s="37">
        <v>637260</v>
      </c>
      <c r="L178" s="37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 hidden="1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7">
        <f t="shared" si="8"/>
        <v>3547500</v>
      </c>
      <c r="K179" s="37">
        <v>674025</v>
      </c>
      <c r="L179" s="37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 hidden="1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7">
        <f t="shared" si="8"/>
        <v>2257500</v>
      </c>
      <c r="K180" s="37">
        <v>428925</v>
      </c>
      <c r="L180" s="37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 hidden="1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7">
        <f t="shared" si="8"/>
        <v>37300</v>
      </c>
      <c r="K181" s="37">
        <v>7087</v>
      </c>
      <c r="L181" s="37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 hidden="1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7">
        <f>L182-K182</f>
        <v>1508500</v>
      </c>
      <c r="K182" s="37">
        <v>0</v>
      </c>
      <c r="L182" s="37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 hidden="1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7">
        <f t="shared" ref="J183:J246" si="9">L183-K183</f>
        <v>132000</v>
      </c>
      <c r="K183" s="37">
        <v>25080</v>
      </c>
      <c r="L183" s="37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 hidden="1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7">
        <f t="shared" si="9"/>
        <v>26092.44</v>
      </c>
      <c r="K184" s="37">
        <v>4957.5600000000004</v>
      </c>
      <c r="L184" s="37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 hidden="1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7">
        <f t="shared" si="9"/>
        <v>1427248</v>
      </c>
      <c r="K185" s="37">
        <v>231040</v>
      </c>
      <c r="L185" s="37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 hidden="1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7">
        <f t="shared" si="9"/>
        <v>47900</v>
      </c>
      <c r="K186" s="37">
        <v>0</v>
      </c>
      <c r="L186" s="37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 hidden="1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7">
        <f t="shared" si="9"/>
        <v>24000</v>
      </c>
      <c r="K187" s="37">
        <v>4560</v>
      </c>
      <c r="L187" s="37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 hidden="1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7">
        <f t="shared" si="9"/>
        <v>735000</v>
      </c>
      <c r="K188" s="37">
        <v>139650</v>
      </c>
      <c r="L188" s="37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 hidden="1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7">
        <f t="shared" si="9"/>
        <v>6700000</v>
      </c>
      <c r="K189" s="37">
        <v>1273000</v>
      </c>
      <c r="L189" s="37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 hidden="1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7">
        <f t="shared" si="9"/>
        <v>756302.52</v>
      </c>
      <c r="K190" s="37">
        <v>143697.48000000001</v>
      </c>
      <c r="L190" s="37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 hidden="1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7">
        <f t="shared" si="9"/>
        <v>371428.57</v>
      </c>
      <c r="K191" s="37">
        <v>70571.42</v>
      </c>
      <c r="L191" s="37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 hidden="1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7">
        <f t="shared" si="9"/>
        <v>829239</v>
      </c>
      <c r="K192" s="37">
        <v>0</v>
      </c>
      <c r="L192" s="37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 hidden="1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7">
        <f t="shared" si="9"/>
        <v>1050369</v>
      </c>
      <c r="K193" s="37">
        <v>0</v>
      </c>
      <c r="L193" s="37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 hidden="1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7">
        <f t="shared" si="9"/>
        <v>70000</v>
      </c>
      <c r="K194" s="37">
        <v>13300</v>
      </c>
      <c r="L194" s="37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 hidden="1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7">
        <f t="shared" si="9"/>
        <v>1435000</v>
      </c>
      <c r="K195" s="37">
        <v>272650</v>
      </c>
      <c r="L195" s="37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 hidden="1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7">
        <f t="shared" si="9"/>
        <v>534200</v>
      </c>
      <c r="K196" s="37">
        <v>101498</v>
      </c>
      <c r="L196" s="37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 hidden="1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7">
        <f t="shared" si="9"/>
        <v>1425000</v>
      </c>
      <c r="K197" s="37">
        <v>270750</v>
      </c>
      <c r="L197" s="37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 hidden="1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7">
        <f t="shared" si="9"/>
        <v>335000</v>
      </c>
      <c r="K198" s="37">
        <v>63650</v>
      </c>
      <c r="L198" s="37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 hidden="1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7">
        <f t="shared" si="9"/>
        <v>4158000</v>
      </c>
      <c r="K199" s="37">
        <v>790020</v>
      </c>
      <c r="L199" s="37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 hidden="1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7">
        <f t="shared" si="9"/>
        <v>1721250</v>
      </c>
      <c r="K200" s="37">
        <v>0</v>
      </c>
      <c r="L200" s="37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 hidden="1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7">
        <f t="shared" si="9"/>
        <v>2585000</v>
      </c>
      <c r="K201" s="37">
        <v>0</v>
      </c>
      <c r="L201" s="37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 hidden="1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7">
        <f t="shared" si="9"/>
        <v>480000</v>
      </c>
      <c r="K202" s="37">
        <v>0</v>
      </c>
      <c r="L202" s="37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 hidden="1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7">
        <f t="shared" si="9"/>
        <v>559998</v>
      </c>
      <c r="K203" s="37">
        <v>97622</v>
      </c>
      <c r="L203" s="37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 hidden="1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7">
        <f t="shared" si="9"/>
        <v>3014783</v>
      </c>
      <c r="K204" s="37">
        <v>0</v>
      </c>
      <c r="L204" s="37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 hidden="1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7">
        <f t="shared" si="9"/>
        <v>7346528</v>
      </c>
      <c r="K205" s="37">
        <v>1395840.32</v>
      </c>
      <c r="L205" s="37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 hidden="1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7">
        <f t="shared" si="9"/>
        <v>719500</v>
      </c>
      <c r="K206" s="37">
        <v>0</v>
      </c>
      <c r="L206" s="37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 hidden="1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7">
        <f t="shared" si="9"/>
        <v>10490812</v>
      </c>
      <c r="K207" s="37">
        <v>1993254.28</v>
      </c>
      <c r="L207" s="37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 hidden="1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7">
        <f t="shared" si="9"/>
        <v>47563.02</v>
      </c>
      <c r="K208" s="37">
        <v>9036.9699999999993</v>
      </c>
      <c r="L208" s="37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 hidden="1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7">
        <f t="shared" si="9"/>
        <v>81075</v>
      </c>
      <c r="K209" s="37">
        <v>15404</v>
      </c>
      <c r="L209" s="37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 hidden="1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7">
        <f t="shared" si="9"/>
        <v>20186616.57</v>
      </c>
      <c r="K210" s="37">
        <v>3835457.15</v>
      </c>
      <c r="L210" s="37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 hidden="1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7">
        <f t="shared" si="9"/>
        <v>12075300</v>
      </c>
      <c r="K211" s="37">
        <v>2294307</v>
      </c>
      <c r="L211" s="37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 hidden="1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7">
        <f t="shared" si="9"/>
        <v>156000</v>
      </c>
      <c r="K212" s="37">
        <v>29640</v>
      </c>
      <c r="L212" s="37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 hidden="1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7">
        <f t="shared" si="9"/>
        <v>170000</v>
      </c>
      <c r="K213" s="37">
        <v>0</v>
      </c>
      <c r="L213" s="37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 hidden="1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7">
        <f t="shared" si="9"/>
        <v>38750855.330000006</v>
      </c>
      <c r="K214" s="37">
        <v>7362662.5099999998</v>
      </c>
      <c r="L214" s="37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 hidden="1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7">
        <f t="shared" si="9"/>
        <v>64000</v>
      </c>
      <c r="K215" s="37">
        <v>0</v>
      </c>
      <c r="L215" s="37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 hidden="1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7">
        <f t="shared" si="9"/>
        <v>4540364</v>
      </c>
      <c r="K216" s="37">
        <v>862669.16</v>
      </c>
      <c r="L216" s="37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 hidden="1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7">
        <f t="shared" si="9"/>
        <v>153520</v>
      </c>
      <c r="K217" s="37">
        <v>29169</v>
      </c>
      <c r="L217" s="37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 hidden="1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7">
        <f t="shared" si="9"/>
        <v>290000</v>
      </c>
      <c r="K218" s="37">
        <v>55100</v>
      </c>
      <c r="L218" s="37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 hidden="1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7">
        <f t="shared" si="9"/>
        <v>3182256</v>
      </c>
      <c r="K219" s="37">
        <v>0</v>
      </c>
      <c r="L219" s="37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 hidden="1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7">
        <f t="shared" si="9"/>
        <v>175563.02</v>
      </c>
      <c r="K220" s="37">
        <v>9036.9699999999993</v>
      </c>
      <c r="L220" s="37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 hidden="1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7">
        <f t="shared" si="9"/>
        <v>91512.63</v>
      </c>
      <c r="K221" s="37">
        <v>17387.400000000001</v>
      </c>
      <c r="L221" s="37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 hidden="1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7">
        <f t="shared" si="9"/>
        <v>18100</v>
      </c>
      <c r="K222" s="37">
        <v>0</v>
      </c>
      <c r="L222" s="37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 hidden="1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7">
        <f t="shared" si="9"/>
        <v>4211548</v>
      </c>
      <c r="K223" s="37">
        <v>0</v>
      </c>
      <c r="L223" s="37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 hidden="1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7">
        <f t="shared" si="9"/>
        <v>551200</v>
      </c>
      <c r="K224" s="37">
        <v>95950</v>
      </c>
      <c r="L224" s="37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 hidden="1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7">
        <f t="shared" si="9"/>
        <v>299000</v>
      </c>
      <c r="K225" s="37">
        <v>56810</v>
      </c>
      <c r="L225" s="37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 hidden="1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7">
        <f t="shared" si="9"/>
        <v>64000</v>
      </c>
      <c r="K226" s="37">
        <v>0</v>
      </c>
      <c r="L226" s="37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 hidden="1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7">
        <f t="shared" si="9"/>
        <v>1979214</v>
      </c>
      <c r="K227" s="37">
        <v>374298</v>
      </c>
      <c r="L227" s="37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 hidden="1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7">
        <f t="shared" si="9"/>
        <v>6560000</v>
      </c>
      <c r="K228" s="37">
        <v>1246400</v>
      </c>
      <c r="L228" s="37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 hidden="1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7">
        <f t="shared" si="9"/>
        <v>3613445.38</v>
      </c>
      <c r="K229" s="37">
        <v>686554.62</v>
      </c>
      <c r="L229" s="37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 hidden="1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7">
        <f t="shared" si="9"/>
        <v>1330400</v>
      </c>
      <c r="K230" s="37">
        <v>252776</v>
      </c>
      <c r="L230" s="37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 hidden="1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7">
        <f t="shared" si="9"/>
        <v>166095</v>
      </c>
      <c r="K231" s="37">
        <v>31558</v>
      </c>
      <c r="L231" s="37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 hidden="1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7">
        <f t="shared" si="9"/>
        <v>504320.00000000006</v>
      </c>
      <c r="K232" s="37">
        <v>95820.800000000003</v>
      </c>
      <c r="L232" s="37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 hidden="1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7">
        <f t="shared" si="9"/>
        <v>19000</v>
      </c>
      <c r="K233" s="37">
        <v>0</v>
      </c>
      <c r="L233" s="37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 hidden="1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7">
        <f t="shared" si="9"/>
        <v>725781</v>
      </c>
      <c r="K234" s="37">
        <v>13790</v>
      </c>
      <c r="L234" s="37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 hidden="1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7">
        <f t="shared" si="9"/>
        <v>467250</v>
      </c>
      <c r="K235" s="37">
        <v>0</v>
      </c>
      <c r="L235" s="37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 hidden="1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7">
        <f t="shared" si="9"/>
        <v>150000</v>
      </c>
      <c r="K236" s="37">
        <v>28500</v>
      </c>
      <c r="L236" s="37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 hidden="1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7">
        <f t="shared" si="9"/>
        <v>558750</v>
      </c>
      <c r="K237" s="37">
        <v>106162.5</v>
      </c>
      <c r="L237" s="37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 hidden="1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7">
        <f t="shared" si="9"/>
        <v>3600000</v>
      </c>
      <c r="K238" s="37">
        <v>684000</v>
      </c>
      <c r="L238" s="37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 hidden="1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7">
        <f t="shared" si="9"/>
        <v>200000</v>
      </c>
      <c r="K239" s="37">
        <v>38000</v>
      </c>
      <c r="L239" s="37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 hidden="1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7">
        <f t="shared" si="9"/>
        <v>558823.53</v>
      </c>
      <c r="K240" s="37">
        <v>106176.47</v>
      </c>
      <c r="L240" s="37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 hidden="1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7">
        <f t="shared" si="9"/>
        <v>1176470.5900000001</v>
      </c>
      <c r="K241" s="37">
        <v>223529.41</v>
      </c>
      <c r="L241" s="37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 hidden="1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7">
        <f t="shared" si="9"/>
        <v>235176</v>
      </c>
      <c r="K242" s="37">
        <v>44683</v>
      </c>
      <c r="L242" s="37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 hidden="1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7">
        <f t="shared" si="9"/>
        <v>1015200</v>
      </c>
      <c r="K243" s="37">
        <v>192888</v>
      </c>
      <c r="L243" s="37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 hidden="1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7">
        <f t="shared" si="9"/>
        <v>654647</v>
      </c>
      <c r="K244" s="37">
        <v>124383</v>
      </c>
      <c r="L244" s="37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 hidden="1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7">
        <f t="shared" si="9"/>
        <v>32800</v>
      </c>
      <c r="K245" s="37">
        <v>6232</v>
      </c>
      <c r="L245" s="37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 hidden="1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7">
        <f t="shared" si="9"/>
        <v>295766</v>
      </c>
      <c r="K246" s="37">
        <v>56195.54</v>
      </c>
      <c r="L246" s="37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 hidden="1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7">
        <f t="shared" ref="J247:J311" si="12">L247-K247</f>
        <v>517045.00000000006</v>
      </c>
      <c r="K247" s="37">
        <v>98238.55</v>
      </c>
      <c r="L247" s="37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 hidden="1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7">
        <f t="shared" si="12"/>
        <v>130000</v>
      </c>
      <c r="K248" s="37">
        <v>24700</v>
      </c>
      <c r="L248" s="37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 hidden="1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7">
        <f t="shared" si="12"/>
        <v>369000</v>
      </c>
      <c r="K249" s="37">
        <v>0</v>
      </c>
      <c r="L249" s="37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 hidden="1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7">
        <f t="shared" si="12"/>
        <v>754166</v>
      </c>
      <c r="K250" s="37">
        <v>143291.54</v>
      </c>
      <c r="L250" s="37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 hidden="1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7">
        <f t="shared" si="12"/>
        <v>90000</v>
      </c>
      <c r="K251" s="37">
        <v>17100</v>
      </c>
      <c r="L251" s="37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 hidden="1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7">
        <f t="shared" si="12"/>
        <v>57204</v>
      </c>
      <c r="K252" s="37">
        <v>10869</v>
      </c>
      <c r="L252" s="37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 hidden="1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7">
        <f t="shared" si="12"/>
        <v>133500</v>
      </c>
      <c r="K253" s="37">
        <v>0</v>
      </c>
      <c r="L253" s="37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 hidden="1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7">
        <f t="shared" si="12"/>
        <v>492300</v>
      </c>
      <c r="K254" s="37">
        <v>0</v>
      </c>
      <c r="L254" s="37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 hidden="1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7">
        <f t="shared" si="12"/>
        <v>50336.14</v>
      </c>
      <c r="K255" s="37">
        <v>9563.86</v>
      </c>
      <c r="L255" s="37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 hidden="1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7">
        <f t="shared" si="12"/>
        <v>175798</v>
      </c>
      <c r="K256" s="37">
        <v>33402</v>
      </c>
      <c r="L256" s="37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 hidden="1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7">
        <f t="shared" si="12"/>
        <v>25212</v>
      </c>
      <c r="K257" s="37">
        <v>4790.28</v>
      </c>
      <c r="L257" s="37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 hidden="1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7">
        <f t="shared" si="12"/>
        <v>11176.85</v>
      </c>
      <c r="K258" s="37">
        <v>23.15</v>
      </c>
      <c r="L258" s="37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 hidden="1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7">
        <f t="shared" si="12"/>
        <v>3149579.7399999998</v>
      </c>
      <c r="K259" s="37">
        <v>598420.14</v>
      </c>
      <c r="L259" s="37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 hidden="1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7">
        <f t="shared" si="12"/>
        <v>218340</v>
      </c>
      <c r="K260" s="37">
        <v>41485</v>
      </c>
      <c r="L260" s="37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 hidden="1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7">
        <f t="shared" si="12"/>
        <v>299000</v>
      </c>
      <c r="K261" s="37">
        <v>56810</v>
      </c>
      <c r="L261" s="37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 hidden="1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7">
        <f t="shared" si="12"/>
        <v>1312800</v>
      </c>
      <c r="K262" s="37">
        <v>249432</v>
      </c>
      <c r="L262" s="37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 hidden="1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7">
        <f t="shared" si="12"/>
        <v>420168</v>
      </c>
      <c r="K263" s="37">
        <v>79831.92</v>
      </c>
      <c r="L263" s="37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 hidden="1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7">
        <f t="shared" si="12"/>
        <v>494340</v>
      </c>
      <c r="K264" s="37">
        <v>93925</v>
      </c>
      <c r="L264" s="37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 hidden="1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7">
        <f t="shared" si="12"/>
        <v>240000</v>
      </c>
      <c r="K265" s="37">
        <v>0</v>
      </c>
      <c r="L265" s="37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 hidden="1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7">
        <f t="shared" si="12"/>
        <v>21391</v>
      </c>
      <c r="K266" s="37">
        <v>0</v>
      </c>
      <c r="L266" s="37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 hidden="1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7">
        <f t="shared" si="12"/>
        <v>1750000</v>
      </c>
      <c r="K267" s="37">
        <v>332500</v>
      </c>
      <c r="L267" s="37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 hidden="1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7">
        <f t="shared" si="12"/>
        <v>1132242.3</v>
      </c>
      <c r="K268" s="37">
        <v>215126.04</v>
      </c>
      <c r="L268" s="37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 hidden="1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7">
        <f t="shared" si="12"/>
        <v>2548570.17</v>
      </c>
      <c r="K269" s="37">
        <v>483407.33</v>
      </c>
      <c r="L269" s="37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 hidden="1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7">
        <f t="shared" si="12"/>
        <v>14444000</v>
      </c>
      <c r="K270" s="37">
        <v>2744360</v>
      </c>
      <c r="L270" s="37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 hidden="1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7">
        <f t="shared" si="12"/>
        <v>299000</v>
      </c>
      <c r="K271" s="37">
        <v>56810</v>
      </c>
      <c r="L271" s="37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 hidden="1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7">
        <f t="shared" si="12"/>
        <v>5482500</v>
      </c>
      <c r="K272" s="37">
        <v>1041675</v>
      </c>
      <c r="L272" s="37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 hidden="1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7">
        <f t="shared" si="12"/>
        <v>1800000</v>
      </c>
      <c r="K273" s="37">
        <v>342000</v>
      </c>
      <c r="L273" s="37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 hidden="1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7">
        <f t="shared" si="12"/>
        <v>1750905</v>
      </c>
      <c r="K274" s="37">
        <v>332671.95</v>
      </c>
      <c r="L274" s="37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 hidden="1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7">
        <f t="shared" si="12"/>
        <v>2400000</v>
      </c>
      <c r="K275" s="37">
        <v>456000</v>
      </c>
      <c r="L275" s="37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 hidden="1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7">
        <f t="shared" si="12"/>
        <v>478864</v>
      </c>
      <c r="K276" s="37">
        <v>90984</v>
      </c>
      <c r="L276" s="37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 hidden="1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7">
        <f t="shared" si="12"/>
        <v>54881267.399999999</v>
      </c>
      <c r="K277" s="37">
        <v>10427440.810000001</v>
      </c>
      <c r="L277" s="37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 hidden="1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7">
        <f t="shared" si="12"/>
        <v>30000</v>
      </c>
      <c r="K278" s="37">
        <v>5700</v>
      </c>
      <c r="L278" s="37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 hidden="1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7">
        <f t="shared" si="12"/>
        <v>29863</v>
      </c>
      <c r="K279" s="37">
        <v>5674</v>
      </c>
      <c r="L279" s="37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 hidden="1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7">
        <f t="shared" si="12"/>
        <v>23622</v>
      </c>
      <c r="K280" s="37">
        <v>4488</v>
      </c>
      <c r="L280" s="37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 hidden="1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7">
        <f t="shared" si="12"/>
        <v>20168.07</v>
      </c>
      <c r="K281" s="37">
        <v>3831.93</v>
      </c>
      <c r="L281" s="37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 hidden="1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7">
        <f t="shared" si="12"/>
        <v>253500</v>
      </c>
      <c r="K282" s="37">
        <v>0</v>
      </c>
      <c r="L282" s="37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 hidden="1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7">
        <f t="shared" si="12"/>
        <v>343300</v>
      </c>
      <c r="K283" s="37">
        <v>65227</v>
      </c>
      <c r="L283" s="37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 hidden="1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7">
        <f t="shared" si="12"/>
        <v>504320.00000000006</v>
      </c>
      <c r="K284" s="37">
        <v>95820.800000000003</v>
      </c>
      <c r="L284" s="37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 hidden="1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7">
        <f t="shared" si="12"/>
        <v>585000</v>
      </c>
      <c r="K285" s="37">
        <v>111150</v>
      </c>
      <c r="L285" s="37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 hidden="1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7">
        <f t="shared" si="12"/>
        <v>874000</v>
      </c>
      <c r="K286" s="37">
        <v>166060</v>
      </c>
      <c r="L286" s="37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 hidden="1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7">
        <f t="shared" si="12"/>
        <v>352941.18</v>
      </c>
      <c r="K287" s="37">
        <v>67058.820000000007</v>
      </c>
      <c r="L287" s="37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 hidden="1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7">
        <f t="shared" si="12"/>
        <v>48400</v>
      </c>
      <c r="K288" s="37">
        <v>0</v>
      </c>
      <c r="L288" s="37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 hidden="1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7">
        <f t="shared" si="12"/>
        <v>1794500</v>
      </c>
      <c r="K289" s="37">
        <v>340955</v>
      </c>
      <c r="L289" s="37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 hidden="1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7">
        <f t="shared" si="12"/>
        <v>8747800</v>
      </c>
      <c r="K290" s="37">
        <v>1662082</v>
      </c>
      <c r="L290" s="37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 hidden="1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7">
        <f t="shared" si="12"/>
        <v>93450</v>
      </c>
      <c r="K291" s="37">
        <v>0</v>
      </c>
      <c r="L291" s="37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 hidden="1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7">
        <f t="shared" si="12"/>
        <v>1751900</v>
      </c>
      <c r="K292" s="37">
        <v>332861</v>
      </c>
      <c r="L292" s="37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 hidden="1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7">
        <f t="shared" si="12"/>
        <v>15200</v>
      </c>
      <c r="K293" s="37">
        <v>0</v>
      </c>
      <c r="L293" s="37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 hidden="1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7">
        <f t="shared" si="12"/>
        <v>11600</v>
      </c>
      <c r="K294" s="37">
        <v>0</v>
      </c>
      <c r="L294" s="37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 hidden="1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7">
        <f t="shared" si="12"/>
        <v>10084.030000000001</v>
      </c>
      <c r="K295" s="37">
        <v>1915.97</v>
      </c>
      <c r="L295" s="37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 hidden="1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7">
        <f t="shared" si="12"/>
        <v>11600</v>
      </c>
      <c r="K296" s="37">
        <v>0</v>
      </c>
      <c r="L296" s="37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 hidden="1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7">
        <f t="shared" si="12"/>
        <v>57907.43</v>
      </c>
      <c r="K297" s="37">
        <v>0</v>
      </c>
      <c r="L297" s="37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 hidden="1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7">
        <f t="shared" si="12"/>
        <v>537968.89</v>
      </c>
      <c r="K298" s="37">
        <v>102214.11</v>
      </c>
      <c r="L298" s="37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 hidden="1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7">
        <f t="shared" si="12"/>
        <v>1000000</v>
      </c>
      <c r="K299" s="37">
        <v>190000</v>
      </c>
      <c r="L299" s="37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 hidden="1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7">
        <f t="shared" si="12"/>
        <v>277962.40000000002</v>
      </c>
      <c r="K300" s="37">
        <v>49206.6</v>
      </c>
      <c r="L300" s="37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 hidden="1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7">
        <f t="shared" si="12"/>
        <v>537968.89</v>
      </c>
      <c r="K301" s="37">
        <v>102214.11</v>
      </c>
      <c r="L301" s="37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 hidden="1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7">
        <f t="shared" si="12"/>
        <v>12516000</v>
      </c>
      <c r="K302" s="37">
        <v>2378040</v>
      </c>
      <c r="L302" s="37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 hidden="1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7">
        <f t="shared" si="12"/>
        <v>17000000</v>
      </c>
      <c r="K303" s="37">
        <v>3230000</v>
      </c>
      <c r="L303" s="37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 hidden="1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7">
        <f t="shared" si="12"/>
        <v>2450000</v>
      </c>
      <c r="K304" s="37">
        <v>465500</v>
      </c>
      <c r="L304" s="37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 hidden="1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7">
        <f t="shared" si="12"/>
        <v>47000</v>
      </c>
      <c r="K305" s="37">
        <v>8930</v>
      </c>
      <c r="L305" s="37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 hidden="1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7">
        <f t="shared" si="12"/>
        <v>3402000</v>
      </c>
      <c r="K306" s="37">
        <v>646380</v>
      </c>
      <c r="L306" s="37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 hidden="1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7">
        <f t="shared" si="12"/>
        <v>683700</v>
      </c>
      <c r="K307" s="37">
        <v>0</v>
      </c>
      <c r="L307" s="37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 hidden="1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7">
        <f t="shared" si="12"/>
        <v>379600</v>
      </c>
      <c r="K308" s="37">
        <v>0</v>
      </c>
      <c r="L308" s="37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 hidden="1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7">
        <f t="shared" si="12"/>
        <v>300000</v>
      </c>
      <c r="K309" s="37">
        <v>57000</v>
      </c>
      <c r="L309" s="37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 hidden="1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7">
        <f t="shared" si="12"/>
        <v>13500</v>
      </c>
      <c r="K310" s="37">
        <v>0</v>
      </c>
      <c r="L310" s="37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 hidden="1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7">
        <f t="shared" si="12"/>
        <v>848026</v>
      </c>
      <c r="K311" s="37">
        <v>0</v>
      </c>
      <c r="L311" s="37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 hidden="1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7">
        <f t="shared" ref="J312:J375" si="15">L312-K312</f>
        <v>19327.47</v>
      </c>
      <c r="K312" s="37">
        <v>3672.53</v>
      </c>
      <c r="L312" s="37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 hidden="1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7">
        <f t="shared" si="15"/>
        <v>399550</v>
      </c>
      <c r="K313" s="37">
        <v>0</v>
      </c>
      <c r="L313" s="37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 hidden="1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7">
        <f t="shared" si="15"/>
        <v>10084.030000000001</v>
      </c>
      <c r="K314" s="37">
        <v>1915.97</v>
      </c>
      <c r="L314" s="37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 hidden="1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7">
        <f t="shared" si="15"/>
        <v>68700</v>
      </c>
      <c r="K315" s="37">
        <v>0</v>
      </c>
      <c r="L315" s="37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 hidden="1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7">
        <f t="shared" si="15"/>
        <v>540000</v>
      </c>
      <c r="K316" s="37">
        <v>0</v>
      </c>
      <c r="L316" s="37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 hidden="1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7">
        <f t="shared" si="15"/>
        <v>20000000</v>
      </c>
      <c r="K317" s="37">
        <v>3800000</v>
      </c>
      <c r="L317" s="37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 hidden="1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7">
        <f t="shared" si="15"/>
        <v>13500</v>
      </c>
      <c r="K318" s="37">
        <v>0</v>
      </c>
      <c r="L318" s="37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 hidden="1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7">
        <f t="shared" si="15"/>
        <v>1541350</v>
      </c>
      <c r="K319" s="37">
        <v>292856.5</v>
      </c>
      <c r="L319" s="37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 hidden="1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7">
        <f t="shared" si="15"/>
        <v>262602</v>
      </c>
      <c r="K320" s="37">
        <v>49894.38</v>
      </c>
      <c r="L320" s="37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 hidden="1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7">
        <f t="shared" si="15"/>
        <v>150420.16999999998</v>
      </c>
      <c r="K321" s="37">
        <v>28579.83</v>
      </c>
      <c r="L321" s="37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 hidden="1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7">
        <f t="shared" si="15"/>
        <v>107738</v>
      </c>
      <c r="K322" s="37">
        <v>20470.22</v>
      </c>
      <c r="L322" s="37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 hidden="1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7">
        <f t="shared" si="15"/>
        <v>25600</v>
      </c>
      <c r="K323" s="37">
        <v>0</v>
      </c>
      <c r="L323" s="37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 hidden="1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7">
        <f t="shared" si="15"/>
        <v>490272</v>
      </c>
      <c r="K324" s="37">
        <v>93152</v>
      </c>
      <c r="L324" s="37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 hidden="1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7">
        <f t="shared" si="15"/>
        <v>2690625</v>
      </c>
      <c r="K325" s="37">
        <v>0</v>
      </c>
      <c r="L325" s="37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 hidden="1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7">
        <f t="shared" si="15"/>
        <v>28470312</v>
      </c>
      <c r="K326" s="37">
        <v>5409359.2800000003</v>
      </c>
      <c r="L326" s="37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 hidden="1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7">
        <f t="shared" si="15"/>
        <v>7214925</v>
      </c>
      <c r="K327" s="37">
        <v>1370835.75</v>
      </c>
      <c r="L327" s="37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 hidden="1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7">
        <f t="shared" si="15"/>
        <v>2040000</v>
      </c>
      <c r="K328" s="37">
        <v>387600</v>
      </c>
      <c r="L328" s="37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 hidden="1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7">
        <f t="shared" si="15"/>
        <v>3006776</v>
      </c>
      <c r="K329" s="37">
        <v>571287.43999999994</v>
      </c>
      <c r="L329" s="37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 hidden="1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7">
        <f t="shared" si="15"/>
        <v>4177368</v>
      </c>
      <c r="K330" s="37">
        <v>793699.92</v>
      </c>
      <c r="L330" s="37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 hidden="1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7">
        <f t="shared" si="15"/>
        <v>14870000</v>
      </c>
      <c r="K331" s="37">
        <v>2825300</v>
      </c>
      <c r="L331" s="37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 hidden="1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7">
        <f t="shared" si="15"/>
        <v>2358550</v>
      </c>
      <c r="K332" s="37">
        <v>448124.5</v>
      </c>
      <c r="L332" s="37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 hidden="1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7">
        <f t="shared" si="15"/>
        <v>1383120</v>
      </c>
      <c r="K333" s="37">
        <v>262792.8</v>
      </c>
      <c r="L333" s="37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 hidden="1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7">
        <f t="shared" si="15"/>
        <v>5440000</v>
      </c>
      <c r="K334" s="37">
        <v>1033600</v>
      </c>
      <c r="L334" s="37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 hidden="1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7">
        <f t="shared" si="15"/>
        <v>137561521</v>
      </c>
      <c r="K335" s="37">
        <v>2613669</v>
      </c>
      <c r="L335" s="37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 hidden="1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7">
        <f t="shared" si="15"/>
        <v>560500</v>
      </c>
      <c r="K336" s="37">
        <v>0</v>
      </c>
      <c r="L336" s="37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 hidden="1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7">
        <f t="shared" si="15"/>
        <v>27900</v>
      </c>
      <c r="K337" s="37">
        <v>0</v>
      </c>
      <c r="L337" s="37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 hidden="1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7">
        <f t="shared" si="15"/>
        <v>266420</v>
      </c>
      <c r="K338" s="37">
        <v>5062</v>
      </c>
      <c r="L338" s="37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 hidden="1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7">
        <f t="shared" si="15"/>
        <v>290500</v>
      </c>
      <c r="K339" s="37">
        <v>55195</v>
      </c>
      <c r="L339" s="37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 hidden="1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7">
        <f t="shared" si="15"/>
        <v>4701899</v>
      </c>
      <c r="K340" s="37">
        <v>89336</v>
      </c>
      <c r="L340" s="37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 hidden="1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7">
        <f t="shared" si="15"/>
        <v>96900</v>
      </c>
      <c r="K341" s="37">
        <v>18411</v>
      </c>
      <c r="L341" s="37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 hidden="1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7">
        <f t="shared" si="15"/>
        <v>2123530</v>
      </c>
      <c r="K342" s="37">
        <v>403470.7</v>
      </c>
      <c r="L342" s="37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 hidden="1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7">
        <f t="shared" si="15"/>
        <v>4914000</v>
      </c>
      <c r="K343" s="37">
        <v>933660</v>
      </c>
      <c r="L343" s="37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 hidden="1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7">
        <f t="shared" si="15"/>
        <v>1520000</v>
      </c>
      <c r="K344" s="37">
        <v>288800</v>
      </c>
      <c r="L344" s="37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 hidden="1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7">
        <f t="shared" si="15"/>
        <v>209550</v>
      </c>
      <c r="K345" s="37">
        <v>0</v>
      </c>
      <c r="L345" s="37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 hidden="1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7">
        <f t="shared" si="15"/>
        <v>10520000</v>
      </c>
      <c r="K346" s="37">
        <v>1998800</v>
      </c>
      <c r="L346" s="37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 hidden="1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7">
        <f t="shared" si="15"/>
        <v>12596000</v>
      </c>
      <c r="K347" s="37">
        <v>2393240</v>
      </c>
      <c r="L347" s="37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 hidden="1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7">
        <f t="shared" si="15"/>
        <v>201520</v>
      </c>
      <c r="K348" s="37">
        <v>38288.800000000003</v>
      </c>
      <c r="L348" s="37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 hidden="1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7">
        <f t="shared" si="15"/>
        <v>319243.7</v>
      </c>
      <c r="K349" s="37">
        <v>60656.3</v>
      </c>
      <c r="L349" s="37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 hidden="1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7">
        <f t="shared" si="15"/>
        <v>124898</v>
      </c>
      <c r="K350" s="37">
        <v>2373</v>
      </c>
      <c r="L350" s="37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 hidden="1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7">
        <f t="shared" si="15"/>
        <v>320787</v>
      </c>
      <c r="K351" s="37">
        <v>60949.53</v>
      </c>
      <c r="L351" s="37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 hidden="1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7">
        <f t="shared" si="15"/>
        <v>240000</v>
      </c>
      <c r="K352" s="37">
        <v>45600</v>
      </c>
      <c r="L352" s="37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 hidden="1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7">
        <f t="shared" si="15"/>
        <v>2175000</v>
      </c>
      <c r="K353" s="37">
        <v>316350</v>
      </c>
      <c r="L353" s="37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 hidden="1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7">
        <f t="shared" si="15"/>
        <v>259900</v>
      </c>
      <c r="K354" s="37">
        <v>44840</v>
      </c>
      <c r="L354" s="37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 hidden="1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7">
        <f t="shared" si="15"/>
        <v>99600</v>
      </c>
      <c r="K355" s="37">
        <v>14440</v>
      </c>
      <c r="L355" s="37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 hidden="1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7">
        <f t="shared" si="15"/>
        <v>342300</v>
      </c>
      <c r="K356" s="37">
        <v>56050</v>
      </c>
      <c r="L356" s="37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 hidden="1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7">
        <f t="shared" si="15"/>
        <v>259900</v>
      </c>
      <c r="K357" s="37">
        <v>44840</v>
      </c>
      <c r="L357" s="37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 hidden="1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7">
        <f t="shared" si="15"/>
        <v>7731.09</v>
      </c>
      <c r="K358" s="37">
        <v>1468.91</v>
      </c>
      <c r="L358" s="37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 hidden="1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7">
        <f t="shared" si="15"/>
        <v>378000</v>
      </c>
      <c r="K359" s="37">
        <v>71820</v>
      </c>
      <c r="L359" s="37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 hidden="1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7">
        <f t="shared" si="15"/>
        <v>1040000</v>
      </c>
      <c r="K360" s="37">
        <v>197600</v>
      </c>
      <c r="L360" s="37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 hidden="1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7">
        <f t="shared" si="15"/>
        <v>560000</v>
      </c>
      <c r="K361" s="37">
        <v>106400</v>
      </c>
      <c r="L361" s="37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 hidden="1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7">
        <f t="shared" si="15"/>
        <v>631943</v>
      </c>
      <c r="K362" s="37">
        <v>120069</v>
      </c>
      <c r="L362" s="37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 hidden="1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7">
        <f t="shared" si="15"/>
        <v>19000</v>
      </c>
      <c r="K363" s="37">
        <v>3610</v>
      </c>
      <c r="L363" s="37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 hidden="1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7">
        <f t="shared" si="15"/>
        <v>12521348</v>
      </c>
      <c r="K364" s="37">
        <v>2379056.12</v>
      </c>
      <c r="L364" s="37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 hidden="1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7">
        <f t="shared" si="15"/>
        <v>12361966</v>
      </c>
      <c r="K365" s="37">
        <v>2348773.54</v>
      </c>
      <c r="L365" s="37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 hidden="1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7">
        <f t="shared" si="15"/>
        <v>505483.99999999994</v>
      </c>
      <c r="K366" s="37">
        <v>96041.96</v>
      </c>
      <c r="L366" s="37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 hidden="1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7">
        <f t="shared" si="15"/>
        <v>220000</v>
      </c>
      <c r="K367" s="37">
        <v>41800</v>
      </c>
      <c r="L367" s="37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 hidden="1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7">
        <f t="shared" si="15"/>
        <v>1089000</v>
      </c>
      <c r="K368" s="37">
        <v>206910</v>
      </c>
      <c r="L368" s="37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 hidden="1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7">
        <f t="shared" si="15"/>
        <v>238000</v>
      </c>
      <c r="K369" s="37">
        <v>45220</v>
      </c>
      <c r="L369" s="37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 hidden="1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7">
        <f t="shared" si="15"/>
        <v>52800</v>
      </c>
      <c r="K370" s="37">
        <v>10032</v>
      </c>
      <c r="L370" s="37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 hidden="1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7">
        <f t="shared" si="15"/>
        <v>332950</v>
      </c>
      <c r="K371" s="37">
        <v>63260.5</v>
      </c>
      <c r="L371" s="37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 hidden="1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7">
        <f t="shared" si="15"/>
        <v>1478700</v>
      </c>
      <c r="K372" s="37">
        <v>280953</v>
      </c>
      <c r="L372" s="37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 hidden="1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7">
        <f t="shared" si="15"/>
        <v>1436592</v>
      </c>
      <c r="K373" s="37">
        <v>272952</v>
      </c>
      <c r="L373" s="37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 hidden="1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7">
        <f t="shared" si="15"/>
        <v>1224300</v>
      </c>
      <c r="K374" s="37">
        <v>232617</v>
      </c>
      <c r="L374" s="37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 hidden="1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7">
        <f t="shared" si="15"/>
        <v>240000</v>
      </c>
      <c r="K375" s="37">
        <v>45600</v>
      </c>
      <c r="L375" s="37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 hidden="1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7">
        <f t="shared" ref="J376:J439" si="18">L376-K376</f>
        <v>56350</v>
      </c>
      <c r="K376" s="37">
        <v>10706</v>
      </c>
      <c r="L376" s="37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 hidden="1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7">
        <f t="shared" si="18"/>
        <v>300400</v>
      </c>
      <c r="K377" s="37">
        <v>0</v>
      </c>
      <c r="L377" s="37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 hidden="1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7">
        <f t="shared" si="18"/>
        <v>11593800</v>
      </c>
      <c r="K378" s="37">
        <v>2202822</v>
      </c>
      <c r="L378" s="37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 hidden="1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7">
        <f t="shared" si="18"/>
        <v>594500</v>
      </c>
      <c r="K379" s="37">
        <v>0</v>
      </c>
      <c r="L379" s="37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 hidden="1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7">
        <f t="shared" si="18"/>
        <v>13500</v>
      </c>
      <c r="K380" s="37">
        <v>0</v>
      </c>
      <c r="L380" s="37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 hidden="1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7">
        <f t="shared" si="18"/>
        <v>184650</v>
      </c>
      <c r="K381" s="37">
        <v>0</v>
      </c>
      <c r="L381" s="37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 hidden="1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7">
        <f t="shared" si="18"/>
        <v>19327.599999999999</v>
      </c>
      <c r="K382" s="37">
        <v>3672.4</v>
      </c>
      <c r="L382" s="37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 hidden="1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7">
        <f t="shared" si="18"/>
        <v>133194</v>
      </c>
      <c r="K383" s="37">
        <v>25306.86</v>
      </c>
      <c r="L383" s="37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 hidden="1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7">
        <f t="shared" si="18"/>
        <v>235000</v>
      </c>
      <c r="K384" s="37">
        <v>44650</v>
      </c>
      <c r="L384" s="37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 hidden="1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7">
        <f t="shared" si="18"/>
        <v>44000</v>
      </c>
      <c r="K385" s="37">
        <v>0</v>
      </c>
      <c r="L385" s="37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 hidden="1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7">
        <f t="shared" si="18"/>
        <v>13500</v>
      </c>
      <c r="K386" s="37">
        <v>0</v>
      </c>
      <c r="L386" s="37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 hidden="1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7">
        <f t="shared" si="18"/>
        <v>1224300</v>
      </c>
      <c r="K387" s="37">
        <v>232617</v>
      </c>
      <c r="L387" s="37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 hidden="1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7">
        <f t="shared" si="18"/>
        <v>5042.0200000000004</v>
      </c>
      <c r="K388" s="37">
        <v>957.98</v>
      </c>
      <c r="L388" s="37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 hidden="1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7">
        <f t="shared" si="18"/>
        <v>3781.51</v>
      </c>
      <c r="K389" s="37">
        <v>718.49</v>
      </c>
      <c r="L389" s="37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 hidden="1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7">
        <f t="shared" si="18"/>
        <v>5042.0200000000004</v>
      </c>
      <c r="K390" s="37">
        <v>957.98</v>
      </c>
      <c r="L390" s="37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 hidden="1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7">
        <f t="shared" si="18"/>
        <v>189800</v>
      </c>
      <c r="K391" s="37">
        <v>0</v>
      </c>
      <c r="L391" s="37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 hidden="1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7">
        <f t="shared" si="18"/>
        <v>12100</v>
      </c>
      <c r="K392" s="37">
        <v>0</v>
      </c>
      <c r="L392" s="37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 hidden="1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7">
        <f t="shared" si="18"/>
        <v>18000</v>
      </c>
      <c r="K393" s="37">
        <v>0</v>
      </c>
      <c r="L393" s="37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 hidden="1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7">
        <f t="shared" si="18"/>
        <v>446964</v>
      </c>
      <c r="K394" s="37">
        <v>84923</v>
      </c>
      <c r="L394" s="37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 hidden="1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7">
        <f t="shared" si="18"/>
        <v>374660</v>
      </c>
      <c r="K395" s="37">
        <v>71185</v>
      </c>
      <c r="L395" s="37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 hidden="1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7">
        <f t="shared" si="18"/>
        <v>1208758</v>
      </c>
      <c r="K396" s="37">
        <v>229664</v>
      </c>
      <c r="L396" s="37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 hidden="1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7">
        <f t="shared" si="18"/>
        <v>15000</v>
      </c>
      <c r="K397" s="37">
        <v>0</v>
      </c>
      <c r="L397" s="37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 hidden="1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7">
        <f t="shared" si="18"/>
        <v>15000</v>
      </c>
      <c r="K398" s="37">
        <v>0</v>
      </c>
      <c r="L398" s="37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 hidden="1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7">
        <f t="shared" si="18"/>
        <v>1885500</v>
      </c>
      <c r="K399" s="37">
        <v>358245</v>
      </c>
      <c r="L399" s="37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 hidden="1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7">
        <f t="shared" si="18"/>
        <v>467250</v>
      </c>
      <c r="K400" s="37">
        <v>0</v>
      </c>
      <c r="L400" s="37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 hidden="1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7">
        <f t="shared" si="18"/>
        <v>133500</v>
      </c>
      <c r="K401" s="37">
        <v>0</v>
      </c>
      <c r="L401" s="37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 hidden="1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7">
        <f t="shared" si="18"/>
        <v>520000</v>
      </c>
      <c r="K402" s="37">
        <v>0</v>
      </c>
      <c r="L402" s="37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 hidden="1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7">
        <f t="shared" si="18"/>
        <v>678500</v>
      </c>
      <c r="K403" s="37">
        <v>0</v>
      </c>
      <c r="L403" s="37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 hidden="1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7">
        <f t="shared" si="18"/>
        <v>1600000</v>
      </c>
      <c r="K404" s="37">
        <v>304000</v>
      </c>
      <c r="L404" s="37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 hidden="1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7">
        <f t="shared" si="18"/>
        <v>91700</v>
      </c>
      <c r="K405" s="37">
        <v>17423</v>
      </c>
      <c r="L405" s="37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 hidden="1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7">
        <f t="shared" si="18"/>
        <v>134453.78</v>
      </c>
      <c r="K406" s="37">
        <v>25546.22</v>
      </c>
      <c r="L406" s="37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 hidden="1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7">
        <f t="shared" si="18"/>
        <v>27200</v>
      </c>
      <c r="K407" s="37">
        <v>5168</v>
      </c>
      <c r="L407" s="37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 hidden="1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7">
        <f t="shared" si="18"/>
        <v>930240</v>
      </c>
      <c r="K408" s="37">
        <v>176746</v>
      </c>
      <c r="L408" s="37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 hidden="1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7">
        <f t="shared" si="18"/>
        <v>925210.08</v>
      </c>
      <c r="K409" s="37">
        <v>4789.92</v>
      </c>
      <c r="L409" s="37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 hidden="1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7">
        <f t="shared" si="18"/>
        <v>1394957.98</v>
      </c>
      <c r="K410" s="37">
        <v>265042.02</v>
      </c>
      <c r="L410" s="37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 hidden="1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7">
        <f t="shared" si="18"/>
        <v>188050</v>
      </c>
      <c r="K411" s="37">
        <v>35729.5</v>
      </c>
      <c r="L411" s="37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 hidden="1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7">
        <f t="shared" si="18"/>
        <v>315929044</v>
      </c>
      <c r="K412" s="37">
        <v>5561637.4400000004</v>
      </c>
      <c r="L412" s="37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 hidden="1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7">
        <f t="shared" si="18"/>
        <v>281179.90000000002</v>
      </c>
      <c r="K413" s="37">
        <v>53424.1</v>
      </c>
      <c r="L413" s="37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 hidden="1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7">
        <f t="shared" si="18"/>
        <v>22984.04</v>
      </c>
      <c r="K414" s="37">
        <v>4366.96</v>
      </c>
      <c r="L414" s="37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 hidden="1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7">
        <f t="shared" si="18"/>
        <v>426600</v>
      </c>
      <c r="K415" s="37">
        <v>81054</v>
      </c>
      <c r="L415" s="37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 hidden="1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7">
        <f t="shared" si="18"/>
        <v>1110000</v>
      </c>
      <c r="K416" s="37">
        <v>210900</v>
      </c>
      <c r="L416" s="37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 hidden="1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7">
        <f t="shared" si="18"/>
        <v>2001500</v>
      </c>
      <c r="K417" s="37">
        <v>380285</v>
      </c>
      <c r="L417" s="37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 hidden="1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7">
        <f t="shared" si="18"/>
        <v>409214</v>
      </c>
      <c r="K418" s="37">
        <v>77751</v>
      </c>
      <c r="L418" s="37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 hidden="1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7">
        <f t="shared" si="18"/>
        <v>300000</v>
      </c>
      <c r="K419" s="37">
        <v>57000</v>
      </c>
      <c r="L419" s="37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 hidden="1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7">
        <f t="shared" si="18"/>
        <v>550000</v>
      </c>
      <c r="K420" s="37">
        <v>0</v>
      </c>
      <c r="L420" s="37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 hidden="1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7">
        <f t="shared" si="18"/>
        <v>983754</v>
      </c>
      <c r="K421" s="37">
        <v>176837</v>
      </c>
      <c r="L421" s="37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 hidden="1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7">
        <f t="shared" si="18"/>
        <v>2500000</v>
      </c>
      <c r="K422" s="37">
        <v>475000</v>
      </c>
      <c r="L422" s="37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 hidden="1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7">
        <f t="shared" si="18"/>
        <v>12048400</v>
      </c>
      <c r="K423" s="37">
        <v>2289196</v>
      </c>
      <c r="L423" s="37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 hidden="1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7">
        <f t="shared" si="18"/>
        <v>1888600</v>
      </c>
      <c r="K424" s="37">
        <v>358834</v>
      </c>
      <c r="L424" s="37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 hidden="1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7">
        <f t="shared" si="18"/>
        <v>20300</v>
      </c>
      <c r="K425" s="37">
        <v>0</v>
      </c>
      <c r="L425" s="37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 hidden="1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7">
        <f t="shared" si="18"/>
        <v>389500</v>
      </c>
      <c r="K426" s="37">
        <v>74005</v>
      </c>
      <c r="L426" s="37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 hidden="1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7">
        <f t="shared" si="18"/>
        <v>7232772</v>
      </c>
      <c r="K427" s="37">
        <v>0</v>
      </c>
      <c r="L427" s="37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 hidden="1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7">
        <f t="shared" si="18"/>
        <v>93600</v>
      </c>
      <c r="K428" s="37">
        <v>17784</v>
      </c>
      <c r="L428" s="37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 hidden="1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7">
        <f t="shared" si="18"/>
        <v>20300</v>
      </c>
      <c r="K429" s="37">
        <v>0</v>
      </c>
      <c r="L429" s="37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 hidden="1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7">
        <f t="shared" si="18"/>
        <v>316050</v>
      </c>
      <c r="K430" s="37">
        <v>60049.5</v>
      </c>
      <c r="L430" s="37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 hidden="1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7">
        <f t="shared" si="18"/>
        <v>267466.7</v>
      </c>
      <c r="K431" s="37">
        <v>0</v>
      </c>
      <c r="L431" s="37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 hidden="1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7">
        <f t="shared" si="18"/>
        <v>20300</v>
      </c>
      <c r="K432" s="37">
        <v>0</v>
      </c>
      <c r="L432" s="37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 hidden="1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7">
        <f t="shared" si="18"/>
        <v>1074000</v>
      </c>
      <c r="K433" s="37">
        <v>204060</v>
      </c>
      <c r="L433" s="37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 hidden="1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7">
        <f t="shared" si="18"/>
        <v>130000</v>
      </c>
      <c r="K434" s="37">
        <v>0</v>
      </c>
      <c r="L434" s="37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 hidden="1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7">
        <f t="shared" si="18"/>
        <v>17310.82</v>
      </c>
      <c r="K435" s="37">
        <v>3289.06</v>
      </c>
      <c r="L435" s="37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 hidden="1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7">
        <f t="shared" si="18"/>
        <v>20300</v>
      </c>
      <c r="K436" s="37">
        <v>0</v>
      </c>
      <c r="L436" s="37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 hidden="1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7">
        <f t="shared" si="18"/>
        <v>36900</v>
      </c>
      <c r="K437" s="37">
        <v>0</v>
      </c>
      <c r="L437" s="37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 hidden="1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7">
        <f t="shared" si="18"/>
        <v>28067.239999999998</v>
      </c>
      <c r="K438" s="37">
        <v>5332.76</v>
      </c>
      <c r="L438" s="37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 hidden="1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7">
        <f t="shared" si="18"/>
        <v>26470.59</v>
      </c>
      <c r="K439" s="37">
        <v>5029.41</v>
      </c>
      <c r="L439" s="37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 hidden="1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7">
        <f t="shared" ref="J440:J504" si="21">L440-K440</f>
        <v>439500</v>
      </c>
      <c r="K440" s="37">
        <v>83505</v>
      </c>
      <c r="L440" s="37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 hidden="1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7">
        <f t="shared" si="21"/>
        <v>2380000</v>
      </c>
      <c r="K441" s="37">
        <v>452200</v>
      </c>
      <c r="L441" s="37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 hidden="1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7">
        <f t="shared" si="21"/>
        <v>1200000</v>
      </c>
      <c r="K442" s="37">
        <v>228000</v>
      </c>
      <c r="L442" s="37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 hidden="1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7">
        <f t="shared" si="21"/>
        <v>3935544.0599999996</v>
      </c>
      <c r="K443" s="37">
        <v>747753.37</v>
      </c>
      <c r="L443" s="37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 hidden="1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7">
        <f t="shared" si="21"/>
        <v>284999</v>
      </c>
      <c r="K444" s="37">
        <v>54149.81</v>
      </c>
      <c r="L444" s="37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 hidden="1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7">
        <f t="shared" si="21"/>
        <v>526152</v>
      </c>
      <c r="K445" s="37">
        <v>99968.88</v>
      </c>
      <c r="L445" s="37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 hidden="1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7">
        <f t="shared" si="21"/>
        <v>120000</v>
      </c>
      <c r="K446" s="37">
        <v>22800</v>
      </c>
      <c r="L446" s="37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 hidden="1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7">
        <f t="shared" si="21"/>
        <v>1520000</v>
      </c>
      <c r="K447" s="37">
        <v>288800</v>
      </c>
      <c r="L447" s="37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 hidden="1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7">
        <f t="shared" si="21"/>
        <v>133194</v>
      </c>
      <c r="K448" s="37">
        <v>25306.86</v>
      </c>
      <c r="L448" s="37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 hidden="1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7">
        <f t="shared" si="21"/>
        <v>181110</v>
      </c>
      <c r="K449" s="37">
        <v>34411</v>
      </c>
      <c r="L449" s="37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 hidden="1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7">
        <f t="shared" si="21"/>
        <v>237500</v>
      </c>
      <c r="K450" s="37">
        <v>0</v>
      </c>
      <c r="L450" s="37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 hidden="1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7">
        <f t="shared" si="21"/>
        <v>771957</v>
      </c>
      <c r="K451" s="37">
        <v>146671.82999999999</v>
      </c>
      <c r="L451" s="37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 hidden="1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7">
        <f t="shared" si="21"/>
        <v>504320.00000000006</v>
      </c>
      <c r="K452" s="37">
        <v>95820.800000000003</v>
      </c>
      <c r="L452" s="37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 hidden="1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7">
        <f t="shared" si="21"/>
        <v>5042.0200000000004</v>
      </c>
      <c r="K453" s="37">
        <v>957.98</v>
      </c>
      <c r="L453" s="37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 hidden="1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7">
        <f t="shared" si="21"/>
        <v>2299983</v>
      </c>
      <c r="K454" s="37">
        <v>436996.77</v>
      </c>
      <c r="L454" s="37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 hidden="1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7">
        <f t="shared" si="21"/>
        <v>560000</v>
      </c>
      <c r="K455" s="37">
        <v>106400</v>
      </c>
      <c r="L455" s="37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 hidden="1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7">
        <f t="shared" si="21"/>
        <v>10520000</v>
      </c>
      <c r="K456" s="37">
        <v>1998800</v>
      </c>
      <c r="L456" s="37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 hidden="1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7">
        <f t="shared" si="21"/>
        <v>133194</v>
      </c>
      <c r="K457" s="37">
        <v>25306.86</v>
      </c>
      <c r="L457" s="37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 hidden="1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7">
        <f t="shared" si="21"/>
        <v>240302</v>
      </c>
      <c r="K458" s="37">
        <v>0</v>
      </c>
      <c r="L458" s="37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 hidden="1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7">
        <f t="shared" si="21"/>
        <v>184375</v>
      </c>
      <c r="K459" s="37">
        <v>35031</v>
      </c>
      <c r="L459" s="37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 hidden="1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7">
        <f t="shared" si="21"/>
        <v>1415100</v>
      </c>
      <c r="K460" s="37">
        <v>0</v>
      </c>
      <c r="L460" s="37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 hidden="1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7">
        <f t="shared" si="21"/>
        <v>463679.99999999994</v>
      </c>
      <c r="K461" s="37">
        <v>88099.199999999997</v>
      </c>
      <c r="L461" s="37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 hidden="1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7">
        <f t="shared" si="21"/>
        <v>1015300</v>
      </c>
      <c r="K462" s="37">
        <v>183730</v>
      </c>
      <c r="L462" s="37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 hidden="1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7">
        <f t="shared" si="21"/>
        <v>203606</v>
      </c>
      <c r="K463" s="37">
        <v>38685</v>
      </c>
      <c r="L463" s="37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 hidden="1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7">
        <f t="shared" si="21"/>
        <v>79248</v>
      </c>
      <c r="K464" s="37">
        <v>15057.12</v>
      </c>
      <c r="L464" s="37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 hidden="1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7">
        <f t="shared" si="21"/>
        <v>955242</v>
      </c>
      <c r="K465" s="37">
        <v>116776</v>
      </c>
      <c r="L465" s="37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 hidden="1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7">
        <f t="shared" si="21"/>
        <v>25382352.940000001</v>
      </c>
      <c r="K466" s="37">
        <v>4822647.0599999996</v>
      </c>
      <c r="L466" s="37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 hidden="1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7">
        <f t="shared" si="21"/>
        <v>238000</v>
      </c>
      <c r="K467" s="37">
        <v>45220</v>
      </c>
      <c r="L467" s="37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 hidden="1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7">
        <f t="shared" si="21"/>
        <v>318489.08999999997</v>
      </c>
      <c r="K468" s="37">
        <v>60512.91</v>
      </c>
      <c r="L468" s="37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 hidden="1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7">
        <f t="shared" si="21"/>
        <v>199999.94</v>
      </c>
      <c r="K469" s="37">
        <v>38000.06</v>
      </c>
      <c r="L469" s="37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 hidden="1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7">
        <f t="shared" si="21"/>
        <v>276000</v>
      </c>
      <c r="K470" s="37">
        <v>52440</v>
      </c>
      <c r="L470" s="37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 hidden="1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7">
        <f t="shared" si="21"/>
        <v>425000</v>
      </c>
      <c r="K471" s="37">
        <v>80750</v>
      </c>
      <c r="L471" s="37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 hidden="1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7">
        <f t="shared" si="21"/>
        <v>11900</v>
      </c>
      <c r="K472" s="37">
        <v>0</v>
      </c>
      <c r="L472" s="37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 hidden="1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7">
        <f t="shared" si="21"/>
        <v>26050.42</v>
      </c>
      <c r="K473" s="37">
        <v>4949.58</v>
      </c>
      <c r="L473" s="37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 hidden="1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7">
        <f t="shared" si="21"/>
        <v>95090.02</v>
      </c>
      <c r="K474" s="37">
        <v>0</v>
      </c>
      <c r="L474" s="37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 hidden="1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7">
        <f t="shared" si="21"/>
        <v>4600000</v>
      </c>
      <c r="K475" s="37">
        <v>874000</v>
      </c>
      <c r="L475" s="37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 hidden="1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7">
        <f t="shared" si="21"/>
        <v>698000</v>
      </c>
      <c r="K476" s="37">
        <v>132620</v>
      </c>
      <c r="L476" s="37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 hidden="1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7">
        <f t="shared" si="21"/>
        <v>135000</v>
      </c>
      <c r="K477" s="37">
        <v>25650</v>
      </c>
      <c r="L477" s="37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 hidden="1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7">
        <f t="shared" si="21"/>
        <v>3361.35</v>
      </c>
      <c r="K478" s="37">
        <v>638.65</v>
      </c>
      <c r="L478" s="37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 hidden="1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7">
        <f t="shared" si="21"/>
        <v>11600</v>
      </c>
      <c r="K479" s="37">
        <v>0</v>
      </c>
      <c r="L479" s="37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 hidden="1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7">
        <f t="shared" si="21"/>
        <v>11600</v>
      </c>
      <c r="K480" s="37">
        <v>0</v>
      </c>
      <c r="L480" s="37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 hidden="1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7">
        <f t="shared" si="21"/>
        <v>164159</v>
      </c>
      <c r="K481" s="37">
        <v>0</v>
      </c>
      <c r="L481" s="37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 hidden="1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7">
        <f t="shared" si="21"/>
        <v>151260.5</v>
      </c>
      <c r="K482" s="37">
        <v>28739.5</v>
      </c>
      <c r="L482" s="37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 hidden="1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7">
        <f t="shared" si="21"/>
        <v>1000000</v>
      </c>
      <c r="K483" s="37">
        <v>190000</v>
      </c>
      <c r="L483" s="37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 hidden="1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7">
        <f t="shared" si="21"/>
        <v>250000</v>
      </c>
      <c r="K484" s="37">
        <v>47500</v>
      </c>
      <c r="L484" s="37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 hidden="1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7">
        <f t="shared" si="21"/>
        <v>526000</v>
      </c>
      <c r="K485" s="37">
        <v>99940</v>
      </c>
      <c r="L485" s="37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 hidden="1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7">
        <f t="shared" si="21"/>
        <v>900000</v>
      </c>
      <c r="K486" s="37">
        <v>171000</v>
      </c>
      <c r="L486" s="37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 hidden="1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7">
        <f t="shared" si="21"/>
        <v>3448876</v>
      </c>
      <c r="K487" s="37">
        <v>655286.43999999994</v>
      </c>
      <c r="L487" s="37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 hidden="1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7">
        <f t="shared" si="21"/>
        <v>1341300</v>
      </c>
      <c r="K488" s="37">
        <v>254847</v>
      </c>
      <c r="L488" s="37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 hidden="1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7">
        <f t="shared" si="21"/>
        <v>3869676.0000000005</v>
      </c>
      <c r="K489" s="37">
        <v>735238.44</v>
      </c>
      <c r="L489" s="37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 hidden="1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7">
        <f t="shared" si="21"/>
        <v>4418400</v>
      </c>
      <c r="K490" s="37">
        <v>839496</v>
      </c>
      <c r="L490" s="37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 hidden="1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7">
        <f t="shared" si="21"/>
        <v>4200000</v>
      </c>
      <c r="K491" s="37">
        <v>798000</v>
      </c>
      <c r="L491" s="37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 hidden="1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7">
        <f t="shared" si="21"/>
        <v>7130958</v>
      </c>
      <c r="K492" s="37">
        <v>1354882.02</v>
      </c>
      <c r="L492" s="37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 hidden="1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7">
        <f t="shared" si="21"/>
        <v>5518202</v>
      </c>
      <c r="K493" s="37">
        <v>1048458.38</v>
      </c>
      <c r="L493" s="37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 hidden="1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7">
        <f t="shared" si="21"/>
        <v>4523600</v>
      </c>
      <c r="K494" s="37">
        <v>859484</v>
      </c>
      <c r="L494" s="37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 hidden="1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7">
        <f t="shared" si="21"/>
        <v>83866</v>
      </c>
      <c r="K495" s="37">
        <v>0</v>
      </c>
      <c r="L495" s="37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 hidden="1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7">
        <f t="shared" si="21"/>
        <v>35400</v>
      </c>
      <c r="K496" s="37">
        <v>0</v>
      </c>
      <c r="L496" s="37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 hidden="1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7">
        <f t="shared" si="21"/>
        <v>3193.2799999999997</v>
      </c>
      <c r="K497" s="37">
        <v>606.72</v>
      </c>
      <c r="L497" s="37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 hidden="1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7">
        <f t="shared" si="21"/>
        <v>13216000</v>
      </c>
      <c r="K498" s="37">
        <v>2511040</v>
      </c>
      <c r="L498" s="37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 hidden="1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7">
        <f t="shared" si="21"/>
        <v>44030000</v>
      </c>
      <c r="K499" s="37">
        <v>8365700</v>
      </c>
      <c r="L499" s="37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 hidden="1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7">
        <f t="shared" si="21"/>
        <v>905000</v>
      </c>
      <c r="K500" s="37">
        <v>171950</v>
      </c>
      <c r="L500" s="37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 hidden="1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7">
        <f t="shared" si="21"/>
        <v>415499.99</v>
      </c>
      <c r="K501" s="37">
        <v>0</v>
      </c>
      <c r="L501" s="37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 hidden="1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7">
        <f t="shared" si="21"/>
        <v>16362000</v>
      </c>
      <c r="K502" s="37">
        <v>3108780</v>
      </c>
      <c r="L502" s="37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 hidden="1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7">
        <f t="shared" si="21"/>
        <v>1518400</v>
      </c>
      <c r="K503" s="37">
        <v>288496</v>
      </c>
      <c r="L503" s="37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 hidden="1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7">
        <f t="shared" si="21"/>
        <v>273900</v>
      </c>
      <c r="K504" s="37">
        <v>0</v>
      </c>
      <c r="L504" s="37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 hidden="1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7">
        <f t="shared" ref="J505:J568" si="24">L505-K505</f>
        <v>17500</v>
      </c>
      <c r="K505" s="37">
        <v>0</v>
      </c>
      <c r="L505" s="37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 hidden="1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7">
        <f t="shared" si="24"/>
        <v>1507300</v>
      </c>
      <c r="K506" s="37">
        <v>286387</v>
      </c>
      <c r="L506" s="37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 hidden="1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7">
        <f t="shared" si="24"/>
        <v>180000</v>
      </c>
      <c r="K507" s="37">
        <v>34200</v>
      </c>
      <c r="L507" s="37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 hidden="1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7">
        <f t="shared" si="24"/>
        <v>18500</v>
      </c>
      <c r="K508" s="37">
        <v>0</v>
      </c>
      <c r="L508" s="37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 hidden="1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7">
        <f t="shared" si="24"/>
        <v>1500000</v>
      </c>
      <c r="K509" s="37">
        <v>0</v>
      </c>
      <c r="L509" s="37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 hidden="1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7">
        <f t="shared" si="24"/>
        <v>40000</v>
      </c>
      <c r="K510" s="37">
        <v>0</v>
      </c>
      <c r="L510" s="37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 hidden="1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7">
        <f t="shared" si="24"/>
        <v>13500</v>
      </c>
      <c r="K511" s="37">
        <v>0</v>
      </c>
      <c r="L511" s="37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 hidden="1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7">
        <f t="shared" si="24"/>
        <v>20200</v>
      </c>
      <c r="K512" s="37">
        <v>0</v>
      </c>
      <c r="L512" s="37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 hidden="1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7">
        <f t="shared" si="24"/>
        <v>30000</v>
      </c>
      <c r="K513" s="37">
        <v>0</v>
      </c>
      <c r="L513" s="37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 hidden="1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7">
        <f t="shared" si="24"/>
        <v>30000</v>
      </c>
      <c r="K514" s="37">
        <v>0</v>
      </c>
      <c r="L514" s="37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 hidden="1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7">
        <f t="shared" si="24"/>
        <v>6200000</v>
      </c>
      <c r="K515" s="37">
        <v>1178000</v>
      </c>
      <c r="L515" s="37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 hidden="1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7">
        <f t="shared" si="24"/>
        <v>1643000</v>
      </c>
      <c r="K516" s="37">
        <v>312170</v>
      </c>
      <c r="L516" s="37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 hidden="1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7">
        <f t="shared" si="24"/>
        <v>1312488</v>
      </c>
      <c r="K517" s="37">
        <v>249373</v>
      </c>
      <c r="L517" s="37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 hidden="1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7">
        <f t="shared" si="24"/>
        <v>4015000</v>
      </c>
      <c r="K518" s="37">
        <v>762850</v>
      </c>
      <c r="L518" s="37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 hidden="1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7">
        <f t="shared" si="24"/>
        <v>19000</v>
      </c>
      <c r="K519" s="37">
        <v>0</v>
      </c>
      <c r="L519" s="37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 hidden="1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7">
        <f t="shared" si="24"/>
        <v>870000</v>
      </c>
      <c r="K520" s="37">
        <v>165300</v>
      </c>
      <c r="L520" s="37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 hidden="1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7">
        <f t="shared" si="24"/>
        <v>10520000</v>
      </c>
      <c r="K521" s="37">
        <v>1998800</v>
      </c>
      <c r="L521" s="37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 hidden="1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7">
        <f t="shared" si="24"/>
        <v>1208758</v>
      </c>
      <c r="K522" s="37">
        <v>229664</v>
      </c>
      <c r="L522" s="37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 hidden="1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7">
        <f t="shared" si="24"/>
        <v>142857.14000000001</v>
      </c>
      <c r="K523" s="37">
        <v>27142.86</v>
      </c>
      <c r="L523" s="37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 hidden="1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7">
        <f t="shared" si="24"/>
        <v>630000</v>
      </c>
      <c r="K524" s="37">
        <v>119700</v>
      </c>
      <c r="L524" s="37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 hidden="1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7">
        <f t="shared" si="24"/>
        <v>13500</v>
      </c>
      <c r="K525" s="37">
        <v>0</v>
      </c>
      <c r="L525" s="37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 hidden="1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7">
        <f t="shared" si="24"/>
        <v>32997.24</v>
      </c>
      <c r="K526" s="37">
        <v>0</v>
      </c>
      <c r="L526" s="37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 hidden="1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7">
        <f t="shared" si="24"/>
        <v>90243</v>
      </c>
      <c r="K527" s="37">
        <v>0</v>
      </c>
      <c r="L527" s="37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 hidden="1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7">
        <f t="shared" si="24"/>
        <v>5676878</v>
      </c>
      <c r="K528" s="37">
        <v>1078606.82</v>
      </c>
      <c r="L528" s="37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 hidden="1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7">
        <f t="shared" si="24"/>
        <v>18500</v>
      </c>
      <c r="K529" s="37">
        <v>0</v>
      </c>
      <c r="L529" s="37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 hidden="1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7">
        <f t="shared" si="24"/>
        <v>26300</v>
      </c>
      <c r="K530" s="37">
        <v>0</v>
      </c>
      <c r="L530" s="37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 hidden="1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7">
        <f t="shared" si="24"/>
        <v>66750</v>
      </c>
      <c r="K531" s="37">
        <v>0</v>
      </c>
      <c r="L531" s="37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 hidden="1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7">
        <f t="shared" si="24"/>
        <v>512500</v>
      </c>
      <c r="K532" s="37">
        <v>0</v>
      </c>
      <c r="L532" s="37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 hidden="1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7">
        <f t="shared" si="24"/>
        <v>7832626</v>
      </c>
      <c r="K533" s="37">
        <v>0</v>
      </c>
      <c r="L533" s="37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 hidden="1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7">
        <f t="shared" si="24"/>
        <v>127965</v>
      </c>
      <c r="K534" s="37">
        <v>24313</v>
      </c>
      <c r="L534" s="37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 hidden="1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7">
        <f t="shared" si="24"/>
        <v>380000</v>
      </c>
      <c r="K535" s="37">
        <v>72200</v>
      </c>
      <c r="L535" s="37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 hidden="1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7">
        <f t="shared" si="24"/>
        <v>512000</v>
      </c>
      <c r="K536" s="37">
        <v>0</v>
      </c>
      <c r="L536" s="37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 hidden="1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7">
        <f t="shared" si="24"/>
        <v>139306</v>
      </c>
      <c r="K537" s="37">
        <v>0</v>
      </c>
      <c r="L537" s="37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 hidden="1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7">
        <f t="shared" si="24"/>
        <v>26955906.559999999</v>
      </c>
      <c r="K538" s="37">
        <v>5121622.25</v>
      </c>
      <c r="L538" s="37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 hidden="1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7">
        <f t="shared" si="24"/>
        <v>218400</v>
      </c>
      <c r="K539" s="37">
        <v>0</v>
      </c>
      <c r="L539" s="37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 hidden="1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7">
        <f t="shared" si="24"/>
        <v>376000</v>
      </c>
      <c r="K540" s="37">
        <v>60990</v>
      </c>
      <c r="L540" s="37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 hidden="1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7">
        <f t="shared" si="24"/>
        <v>8000000</v>
      </c>
      <c r="K541" s="37">
        <v>1520000</v>
      </c>
      <c r="L541" s="37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 hidden="1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7">
        <f t="shared" si="24"/>
        <v>652450</v>
      </c>
      <c r="K542" s="37">
        <v>123966</v>
      </c>
      <c r="L542" s="37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 hidden="1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7">
        <f t="shared" si="24"/>
        <v>379008</v>
      </c>
      <c r="K543" s="37">
        <v>72012</v>
      </c>
      <c r="L543" s="37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 hidden="1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7">
        <f t="shared" si="24"/>
        <v>28300</v>
      </c>
      <c r="K544" s="37">
        <v>0</v>
      </c>
      <c r="L544" s="37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 hidden="1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7">
        <f t="shared" si="24"/>
        <v>442203830</v>
      </c>
      <c r="K545" s="37">
        <v>84018728</v>
      </c>
      <c r="L545" s="37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 hidden="1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7">
        <f t="shared" si="24"/>
        <v>15277000</v>
      </c>
      <c r="K546" s="37">
        <v>2902630</v>
      </c>
      <c r="L546" s="37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 hidden="1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7">
        <f t="shared" si="24"/>
        <v>19327.36</v>
      </c>
      <c r="K547" s="37">
        <v>3672.64</v>
      </c>
      <c r="L547" s="37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 hidden="1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7">
        <f t="shared" si="24"/>
        <v>376000</v>
      </c>
      <c r="K548" s="37">
        <v>60990</v>
      </c>
      <c r="L548" s="37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 hidden="1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7">
        <f t="shared" si="24"/>
        <v>44537.81</v>
      </c>
      <c r="K549" s="37">
        <v>8462.19</v>
      </c>
      <c r="L549" s="37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 hidden="1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7">
        <f t="shared" si="24"/>
        <v>80100</v>
      </c>
      <c r="K550" s="37">
        <v>0</v>
      </c>
      <c r="L550" s="37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 hidden="1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7">
        <f t="shared" si="24"/>
        <v>66750</v>
      </c>
      <c r="K551" s="37">
        <v>0</v>
      </c>
      <c r="L551" s="37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 hidden="1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7">
        <f t="shared" si="24"/>
        <v>101880</v>
      </c>
      <c r="K552" s="37">
        <v>19357.2</v>
      </c>
      <c r="L552" s="37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 hidden="1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7">
        <f t="shared" si="24"/>
        <v>244850</v>
      </c>
      <c r="K553" s="37">
        <v>0</v>
      </c>
      <c r="L553" s="37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 hidden="1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7">
        <f t="shared" si="24"/>
        <v>1470000</v>
      </c>
      <c r="K554" s="37">
        <v>0</v>
      </c>
      <c r="L554" s="37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 hidden="1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7">
        <f t="shared" si="24"/>
        <v>1354500</v>
      </c>
      <c r="K555" s="37">
        <v>257355</v>
      </c>
      <c r="L555" s="37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 hidden="1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7">
        <f t="shared" si="24"/>
        <v>12605.04</v>
      </c>
      <c r="K556" s="37">
        <v>2394.96</v>
      </c>
      <c r="L556" s="37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 hidden="1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7">
        <f t="shared" si="24"/>
        <v>373500</v>
      </c>
      <c r="K557" s="37">
        <v>0</v>
      </c>
      <c r="L557" s="37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 hidden="1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7">
        <f t="shared" si="24"/>
        <v>180000</v>
      </c>
      <c r="K558" s="37">
        <v>0</v>
      </c>
      <c r="L558" s="37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 hidden="1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7">
        <f t="shared" si="24"/>
        <v>1648240</v>
      </c>
      <c r="K559" s="37">
        <v>313166</v>
      </c>
      <c r="L559" s="37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 hidden="1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7">
        <f t="shared" si="24"/>
        <v>19327.580000000002</v>
      </c>
      <c r="K560" s="37">
        <v>3672.42</v>
      </c>
      <c r="L560" s="37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 hidden="1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7">
        <f t="shared" si="24"/>
        <v>560000</v>
      </c>
      <c r="K561" s="37">
        <v>106400</v>
      </c>
      <c r="L561" s="37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 hidden="1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7">
        <f t="shared" si="24"/>
        <v>379838.16</v>
      </c>
      <c r="K562" s="37">
        <v>0</v>
      </c>
      <c r="L562" s="37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 hidden="1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7">
        <f t="shared" si="24"/>
        <v>2041200</v>
      </c>
      <c r="K563" s="37">
        <v>0</v>
      </c>
      <c r="L563" s="37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 hidden="1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7">
        <f t="shared" si="24"/>
        <v>6425200</v>
      </c>
      <c r="K564" s="37">
        <v>0</v>
      </c>
      <c r="L564" s="37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 hidden="1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7">
        <f t="shared" si="24"/>
        <v>2160830</v>
      </c>
      <c r="K565" s="37">
        <v>0</v>
      </c>
      <c r="L565" s="37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 hidden="1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7">
        <f t="shared" si="24"/>
        <v>2405397</v>
      </c>
      <c r="K566" s="37">
        <v>457025</v>
      </c>
      <c r="L566" s="37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 hidden="1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7">
        <f t="shared" si="24"/>
        <v>2889450</v>
      </c>
      <c r="K567" s="37">
        <v>0</v>
      </c>
      <c r="L567" s="37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 hidden="1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7">
        <f t="shared" si="24"/>
        <v>27246788</v>
      </c>
      <c r="K568" s="37">
        <v>5176890</v>
      </c>
      <c r="L568" s="37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 hidden="1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7">
        <f t="shared" ref="J569:J631" si="27">L569-K569</f>
        <v>355500</v>
      </c>
      <c r="K569" s="37">
        <v>67545</v>
      </c>
      <c r="L569" s="37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 hidden="1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7">
        <f t="shared" si="27"/>
        <v>3228240</v>
      </c>
      <c r="K570" s="37">
        <v>613366</v>
      </c>
      <c r="L570" s="37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 hidden="1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7">
        <f t="shared" si="27"/>
        <v>75173248</v>
      </c>
      <c r="K571" s="37">
        <v>14282917</v>
      </c>
      <c r="L571" s="37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 hidden="1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7">
        <f t="shared" si="27"/>
        <v>789916</v>
      </c>
      <c r="K572" s="37">
        <v>150084.03</v>
      </c>
      <c r="L572" s="37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 hidden="1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7">
        <f t="shared" si="27"/>
        <v>12713720</v>
      </c>
      <c r="K573" s="37">
        <v>0</v>
      </c>
      <c r="L573" s="37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 hidden="1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7">
        <f t="shared" si="27"/>
        <v>4025210.0999999996</v>
      </c>
      <c r="K574" s="37">
        <v>764789.92</v>
      </c>
      <c r="L574" s="37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 hidden="1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7">
        <f t="shared" si="27"/>
        <v>9084030</v>
      </c>
      <c r="K575" s="37">
        <v>1725965.7</v>
      </c>
      <c r="L575" s="37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 hidden="1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7">
        <f t="shared" si="27"/>
        <v>401700</v>
      </c>
      <c r="K576" s="37">
        <v>67260</v>
      </c>
      <c r="L576" s="37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 hidden="1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7">
        <f t="shared" si="27"/>
        <v>154400</v>
      </c>
      <c r="K577" s="37">
        <v>0</v>
      </c>
      <c r="L577" s="37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 hidden="1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7">
        <f t="shared" si="27"/>
        <v>11429455</v>
      </c>
      <c r="K578" s="37">
        <v>0</v>
      </c>
      <c r="L578" s="37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 hidden="1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7">
        <f t="shared" si="27"/>
        <v>3228240</v>
      </c>
      <c r="K579" s="37">
        <v>613366</v>
      </c>
      <c r="L579" s="37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 hidden="1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7">
        <f t="shared" si="27"/>
        <v>3075000</v>
      </c>
      <c r="K580" s="37">
        <v>584250</v>
      </c>
      <c r="L580" s="37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 hidden="1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7">
        <f t="shared" si="27"/>
        <v>20168.07</v>
      </c>
      <c r="K581" s="37">
        <v>3831.93</v>
      </c>
      <c r="L581" s="37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 hidden="1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7">
        <f t="shared" si="27"/>
        <v>600750</v>
      </c>
      <c r="K582" s="37">
        <v>0</v>
      </c>
      <c r="L582" s="37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 hidden="1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7">
        <f t="shared" si="27"/>
        <v>957728</v>
      </c>
      <c r="K583" s="37">
        <v>181968</v>
      </c>
      <c r="L583" s="37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 hidden="1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7">
        <f t="shared" si="27"/>
        <v>133500</v>
      </c>
      <c r="K584" s="37">
        <v>0</v>
      </c>
      <c r="L584" s="37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 hidden="1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7">
        <f t="shared" si="27"/>
        <v>529500</v>
      </c>
      <c r="K585" s="37">
        <v>0</v>
      </c>
      <c r="L585" s="37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 hidden="1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7">
        <f t="shared" si="27"/>
        <v>18500</v>
      </c>
      <c r="K586" s="37">
        <v>0</v>
      </c>
      <c r="L586" s="37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 hidden="1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7">
        <f t="shared" si="27"/>
        <v>19327.73</v>
      </c>
      <c r="K587" s="37">
        <v>3672.27</v>
      </c>
      <c r="L587" s="37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 hidden="1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7">
        <f t="shared" si="27"/>
        <v>131000</v>
      </c>
      <c r="K588" s="37">
        <v>0</v>
      </c>
      <c r="L588" s="37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 hidden="1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7">
        <f t="shared" si="27"/>
        <v>374000</v>
      </c>
      <c r="K589" s="37">
        <v>9500</v>
      </c>
      <c r="L589" s="37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 hidden="1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7">
        <f t="shared" si="27"/>
        <v>239400</v>
      </c>
      <c r="K590" s="37">
        <v>0</v>
      </c>
      <c r="L590" s="37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 hidden="1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7">
        <f t="shared" si="27"/>
        <v>46200</v>
      </c>
      <c r="K591" s="37">
        <v>96520</v>
      </c>
      <c r="L591" s="37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 hidden="1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7">
        <f t="shared" si="27"/>
        <v>4201.68</v>
      </c>
      <c r="K592" s="37">
        <v>798.32</v>
      </c>
      <c r="L592" s="37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 hidden="1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7">
        <f t="shared" si="27"/>
        <v>19000</v>
      </c>
      <c r="K593" s="37">
        <v>0</v>
      </c>
      <c r="L593" s="37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 hidden="1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7">
        <f t="shared" si="27"/>
        <v>38000</v>
      </c>
      <c r="K594" s="37">
        <v>0</v>
      </c>
      <c r="L594" s="37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 hidden="1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7">
        <f t="shared" si="27"/>
        <v>16361.34</v>
      </c>
      <c r="K595" s="37">
        <v>3108.66</v>
      </c>
      <c r="L595" s="37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 hidden="1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7">
        <f t="shared" si="27"/>
        <v>108800</v>
      </c>
      <c r="K596" s="37">
        <v>0</v>
      </c>
      <c r="L596" s="37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 hidden="1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7">
        <f t="shared" si="27"/>
        <v>506000</v>
      </c>
      <c r="K597" s="37">
        <v>85690</v>
      </c>
      <c r="L597" s="37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 hidden="1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7">
        <f t="shared" si="27"/>
        <v>2819147.42</v>
      </c>
      <c r="K598" s="37">
        <v>0</v>
      </c>
      <c r="L598" s="37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 hidden="1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7">
        <f t="shared" si="27"/>
        <v>907310.92</v>
      </c>
      <c r="K599" s="37">
        <v>172389.08</v>
      </c>
      <c r="L599" s="37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 hidden="1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7">
        <f t="shared" si="27"/>
        <v>18500</v>
      </c>
      <c r="K600" s="37">
        <v>0</v>
      </c>
      <c r="L600" s="37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 hidden="1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7">
        <f t="shared" si="27"/>
        <v>15000</v>
      </c>
      <c r="K601" s="37">
        <v>0</v>
      </c>
      <c r="L601" s="37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 hidden="1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7">
        <f t="shared" si="27"/>
        <v>15000</v>
      </c>
      <c r="K602" s="37">
        <v>0</v>
      </c>
      <c r="L602" s="37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 hidden="1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7">
        <f t="shared" si="27"/>
        <v>9699885</v>
      </c>
      <c r="K603" s="37">
        <v>0</v>
      </c>
      <c r="L603" s="37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 hidden="1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7">
        <f t="shared" si="27"/>
        <v>6939691</v>
      </c>
      <c r="K604" s="37">
        <v>0</v>
      </c>
      <c r="L604" s="37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 hidden="1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7">
        <f t="shared" si="27"/>
        <v>50000</v>
      </c>
      <c r="K605" s="37">
        <v>9500</v>
      </c>
      <c r="L605" s="37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 hidden="1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7">
        <f t="shared" si="27"/>
        <v>1123200</v>
      </c>
      <c r="K606" s="37">
        <v>213408</v>
      </c>
      <c r="L606" s="37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 hidden="1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7">
        <f t="shared" si="27"/>
        <v>5795592</v>
      </c>
      <c r="K607" s="37">
        <v>1101162</v>
      </c>
      <c r="L607" s="37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 hidden="1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7">
        <f t="shared" si="27"/>
        <v>3913690</v>
      </c>
      <c r="K608" s="37">
        <v>743601</v>
      </c>
      <c r="L608" s="37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 hidden="1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7">
        <f t="shared" si="27"/>
        <v>433200</v>
      </c>
      <c r="K609" s="37">
        <v>82308</v>
      </c>
      <c r="L609" s="37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 hidden="1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7">
        <f t="shared" si="27"/>
        <v>727776</v>
      </c>
      <c r="K610" s="37">
        <v>138277</v>
      </c>
      <c r="L610" s="37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 hidden="1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7">
        <f t="shared" si="27"/>
        <v>1421016</v>
      </c>
      <c r="K611" s="37">
        <v>269993.03999999998</v>
      </c>
      <c r="L611" s="37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 hidden="1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7">
        <f t="shared" si="27"/>
        <v>108500</v>
      </c>
      <c r="K612" s="37">
        <v>0</v>
      </c>
      <c r="L612" s="37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 hidden="1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7">
        <f t="shared" si="27"/>
        <v>10084.030000000001</v>
      </c>
      <c r="K613" s="37">
        <v>1915.97</v>
      </c>
      <c r="L613" s="37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 hidden="1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7">
        <f t="shared" si="27"/>
        <v>10084.030000000001</v>
      </c>
      <c r="K614" s="37">
        <v>1915.97</v>
      </c>
      <c r="L614" s="37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 hidden="1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7">
        <f t="shared" si="27"/>
        <v>43600</v>
      </c>
      <c r="K615" s="37">
        <v>0</v>
      </c>
      <c r="L615" s="37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 hidden="1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7">
        <f t="shared" si="27"/>
        <v>13500</v>
      </c>
      <c r="K616" s="37">
        <v>0</v>
      </c>
      <c r="L616" s="37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 hidden="1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7">
        <f t="shared" si="27"/>
        <v>5042.0200000000004</v>
      </c>
      <c r="K617" s="37">
        <v>957.98</v>
      </c>
      <c r="L617" s="37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 hidden="1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7">
        <f t="shared" si="27"/>
        <v>20168.07</v>
      </c>
      <c r="K618" s="37">
        <v>3831.93</v>
      </c>
      <c r="L618" s="37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 hidden="1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7">
        <f t="shared" si="27"/>
        <v>6722.6900000000005</v>
      </c>
      <c r="K619" s="37">
        <v>1277.31</v>
      </c>
      <c r="L619" s="37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 hidden="1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7">
        <f t="shared" si="27"/>
        <v>43700</v>
      </c>
      <c r="K620" s="37">
        <v>0</v>
      </c>
      <c r="L620" s="37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 hidden="1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7">
        <f t="shared" si="27"/>
        <v>19328.010000000002</v>
      </c>
      <c r="K621" s="37">
        <v>3671.99</v>
      </c>
      <c r="L621" s="37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 hidden="1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7">
        <f t="shared" si="27"/>
        <v>11600</v>
      </c>
      <c r="K622" s="37">
        <v>0</v>
      </c>
      <c r="L622" s="37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 hidden="1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7">
        <f t="shared" si="27"/>
        <v>90000</v>
      </c>
      <c r="K623" s="37">
        <v>0</v>
      </c>
      <c r="L623" s="37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 hidden="1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7">
        <f t="shared" si="27"/>
        <v>1541350</v>
      </c>
      <c r="K624" s="37">
        <v>292856.5</v>
      </c>
      <c r="L624" s="37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 hidden="1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7">
        <f t="shared" si="27"/>
        <v>3463087</v>
      </c>
      <c r="K625" s="37">
        <v>657986.53</v>
      </c>
      <c r="L625" s="37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 hidden="1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7">
        <f t="shared" si="27"/>
        <v>26300</v>
      </c>
      <c r="K626" s="37">
        <v>0</v>
      </c>
      <c r="L626" s="37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 hidden="1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7">
        <f t="shared" si="27"/>
        <v>26300</v>
      </c>
      <c r="K627" s="37">
        <v>0</v>
      </c>
      <c r="L627" s="37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 hidden="1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7">
        <f t="shared" si="27"/>
        <v>10084.030000000001</v>
      </c>
      <c r="K628" s="37">
        <v>1915.97</v>
      </c>
      <c r="L628" s="37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 hidden="1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7">
        <f t="shared" si="27"/>
        <v>36470.588235999996</v>
      </c>
      <c r="K629" s="37">
        <v>6929.4117640000004</v>
      </c>
      <c r="L629" s="37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 hidden="1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7">
        <f t="shared" si="27"/>
        <v>100000</v>
      </c>
      <c r="K630" s="37">
        <v>0</v>
      </c>
      <c r="L630" s="37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 hidden="1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7">
        <f t="shared" si="27"/>
        <v>249000</v>
      </c>
      <c r="K631" s="37">
        <v>0</v>
      </c>
      <c r="L631" s="37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 hidden="1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7">
        <f>L632-K632</f>
        <v>13180561</v>
      </c>
      <c r="K632" s="37">
        <v>2504306.59</v>
      </c>
      <c r="L632" s="37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 hidden="1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7">
        <f t="shared" ref="J633:J697" si="30">L633-K633</f>
        <v>1990452</v>
      </c>
      <c r="K633" s="37">
        <v>0</v>
      </c>
      <c r="L633" s="37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 hidden="1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7">
        <f t="shared" si="30"/>
        <v>3927701</v>
      </c>
      <c r="K634" s="37">
        <v>102933</v>
      </c>
      <c r="L634" s="37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 hidden="1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7">
        <f t="shared" si="30"/>
        <v>85030</v>
      </c>
      <c r="K635" s="37">
        <v>0</v>
      </c>
      <c r="L635" s="37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 hidden="1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7">
        <f t="shared" si="30"/>
        <v>31700</v>
      </c>
      <c r="K636" s="37">
        <v>0</v>
      </c>
      <c r="L636" s="37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 hidden="1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7">
        <f t="shared" si="30"/>
        <v>8849107</v>
      </c>
      <c r="K637" s="37">
        <v>0</v>
      </c>
      <c r="L637" s="37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 hidden="1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7">
        <f t="shared" si="30"/>
        <v>141100</v>
      </c>
      <c r="K638" s="37">
        <v>0</v>
      </c>
      <c r="L638" s="37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 hidden="1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7">
        <f t="shared" si="30"/>
        <v>1967321.01</v>
      </c>
      <c r="K639" s="37">
        <v>44197.99</v>
      </c>
      <c r="L639" s="37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 hidden="1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7">
        <f t="shared" si="30"/>
        <v>650000</v>
      </c>
      <c r="K640" s="37">
        <v>123500</v>
      </c>
      <c r="L640" s="37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 hidden="1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7">
        <f t="shared" si="30"/>
        <v>1643587</v>
      </c>
      <c r="K641" s="37">
        <v>82179.350000000006</v>
      </c>
      <c r="L641" s="37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 hidden="1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7">
        <f t="shared" si="30"/>
        <v>199000</v>
      </c>
      <c r="K642" s="37">
        <v>0</v>
      </c>
      <c r="L642" s="37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 hidden="1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7">
        <f t="shared" si="30"/>
        <v>1518400</v>
      </c>
      <c r="K643" s="37">
        <v>288496</v>
      </c>
      <c r="L643" s="37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 hidden="1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7">
        <f t="shared" si="30"/>
        <v>1936974.78</v>
      </c>
      <c r="K644" s="37">
        <v>368025.22</v>
      </c>
      <c r="L644" s="37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 hidden="1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7">
        <f t="shared" si="30"/>
        <v>2964947.8</v>
      </c>
      <c r="K645" s="37">
        <v>563340.07999999996</v>
      </c>
      <c r="L645" s="37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 hidden="1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7">
        <f t="shared" si="30"/>
        <v>637500</v>
      </c>
      <c r="K646" s="37">
        <v>0</v>
      </c>
      <c r="L646" s="37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 hidden="1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7">
        <f t="shared" si="30"/>
        <v>24900</v>
      </c>
      <c r="K647" s="37">
        <v>0</v>
      </c>
      <c r="L647" s="37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 hidden="1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7">
        <f t="shared" si="30"/>
        <v>27859250</v>
      </c>
      <c r="K648" s="37">
        <v>5293257.5</v>
      </c>
      <c r="L648" s="37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 hidden="1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7">
        <f t="shared" si="30"/>
        <v>800000</v>
      </c>
      <c r="K649" s="37">
        <v>152000</v>
      </c>
      <c r="L649" s="37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 hidden="1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7">
        <f t="shared" si="30"/>
        <v>1125390</v>
      </c>
      <c r="K650" s="37">
        <v>213824.1</v>
      </c>
      <c r="L650" s="37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 hidden="1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7">
        <f t="shared" si="30"/>
        <v>486221</v>
      </c>
      <c r="K651" s="37">
        <v>73180</v>
      </c>
      <c r="L651" s="37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 hidden="1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7">
        <f t="shared" si="30"/>
        <v>76086</v>
      </c>
      <c r="K652" s="37">
        <v>3804</v>
      </c>
      <c r="L652" s="37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 hidden="1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7">
        <f t="shared" si="30"/>
        <v>253050</v>
      </c>
      <c r="K653" s="37">
        <v>0</v>
      </c>
      <c r="L653" s="37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 hidden="1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7">
        <f t="shared" si="30"/>
        <v>319550</v>
      </c>
      <c r="K654" s="37">
        <v>60715</v>
      </c>
      <c r="L654" s="37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 hidden="1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7">
        <f t="shared" si="30"/>
        <v>397080</v>
      </c>
      <c r="K655" s="37">
        <v>75445.2</v>
      </c>
      <c r="L655" s="37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 hidden="1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7">
        <f t="shared" si="30"/>
        <v>1120000</v>
      </c>
      <c r="K656" s="37">
        <v>212800</v>
      </c>
      <c r="L656" s="37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 hidden="1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7">
        <f t="shared" si="30"/>
        <v>4110926.14</v>
      </c>
      <c r="K657" s="37">
        <v>781076.02</v>
      </c>
      <c r="L657" s="37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 hidden="1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7">
        <f t="shared" si="30"/>
        <v>135000</v>
      </c>
      <c r="K658" s="37">
        <v>25650</v>
      </c>
      <c r="L658" s="37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 hidden="1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7">
        <f t="shared" si="30"/>
        <v>150000</v>
      </c>
      <c r="K659" s="37">
        <v>28500</v>
      </c>
      <c r="L659" s="37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 hidden="1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7">
        <f t="shared" si="30"/>
        <v>10499723</v>
      </c>
      <c r="K660" s="37">
        <v>1774638</v>
      </c>
      <c r="L660" s="37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 hidden="1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7">
        <f t="shared" si="30"/>
        <v>2101400</v>
      </c>
      <c r="K661" s="37">
        <v>399266</v>
      </c>
      <c r="L661" s="37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 hidden="1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7">
        <f t="shared" si="30"/>
        <v>107335</v>
      </c>
      <c r="K662" s="37">
        <v>20394</v>
      </c>
      <c r="L662" s="37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 hidden="1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7">
        <f t="shared" si="30"/>
        <v>78668</v>
      </c>
      <c r="K663" s="37">
        <v>14947</v>
      </c>
      <c r="L663" s="37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 hidden="1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7">
        <f t="shared" si="30"/>
        <v>13335</v>
      </c>
      <c r="K664" s="37">
        <v>2534</v>
      </c>
      <c r="L664" s="37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 hidden="1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7">
        <f t="shared" si="30"/>
        <v>9632900</v>
      </c>
      <c r="K665" s="37">
        <v>1830251</v>
      </c>
      <c r="L665" s="37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 hidden="1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7">
        <f t="shared" si="30"/>
        <v>276000</v>
      </c>
      <c r="K666" s="37">
        <v>52440</v>
      </c>
      <c r="L666" s="37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 hidden="1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7">
        <f t="shared" si="30"/>
        <v>19327.39</v>
      </c>
      <c r="K667" s="37">
        <v>3672.61</v>
      </c>
      <c r="L667" s="37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 hidden="1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7">
        <f t="shared" si="30"/>
        <v>72000</v>
      </c>
      <c r="K668" s="37">
        <v>13680</v>
      </c>
      <c r="L668" s="37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 hidden="1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7">
        <f t="shared" si="30"/>
        <v>375130</v>
      </c>
      <c r="K669" s="37">
        <v>71274.7</v>
      </c>
      <c r="L669" s="37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 hidden="1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7">
        <f t="shared" si="30"/>
        <v>178680</v>
      </c>
      <c r="K670" s="37">
        <v>33949.199999999997</v>
      </c>
      <c r="L670" s="37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 hidden="1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7">
        <f t="shared" si="30"/>
        <v>258360.00000000003</v>
      </c>
      <c r="K671" s="37">
        <v>49088.4</v>
      </c>
      <c r="L671" s="37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 hidden="1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7">
        <f t="shared" si="30"/>
        <v>2627500</v>
      </c>
      <c r="K672" s="37">
        <v>499225</v>
      </c>
      <c r="L672" s="37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 hidden="1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7">
        <f t="shared" si="30"/>
        <v>160000</v>
      </c>
      <c r="K673" s="37">
        <v>0</v>
      </c>
      <c r="L673" s="37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 hidden="1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7">
        <f t="shared" si="30"/>
        <v>5959663.8200000003</v>
      </c>
      <c r="K674" s="37">
        <v>1132336.1200000001</v>
      </c>
      <c r="L674" s="37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 hidden="1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7">
        <f t="shared" si="30"/>
        <v>9173737</v>
      </c>
      <c r="K675" s="37">
        <v>1540482</v>
      </c>
      <c r="L675" s="37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 hidden="1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7">
        <f t="shared" si="30"/>
        <v>200576</v>
      </c>
      <c r="K676" s="37">
        <v>38109</v>
      </c>
      <c r="L676" s="37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 hidden="1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7">
        <f t="shared" si="30"/>
        <v>1125390</v>
      </c>
      <c r="K677" s="37">
        <v>213824.1</v>
      </c>
      <c r="L677" s="37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 hidden="1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7">
        <f t="shared" si="30"/>
        <v>44900</v>
      </c>
      <c r="K678" s="37">
        <v>0</v>
      </c>
      <c r="L678" s="37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 hidden="1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7">
        <f t="shared" si="30"/>
        <v>828800</v>
      </c>
      <c r="K679" s="37">
        <v>157472</v>
      </c>
      <c r="L679" s="37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 hidden="1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7">
        <f t="shared" si="30"/>
        <v>44900</v>
      </c>
      <c r="K680" s="37">
        <v>0</v>
      </c>
      <c r="L680" s="37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 hidden="1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7">
        <f t="shared" si="30"/>
        <v>9173737</v>
      </c>
      <c r="K681" s="37">
        <v>1540482</v>
      </c>
      <c r="L681" s="37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 hidden="1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7">
        <f t="shared" si="30"/>
        <v>121897</v>
      </c>
      <c r="K682" s="37">
        <v>12508</v>
      </c>
      <c r="L682" s="37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 hidden="1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7">
        <f t="shared" si="30"/>
        <v>420000</v>
      </c>
      <c r="K683" s="37">
        <v>79800</v>
      </c>
      <c r="L683" s="37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 hidden="1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7">
        <f t="shared" si="30"/>
        <v>18800819</v>
      </c>
      <c r="K684" s="37">
        <v>2943005</v>
      </c>
      <c r="L684" s="37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 hidden="1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7">
        <f t="shared" si="30"/>
        <v>37300</v>
      </c>
      <c r="K685" s="37">
        <v>7087</v>
      </c>
      <c r="L685" s="37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 hidden="1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7">
        <f t="shared" si="30"/>
        <v>44900</v>
      </c>
      <c r="K686" s="37">
        <v>0</v>
      </c>
      <c r="L686" s="37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 hidden="1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7">
        <f t="shared" si="30"/>
        <v>245839.99999999997</v>
      </c>
      <c r="K687" s="37">
        <v>46709.599999999999</v>
      </c>
      <c r="L687" s="37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 hidden="1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7">
        <f t="shared" si="30"/>
        <v>498600</v>
      </c>
      <c r="K688" s="37">
        <v>94734</v>
      </c>
      <c r="L688" s="37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 hidden="1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7">
        <f t="shared" si="30"/>
        <v>24264</v>
      </c>
      <c r="K689" s="37">
        <v>4610</v>
      </c>
      <c r="L689" s="37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 hidden="1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7">
        <f t="shared" si="30"/>
        <v>761300</v>
      </c>
      <c r="K690" s="37">
        <v>135660</v>
      </c>
      <c r="L690" s="37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 hidden="1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7">
        <f t="shared" si="30"/>
        <v>9632900</v>
      </c>
      <c r="K691" s="37">
        <v>1830251</v>
      </c>
      <c r="L691" s="37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 hidden="1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7">
        <f t="shared" si="30"/>
        <v>105000</v>
      </c>
      <c r="K692" s="37">
        <v>19950</v>
      </c>
      <c r="L692" s="37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 hidden="1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7">
        <f t="shared" si="30"/>
        <v>330000</v>
      </c>
      <c r="K693" s="37">
        <v>62700</v>
      </c>
      <c r="L693" s="37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 hidden="1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7">
        <f t="shared" si="30"/>
        <v>432000</v>
      </c>
      <c r="K694" s="37">
        <v>82080</v>
      </c>
      <c r="L694" s="37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 hidden="1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7">
        <f t="shared" si="30"/>
        <v>2116600</v>
      </c>
      <c r="K695" s="37">
        <v>402154</v>
      </c>
      <c r="L695" s="37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 hidden="1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7">
        <f t="shared" si="30"/>
        <v>57091</v>
      </c>
      <c r="K696" s="37">
        <v>10847</v>
      </c>
      <c r="L696" s="37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 hidden="1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7">
        <f t="shared" si="30"/>
        <v>3102900</v>
      </c>
      <c r="K697" s="37">
        <v>589551</v>
      </c>
      <c r="L697" s="37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 hidden="1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7">
        <f t="shared" ref="J698:J761" si="33">L698-K698</f>
        <v>77800</v>
      </c>
      <c r="K698" s="37">
        <v>0</v>
      </c>
      <c r="L698" s="37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 hidden="1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7">
        <f t="shared" si="33"/>
        <v>1295798.3</v>
      </c>
      <c r="K699" s="37">
        <v>246201.67</v>
      </c>
      <c r="L699" s="37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 hidden="1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7">
        <f t="shared" si="33"/>
        <v>761300</v>
      </c>
      <c r="K700" s="37">
        <v>135660</v>
      </c>
      <c r="L700" s="37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 hidden="1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7">
        <f t="shared" si="33"/>
        <v>10499723</v>
      </c>
      <c r="K701" s="37">
        <v>1774638</v>
      </c>
      <c r="L701" s="37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 hidden="1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7">
        <f t="shared" si="33"/>
        <v>15373</v>
      </c>
      <c r="K702" s="37">
        <v>2921</v>
      </c>
      <c r="L702" s="37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 hidden="1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7">
        <f t="shared" si="33"/>
        <v>1699072</v>
      </c>
      <c r="K703" s="37">
        <v>322823.67999999999</v>
      </c>
      <c r="L703" s="37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 hidden="1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7">
        <f t="shared" si="33"/>
        <v>9600</v>
      </c>
      <c r="K704" s="37">
        <v>0</v>
      </c>
      <c r="L704" s="37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 hidden="1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7">
        <f t="shared" si="33"/>
        <v>2627500</v>
      </c>
      <c r="K705" s="37">
        <v>499225</v>
      </c>
      <c r="L705" s="37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 hidden="1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7">
        <f t="shared" si="33"/>
        <v>432000</v>
      </c>
      <c r="K706" s="37">
        <v>5130</v>
      </c>
      <c r="L706" s="37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 hidden="1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7">
        <f t="shared" si="33"/>
        <v>17500</v>
      </c>
      <c r="K707" s="37">
        <v>0</v>
      </c>
      <c r="L707" s="37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 hidden="1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7">
        <f t="shared" si="33"/>
        <v>40606.61</v>
      </c>
      <c r="K708" s="37">
        <v>5193.3900000000003</v>
      </c>
      <c r="L708" s="37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 hidden="1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7">
        <f t="shared" si="33"/>
        <v>118002</v>
      </c>
      <c r="K709" s="37">
        <v>22420</v>
      </c>
      <c r="L709" s="37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 hidden="1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7">
        <f t="shared" si="33"/>
        <v>16479495</v>
      </c>
      <c r="K710" s="37">
        <v>3131104.05</v>
      </c>
      <c r="L710" s="37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 hidden="1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7">
        <f t="shared" si="33"/>
        <v>18072600</v>
      </c>
      <c r="K711" s="37">
        <v>3433794</v>
      </c>
      <c r="L711" s="37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 hidden="1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8">
        <f t="shared" si="33"/>
        <v>256200</v>
      </c>
      <c r="K712" s="38">
        <v>0</v>
      </c>
      <c r="L712" s="38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 hidden="1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7">
        <f t="shared" si="33"/>
        <v>33661928</v>
      </c>
      <c r="K713" s="37">
        <v>6395766.3200000003</v>
      </c>
      <c r="L713" s="37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 hidden="1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7">
        <f t="shared" si="33"/>
        <v>196014</v>
      </c>
      <c r="K714" s="37">
        <v>37242.660000000003</v>
      </c>
      <c r="L714" s="37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 hidden="1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7">
        <f t="shared" si="33"/>
        <v>1603248</v>
      </c>
      <c r="K715" s="37">
        <v>264480</v>
      </c>
      <c r="L715" s="37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 hidden="1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7">
        <f t="shared" si="33"/>
        <v>1965813</v>
      </c>
      <c r="K716" s="37">
        <v>0</v>
      </c>
      <c r="L716" s="37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 hidden="1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7">
        <f t="shared" si="33"/>
        <v>1565085</v>
      </c>
      <c r="K717" s="37">
        <v>297366.15000000002</v>
      </c>
      <c r="L717" s="37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 hidden="1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7">
        <f t="shared" si="33"/>
        <v>787130</v>
      </c>
      <c r="K718" s="37">
        <v>149554.70000000001</v>
      </c>
      <c r="L718" s="37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 hidden="1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7">
        <f t="shared" si="33"/>
        <v>2500000</v>
      </c>
      <c r="K719" s="37">
        <v>475000</v>
      </c>
      <c r="L719" s="37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 hidden="1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7">
        <f t="shared" si="33"/>
        <v>165740</v>
      </c>
      <c r="K720" s="37">
        <v>31491</v>
      </c>
      <c r="L720" s="37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 hidden="1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7">
        <f t="shared" si="33"/>
        <v>1466940</v>
      </c>
      <c r="K721" s="37">
        <v>278718.59999999998</v>
      </c>
      <c r="L721" s="37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 hidden="1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7">
        <f t="shared" si="33"/>
        <v>4950000</v>
      </c>
      <c r="K722" s="37">
        <v>940500</v>
      </c>
      <c r="L722" s="37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 hidden="1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7">
        <f t="shared" si="33"/>
        <v>89986</v>
      </c>
      <c r="K723" s="37">
        <v>17097.34</v>
      </c>
      <c r="L723" s="37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 hidden="1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7">
        <f t="shared" si="33"/>
        <v>296800</v>
      </c>
      <c r="K724" s="37">
        <v>56392</v>
      </c>
      <c r="L724" s="37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 hidden="1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7">
        <f t="shared" si="33"/>
        <v>3677939.9999999995</v>
      </c>
      <c r="K725" s="37">
        <v>698808.6</v>
      </c>
      <c r="L725" s="37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 hidden="1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7">
        <f t="shared" si="33"/>
        <v>1201196</v>
      </c>
      <c r="K726" s="37">
        <v>228227.24</v>
      </c>
      <c r="L726" s="37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 hidden="1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7">
        <f t="shared" si="33"/>
        <v>27859250</v>
      </c>
      <c r="K727" s="37">
        <v>5293257.5</v>
      </c>
      <c r="L727" s="37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 hidden="1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7">
        <f t="shared" si="33"/>
        <v>40000</v>
      </c>
      <c r="K728" s="37">
        <v>0</v>
      </c>
      <c r="L728" s="37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 hidden="1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7">
        <f t="shared" si="33"/>
        <v>719200</v>
      </c>
      <c r="K729" s="37">
        <v>136648</v>
      </c>
      <c r="L729" s="37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 hidden="1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7">
        <f t="shared" si="33"/>
        <v>68400</v>
      </c>
      <c r="K730" s="37"/>
      <c r="L730" s="37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 hidden="1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7">
        <f t="shared" si="33"/>
        <v>38900</v>
      </c>
      <c r="K731" s="37">
        <v>0</v>
      </c>
      <c r="L731" s="37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 hidden="1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7">
        <f t="shared" si="33"/>
        <v>2016806.72</v>
      </c>
      <c r="K732" s="37">
        <v>383193.28</v>
      </c>
      <c r="L732" s="37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 hidden="1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7">
        <f t="shared" si="33"/>
        <v>1092000</v>
      </c>
      <c r="K733" s="37">
        <v>207480</v>
      </c>
      <c r="L733" s="37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 hidden="1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7">
        <f t="shared" si="33"/>
        <v>130000</v>
      </c>
      <c r="K734" s="37">
        <v>24700</v>
      </c>
      <c r="L734" s="37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 hidden="1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7">
        <f t="shared" si="33"/>
        <v>1092000</v>
      </c>
      <c r="K735" s="37">
        <v>207480</v>
      </c>
      <c r="L735" s="37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 hidden="1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7">
        <f t="shared" si="33"/>
        <v>146700</v>
      </c>
      <c r="K736" s="37">
        <v>27873</v>
      </c>
      <c r="L736" s="37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 hidden="1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7">
        <f t="shared" si="33"/>
        <v>699000</v>
      </c>
      <c r="K737" s="37">
        <v>0</v>
      </c>
      <c r="L737" s="37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 hidden="1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7">
        <f t="shared" si="33"/>
        <v>31400</v>
      </c>
      <c r="K738" s="37">
        <v>0</v>
      </c>
      <c r="L738" s="37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 hidden="1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7">
        <f t="shared" si="33"/>
        <v>78000</v>
      </c>
      <c r="K739" s="37">
        <v>14820</v>
      </c>
      <c r="L739" s="37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 hidden="1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7">
        <f t="shared" si="33"/>
        <v>3226891.1999999997</v>
      </c>
      <c r="K740" s="37">
        <v>613109.32999999996</v>
      </c>
      <c r="L740" s="37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 hidden="1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7">
        <f t="shared" si="33"/>
        <v>692464.99</v>
      </c>
      <c r="K741" s="37">
        <v>90835.01</v>
      </c>
      <c r="L741" s="37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 hidden="1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7">
        <f t="shared" si="33"/>
        <v>54651</v>
      </c>
      <c r="K742" s="37">
        <v>6572</v>
      </c>
      <c r="L742" s="37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 hidden="1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7">
        <f t="shared" si="33"/>
        <v>116760</v>
      </c>
      <c r="K743" s="37">
        <v>22184</v>
      </c>
      <c r="L743" s="37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 hidden="1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7">
        <f t="shared" si="33"/>
        <v>837398</v>
      </c>
      <c r="K744" s="37">
        <v>159106</v>
      </c>
      <c r="L744" s="37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 hidden="1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7">
        <f t="shared" si="33"/>
        <v>240000</v>
      </c>
      <c r="K745" s="37">
        <v>45600</v>
      </c>
      <c r="L745" s="37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 hidden="1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7">
        <f t="shared" si="33"/>
        <v>4871500</v>
      </c>
      <c r="K746" s="37">
        <v>925585</v>
      </c>
      <c r="L746" s="37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 hidden="1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7">
        <f t="shared" si="33"/>
        <v>790000</v>
      </c>
      <c r="K747" s="37">
        <v>150100</v>
      </c>
      <c r="L747" s="37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 hidden="1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7">
        <f t="shared" si="33"/>
        <v>142505</v>
      </c>
      <c r="K748" s="37">
        <v>27076</v>
      </c>
      <c r="L748" s="37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 hidden="1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7">
        <f t="shared" si="33"/>
        <v>9520000</v>
      </c>
      <c r="K749" s="37">
        <v>1808800</v>
      </c>
      <c r="L749" s="37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 hidden="1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7">
        <f t="shared" si="33"/>
        <v>105900</v>
      </c>
      <c r="K750" s="37">
        <v>20121</v>
      </c>
      <c r="L750" s="37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 hidden="1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7">
        <f t="shared" si="33"/>
        <v>19327.599999999999</v>
      </c>
      <c r="K751" s="37">
        <v>3672.4</v>
      </c>
      <c r="L751" s="37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 hidden="1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7">
        <f t="shared" si="33"/>
        <v>1641685</v>
      </c>
      <c r="K752" s="37">
        <v>0</v>
      </c>
      <c r="L752" s="37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 hidden="1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7">
        <f t="shared" si="33"/>
        <v>238750</v>
      </c>
      <c r="K753" s="37">
        <v>0</v>
      </c>
      <c r="L753" s="37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 hidden="1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7">
        <f t="shared" si="33"/>
        <v>11916340</v>
      </c>
      <c r="K754" s="37">
        <v>2264104.6</v>
      </c>
      <c r="L754" s="37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 hidden="1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7">
        <f t="shared" si="33"/>
        <v>620000</v>
      </c>
      <c r="K755" s="37">
        <v>117800</v>
      </c>
      <c r="L755" s="37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 hidden="1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7">
        <f t="shared" si="33"/>
        <v>185528</v>
      </c>
      <c r="K756" s="37">
        <v>35250</v>
      </c>
      <c r="L756" s="37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 hidden="1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7">
        <f t="shared" si="33"/>
        <v>728487.39</v>
      </c>
      <c r="K757" s="37">
        <v>138412.60999999999</v>
      </c>
      <c r="L757" s="37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 hidden="1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7">
        <f t="shared" si="33"/>
        <v>1987600</v>
      </c>
      <c r="K758" s="37">
        <v>377644</v>
      </c>
      <c r="L758" s="37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 hidden="1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7">
        <f t="shared" si="33"/>
        <v>2233800</v>
      </c>
      <c r="K759" s="37">
        <v>424422</v>
      </c>
      <c r="L759" s="37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 hidden="1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7">
        <f t="shared" si="33"/>
        <v>5252715</v>
      </c>
      <c r="K760" s="37">
        <v>998015.85</v>
      </c>
      <c r="L760" s="37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 hidden="1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7">
        <f t="shared" si="33"/>
        <v>127837</v>
      </c>
      <c r="K761" s="37">
        <v>24289</v>
      </c>
      <c r="L761" s="37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 hidden="1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7">
        <f t="shared" ref="J762:J825" si="36">L762-K762</f>
        <v>150000</v>
      </c>
      <c r="K762" s="37">
        <v>0</v>
      </c>
      <c r="L762" s="37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 hidden="1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7">
        <f t="shared" si="36"/>
        <v>285000</v>
      </c>
      <c r="K763" s="37">
        <v>54150</v>
      </c>
      <c r="L763" s="37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 hidden="1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7">
        <f t="shared" si="36"/>
        <v>777500</v>
      </c>
      <c r="K764" s="37">
        <v>147725</v>
      </c>
      <c r="L764" s="37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 hidden="1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7">
        <f t="shared" si="36"/>
        <v>385902</v>
      </c>
      <c r="K765" s="37">
        <v>73321</v>
      </c>
      <c r="L765" s="37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 hidden="1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7">
        <f t="shared" si="36"/>
        <v>1588305</v>
      </c>
      <c r="K766" s="37">
        <v>0</v>
      </c>
      <c r="L766" s="37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 hidden="1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7">
        <f t="shared" si="36"/>
        <v>267730</v>
      </c>
      <c r="K767" s="37">
        <v>37663</v>
      </c>
      <c r="L767" s="37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 hidden="1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7">
        <f t="shared" si="36"/>
        <v>2222303</v>
      </c>
      <c r="K768" s="37">
        <v>422237.57</v>
      </c>
      <c r="L768" s="37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 hidden="1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7">
        <f t="shared" si="36"/>
        <v>920000</v>
      </c>
      <c r="K769" s="37">
        <v>150100</v>
      </c>
      <c r="L769" s="37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 hidden="1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7">
        <f t="shared" si="36"/>
        <v>1587829</v>
      </c>
      <c r="K770" s="37">
        <v>0</v>
      </c>
      <c r="L770" s="37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 hidden="1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7">
        <f t="shared" si="36"/>
        <v>4200000</v>
      </c>
      <c r="K771" s="37">
        <v>798000</v>
      </c>
      <c r="L771" s="37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 hidden="1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7">
        <f t="shared" si="36"/>
        <v>36470.589999999997</v>
      </c>
      <c r="K772" s="37">
        <v>6929.41</v>
      </c>
      <c r="L772" s="37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 hidden="1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7">
        <f t="shared" si="36"/>
        <v>905000</v>
      </c>
      <c r="K773" s="37">
        <v>171950</v>
      </c>
      <c r="L773" s="37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 hidden="1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7">
        <f t="shared" si="36"/>
        <v>39700</v>
      </c>
      <c r="K774" s="37">
        <v>0</v>
      </c>
      <c r="L774" s="37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 hidden="1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7">
        <f t="shared" si="36"/>
        <v>650000</v>
      </c>
      <c r="K775" s="37">
        <v>123500</v>
      </c>
      <c r="L775" s="37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 hidden="1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7">
        <f t="shared" si="36"/>
        <v>330000</v>
      </c>
      <c r="K776" s="37">
        <v>62700</v>
      </c>
      <c r="L776" s="37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 hidden="1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7">
        <f t="shared" si="36"/>
        <v>4149600</v>
      </c>
      <c r="K777" s="37">
        <v>788424</v>
      </c>
      <c r="L777" s="37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 hidden="1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7">
        <f t="shared" si="36"/>
        <v>149280</v>
      </c>
      <c r="K778" s="37">
        <v>28363</v>
      </c>
      <c r="L778" s="37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 hidden="1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7">
        <f t="shared" si="36"/>
        <v>583690.09</v>
      </c>
      <c r="K779" s="37">
        <v>110901.17</v>
      </c>
      <c r="L779" s="37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 hidden="1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7">
        <f t="shared" si="36"/>
        <v>92773.11</v>
      </c>
      <c r="K780" s="37">
        <v>17626.89</v>
      </c>
      <c r="L780" s="37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 hidden="1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7">
        <f t="shared" si="36"/>
        <v>14946000</v>
      </c>
      <c r="K781" s="37">
        <v>2839740</v>
      </c>
      <c r="L781" s="37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 hidden="1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7">
        <f>L782-K782</f>
        <v>81400</v>
      </c>
      <c r="K782" s="37">
        <v>0</v>
      </c>
      <c r="L782" s="37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 hidden="1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7">
        <f t="shared" si="36"/>
        <v>318950</v>
      </c>
      <c r="K783" s="37">
        <v>58045</v>
      </c>
      <c r="L783" s="37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 hidden="1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7">
        <f t="shared" si="36"/>
        <v>2707860</v>
      </c>
      <c r="K784" s="37">
        <v>514493.4</v>
      </c>
      <c r="L784" s="37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 hidden="1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7">
        <f t="shared" si="36"/>
        <v>6556425</v>
      </c>
      <c r="K785" s="37">
        <v>1245721</v>
      </c>
      <c r="L785" s="37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 hidden="1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7">
        <f t="shared" si="36"/>
        <v>4927200</v>
      </c>
      <c r="K786" s="37">
        <v>936168</v>
      </c>
      <c r="L786" s="37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 hidden="1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7">
        <f t="shared" si="36"/>
        <v>101641789</v>
      </c>
      <c r="K787" s="37">
        <v>1931194</v>
      </c>
      <c r="L787" s="37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 hidden="1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7">
        <f t="shared" si="36"/>
        <v>303000</v>
      </c>
      <c r="K788" s="37">
        <v>57570</v>
      </c>
      <c r="L788" s="37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 hidden="1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7">
        <f t="shared" si="36"/>
        <v>2967720</v>
      </c>
      <c r="K789" s="37">
        <v>563866.80000000005</v>
      </c>
      <c r="L789" s="37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 hidden="1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7">
        <f t="shared" si="36"/>
        <v>243697.48</v>
      </c>
      <c r="K790" s="37">
        <v>46302.52</v>
      </c>
      <c r="L790" s="37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 hidden="1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7">
        <f t="shared" si="36"/>
        <v>30000</v>
      </c>
      <c r="K791" s="37">
        <v>5700</v>
      </c>
      <c r="L791" s="37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 hidden="1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7">
        <f t="shared" si="36"/>
        <v>7126187</v>
      </c>
      <c r="K792" s="37">
        <v>0</v>
      </c>
      <c r="L792" s="37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 hidden="1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7">
        <f t="shared" si="36"/>
        <v>1473000</v>
      </c>
      <c r="K793" s="37">
        <v>279870</v>
      </c>
      <c r="L793" s="37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 hidden="1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7">
        <f t="shared" si="36"/>
        <v>794997.02</v>
      </c>
      <c r="K794" s="37">
        <v>135946.98000000001</v>
      </c>
      <c r="L794" s="37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 hidden="1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7">
        <f t="shared" si="36"/>
        <v>5244000</v>
      </c>
      <c r="K795" s="37">
        <v>996360</v>
      </c>
      <c r="L795" s="37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 hidden="1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7">
        <f t="shared" si="36"/>
        <v>347223</v>
      </c>
      <c r="K796" s="37">
        <v>65972.37</v>
      </c>
      <c r="L796" s="37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 hidden="1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7">
        <f t="shared" si="36"/>
        <v>2396544</v>
      </c>
      <c r="K797" s="37">
        <v>455343</v>
      </c>
      <c r="L797" s="37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 hidden="1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7">
        <f t="shared" si="36"/>
        <v>171300</v>
      </c>
      <c r="K798" s="37">
        <v>32547</v>
      </c>
      <c r="L798" s="37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 hidden="1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7">
        <f t="shared" si="36"/>
        <v>2067200</v>
      </c>
      <c r="K799" s="37">
        <v>392768</v>
      </c>
      <c r="L799" s="37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 hidden="1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7">
        <f t="shared" si="36"/>
        <v>718000</v>
      </c>
      <c r="K800" s="37">
        <v>0</v>
      </c>
      <c r="L800" s="37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 hidden="1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7">
        <f t="shared" si="36"/>
        <v>20000000</v>
      </c>
      <c r="K801" s="37">
        <v>3800000</v>
      </c>
      <c r="L801" s="37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 hidden="1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7">
        <f t="shared" si="36"/>
        <v>680719.96</v>
      </c>
      <c r="K802" s="37">
        <v>120121.04</v>
      </c>
      <c r="L802" s="37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 hidden="1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7">
        <f t="shared" si="36"/>
        <v>680719.96</v>
      </c>
      <c r="K803" s="37">
        <v>120121.04</v>
      </c>
      <c r="L803" s="37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 hidden="1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7">
        <f t="shared" si="36"/>
        <v>680719.96</v>
      </c>
      <c r="K804" s="37">
        <v>120121.04</v>
      </c>
      <c r="L804" s="37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 hidden="1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7">
        <f t="shared" si="36"/>
        <v>10084.030000000001</v>
      </c>
      <c r="K805" s="37">
        <v>1915.97</v>
      </c>
      <c r="L805" s="37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 hidden="1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7">
        <f t="shared" si="36"/>
        <v>684919.96</v>
      </c>
      <c r="K806" s="37">
        <v>121071.03999999999</v>
      </c>
      <c r="L806" s="37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 hidden="1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7">
        <f t="shared" si="36"/>
        <v>11176.56</v>
      </c>
      <c r="K807" s="37">
        <v>2123.44</v>
      </c>
      <c r="L807" s="37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 hidden="1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7">
        <f t="shared" si="36"/>
        <v>2155200</v>
      </c>
      <c r="K808" s="37">
        <v>409488</v>
      </c>
      <c r="L808" s="37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 hidden="1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7">
        <f t="shared" si="36"/>
        <v>1811200</v>
      </c>
      <c r="K809" s="37">
        <v>344128</v>
      </c>
      <c r="L809" s="37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 hidden="1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7">
        <f t="shared" si="36"/>
        <v>80445.33</v>
      </c>
      <c r="K810" s="37">
        <v>3354.67</v>
      </c>
      <c r="L810" s="37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 hidden="1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7">
        <f t="shared" si="36"/>
        <v>319941</v>
      </c>
      <c r="K811" s="37">
        <v>6079</v>
      </c>
      <c r="L811" s="37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 hidden="1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7">
        <f t="shared" si="36"/>
        <v>288000</v>
      </c>
      <c r="K812" s="37">
        <v>54720</v>
      </c>
      <c r="L812" s="37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 hidden="1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7">
        <f t="shared" si="36"/>
        <v>27722.69</v>
      </c>
      <c r="K813" s="37">
        <v>5267.31</v>
      </c>
      <c r="L813" s="37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 hidden="1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7">
        <f t="shared" si="36"/>
        <v>547350</v>
      </c>
      <c r="K814" s="37">
        <v>0</v>
      </c>
      <c r="L814" s="37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 hidden="1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7">
        <f t="shared" si="36"/>
        <v>1467200</v>
      </c>
      <c r="K815" s="37">
        <v>278768</v>
      </c>
      <c r="L815" s="37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 hidden="1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7">
        <f t="shared" si="36"/>
        <v>9235000</v>
      </c>
      <c r="K816" s="37">
        <v>0</v>
      </c>
      <c r="L816" s="37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 hidden="1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7">
        <f t="shared" si="36"/>
        <v>7060000</v>
      </c>
      <c r="K817" s="37">
        <v>1341400</v>
      </c>
      <c r="L817" s="37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 hidden="1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7">
        <f t="shared" si="36"/>
        <v>5963165.3000000007</v>
      </c>
      <c r="K818" s="37">
        <v>1133001.3999999999</v>
      </c>
      <c r="L818" s="37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 hidden="1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7">
        <f t="shared" si="36"/>
        <v>3500000</v>
      </c>
      <c r="K819" s="37">
        <v>665000</v>
      </c>
      <c r="L819" s="37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 hidden="1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7">
        <f t="shared" si="36"/>
        <v>630900</v>
      </c>
      <c r="K820" s="37">
        <v>119871</v>
      </c>
      <c r="L820" s="37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 hidden="1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7">
        <f t="shared" si="36"/>
        <v>154904</v>
      </c>
      <c r="K821" s="37">
        <v>29431.759999999998</v>
      </c>
      <c r="L821" s="37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 hidden="1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7">
        <f t="shared" si="36"/>
        <v>34000</v>
      </c>
      <c r="K822" s="37">
        <v>6460</v>
      </c>
      <c r="L822" s="37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 hidden="1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7">
        <f t="shared" si="36"/>
        <v>3540000</v>
      </c>
      <c r="K823" s="37">
        <v>672600</v>
      </c>
      <c r="L823" s="37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 hidden="1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7">
        <f t="shared" si="36"/>
        <v>3000000</v>
      </c>
      <c r="K824" s="37">
        <v>570000</v>
      </c>
      <c r="L824" s="37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 hidden="1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7">
        <f t="shared" si="36"/>
        <v>489872</v>
      </c>
      <c r="K825" s="37">
        <v>93076</v>
      </c>
      <c r="L825" s="37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 hidden="1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7">
        <f t="shared" ref="J826:J889" si="39">L826-K826</f>
        <v>785000</v>
      </c>
      <c r="K826" s="37">
        <v>149150</v>
      </c>
      <c r="L826" s="37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 hidden="1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7">
        <f t="shared" si="39"/>
        <v>50420</v>
      </c>
      <c r="K827" s="37">
        <v>9580</v>
      </c>
      <c r="L827" s="37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 hidden="1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7">
        <f t="shared" si="39"/>
        <v>936134.45</v>
      </c>
      <c r="K828" s="37">
        <v>177865.55</v>
      </c>
      <c r="L828" s="37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 hidden="1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7">
        <f t="shared" si="39"/>
        <v>201680.66999999998</v>
      </c>
      <c r="K829" s="37">
        <v>38319.33</v>
      </c>
      <c r="L829" s="37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 hidden="1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7">
        <f t="shared" si="39"/>
        <v>2294280</v>
      </c>
      <c r="K830" s="37">
        <v>435913.2</v>
      </c>
      <c r="L830" s="37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 hidden="1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7">
        <f t="shared" si="39"/>
        <v>1721455</v>
      </c>
      <c r="K831" s="37">
        <v>327076.45</v>
      </c>
      <c r="L831" s="37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 hidden="1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7">
        <f t="shared" si="39"/>
        <v>110980</v>
      </c>
      <c r="K832" s="37">
        <v>9599</v>
      </c>
      <c r="L832" s="37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 hidden="1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7">
        <f t="shared" si="39"/>
        <v>396096</v>
      </c>
      <c r="K833" s="37">
        <v>52182</v>
      </c>
      <c r="L833" s="37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 hidden="1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7">
        <f t="shared" si="39"/>
        <v>272886</v>
      </c>
      <c r="K834" s="37">
        <v>40311</v>
      </c>
      <c r="L834" s="37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 hidden="1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7">
        <f t="shared" si="39"/>
        <v>107500</v>
      </c>
      <c r="K835" s="37">
        <v>20425</v>
      </c>
      <c r="L835" s="37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 hidden="1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7">
        <f t="shared" si="39"/>
        <v>37300</v>
      </c>
      <c r="K836" s="37">
        <v>7087</v>
      </c>
      <c r="L836" s="37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 hidden="1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7">
        <f t="shared" si="39"/>
        <v>988000</v>
      </c>
      <c r="K837" s="37">
        <v>187720</v>
      </c>
      <c r="L837" s="37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 hidden="1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7">
        <f t="shared" si="39"/>
        <v>7921071</v>
      </c>
      <c r="K838" s="37">
        <v>150500</v>
      </c>
      <c r="L838" s="37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 hidden="1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7">
        <f t="shared" si="39"/>
        <v>1346000</v>
      </c>
      <c r="K839" s="37">
        <v>255740</v>
      </c>
      <c r="L839" s="37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 hidden="1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7">
        <f t="shared" si="39"/>
        <v>1770000</v>
      </c>
      <c r="K840" s="37">
        <v>336300</v>
      </c>
      <c r="L840" s="37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 hidden="1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7">
        <f t="shared" si="39"/>
        <v>485766</v>
      </c>
      <c r="K841" s="37">
        <v>9230</v>
      </c>
      <c r="L841" s="37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 hidden="1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7">
        <f t="shared" si="39"/>
        <v>957728</v>
      </c>
      <c r="K842" s="37">
        <v>181968</v>
      </c>
      <c r="L842" s="37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 hidden="1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7">
        <f t="shared" si="39"/>
        <v>187926</v>
      </c>
      <c r="K843" s="37">
        <v>35706</v>
      </c>
      <c r="L843" s="37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 hidden="1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7">
        <f t="shared" si="39"/>
        <v>175628.79999999999</v>
      </c>
      <c r="K844" s="37">
        <v>8004.47</v>
      </c>
      <c r="L844" s="37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 hidden="1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7">
        <f t="shared" si="39"/>
        <v>504500</v>
      </c>
      <c r="K845" s="37">
        <v>0</v>
      </c>
      <c r="L845" s="37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 hidden="1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7">
        <f t="shared" si="39"/>
        <v>312000</v>
      </c>
      <c r="K846" s="37">
        <v>0</v>
      </c>
      <c r="L846" s="37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 hidden="1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7">
        <f t="shared" si="39"/>
        <v>412719.96</v>
      </c>
      <c r="K847" s="37">
        <v>69201.039999999994</v>
      </c>
      <c r="L847" s="37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 hidden="1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7">
        <f t="shared" si="39"/>
        <v>181807.4</v>
      </c>
      <c r="K848" s="37">
        <v>0</v>
      </c>
      <c r="L848" s="37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 hidden="1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7">
        <f t="shared" si="39"/>
        <v>28200</v>
      </c>
      <c r="K849" s="37">
        <v>0</v>
      </c>
      <c r="L849" s="37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 hidden="1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7">
        <f t="shared" si="39"/>
        <v>62448</v>
      </c>
      <c r="K850" s="37">
        <v>1187</v>
      </c>
      <c r="L850" s="37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 hidden="1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7">
        <f t="shared" si="39"/>
        <v>1779831.9000000001</v>
      </c>
      <c r="K851" s="37">
        <v>338168.05</v>
      </c>
      <c r="L851" s="37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 hidden="1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7">
        <f t="shared" si="39"/>
        <v>194480</v>
      </c>
      <c r="K852" s="37">
        <v>25414</v>
      </c>
      <c r="L852" s="37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 hidden="1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7">
        <f t="shared" si="39"/>
        <v>489719.96</v>
      </c>
      <c r="K853" s="37">
        <v>83831.039999999994</v>
      </c>
      <c r="L853" s="37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 hidden="1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7">
        <f t="shared" si="39"/>
        <v>33661928</v>
      </c>
      <c r="K854" s="37">
        <v>6395766.3200000003</v>
      </c>
      <c r="L854" s="37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 hidden="1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7">
        <f t="shared" si="39"/>
        <v>24454.62</v>
      </c>
      <c r="K855" s="37">
        <v>4646.38</v>
      </c>
      <c r="L855" s="37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 hidden="1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7">
        <f t="shared" si="39"/>
        <v>4020000</v>
      </c>
      <c r="K856" s="37">
        <v>763800</v>
      </c>
      <c r="L856" s="37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 hidden="1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7">
        <f t="shared" si="39"/>
        <v>2578000</v>
      </c>
      <c r="K857" s="37">
        <v>489820</v>
      </c>
      <c r="L857" s="37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 hidden="1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7">
        <f t="shared" si="39"/>
        <v>106500</v>
      </c>
      <c r="K858" s="37">
        <v>0</v>
      </c>
      <c r="L858" s="37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 hidden="1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7">
        <f t="shared" si="39"/>
        <v>4071000</v>
      </c>
      <c r="K859" s="37">
        <v>773490</v>
      </c>
      <c r="L859" s="37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 hidden="1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7">
        <f t="shared" si="39"/>
        <v>2688000</v>
      </c>
      <c r="K860" s="37">
        <v>510720</v>
      </c>
      <c r="L860" s="37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 hidden="1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7">
        <f t="shared" si="39"/>
        <v>245546.22</v>
      </c>
      <c r="K861" s="37">
        <v>46653.78</v>
      </c>
      <c r="L861" s="37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 hidden="1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7">
        <f t="shared" si="39"/>
        <v>45428.44</v>
      </c>
      <c r="K862" s="37">
        <v>8471.56</v>
      </c>
      <c r="L862" s="37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 hidden="1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7">
        <f t="shared" si="39"/>
        <v>358500</v>
      </c>
      <c r="K863" s="37">
        <v>68115</v>
      </c>
      <c r="L863" s="37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 hidden="1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7">
        <f t="shared" si="39"/>
        <v>2553555</v>
      </c>
      <c r="K864" s="37">
        <v>485175</v>
      </c>
      <c r="L864" s="37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 hidden="1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7">
        <f t="shared" si="39"/>
        <v>26300</v>
      </c>
      <c r="K865" s="37">
        <v>0</v>
      </c>
      <c r="L865" s="37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 hidden="1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7">
        <f t="shared" si="39"/>
        <v>3533500</v>
      </c>
      <c r="K866" s="37">
        <v>0</v>
      </c>
      <c r="L866" s="37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 hidden="1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7">
        <f t="shared" si="39"/>
        <v>16806.72</v>
      </c>
      <c r="K867" s="37">
        <v>3193.28</v>
      </c>
      <c r="L867" s="37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 hidden="1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7">
        <f t="shared" si="39"/>
        <v>3200000</v>
      </c>
      <c r="K868" s="37">
        <v>608000</v>
      </c>
      <c r="L868" s="37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 hidden="1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7">
        <f t="shared" si="39"/>
        <v>1798850</v>
      </c>
      <c r="K869" s="37">
        <v>0</v>
      </c>
      <c r="L869" s="37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 hidden="1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7">
        <f t="shared" si="39"/>
        <v>7200000</v>
      </c>
      <c r="K870" s="37">
        <v>1368000</v>
      </c>
      <c r="L870" s="37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 hidden="1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7">
        <f t="shared" si="39"/>
        <v>1140999</v>
      </c>
      <c r="K871" s="37">
        <v>216790</v>
      </c>
      <c r="L871" s="37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 hidden="1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7">
        <f t="shared" si="39"/>
        <v>122100</v>
      </c>
      <c r="K872" s="37">
        <v>0</v>
      </c>
      <c r="L872" s="37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 hidden="1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7">
        <f t="shared" si="39"/>
        <v>1933</v>
      </c>
      <c r="K873" s="37">
        <v>367</v>
      </c>
      <c r="L873" s="37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 hidden="1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7">
        <f t="shared" si="39"/>
        <v>1750905</v>
      </c>
      <c r="K874" s="37">
        <v>332671.95</v>
      </c>
      <c r="L874" s="37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 hidden="1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7">
        <f t="shared" si="39"/>
        <v>690000</v>
      </c>
      <c r="K875" s="37">
        <v>131100</v>
      </c>
      <c r="L875" s="37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 hidden="1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7">
        <f t="shared" si="39"/>
        <v>599626</v>
      </c>
      <c r="K876" s="37">
        <v>43342</v>
      </c>
      <c r="L876" s="37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 hidden="1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7">
        <f t="shared" si="39"/>
        <v>2973880</v>
      </c>
      <c r="K877" s="37">
        <v>0</v>
      </c>
      <c r="L877" s="37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 hidden="1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7">
        <f t="shared" si="39"/>
        <v>15808</v>
      </c>
      <c r="K878" s="37">
        <v>3004</v>
      </c>
      <c r="L878" s="37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 hidden="1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7">
        <f t="shared" si="39"/>
        <v>138000</v>
      </c>
      <c r="K879" s="37">
        <v>26220</v>
      </c>
      <c r="L879" s="37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 hidden="1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7">
        <f t="shared" si="39"/>
        <v>166000</v>
      </c>
      <c r="K880" s="37">
        <v>31540</v>
      </c>
      <c r="L880" s="37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 hidden="1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7">
        <f t="shared" si="39"/>
        <v>1192500</v>
      </c>
      <c r="K881" s="37">
        <v>226575</v>
      </c>
      <c r="L881" s="37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 hidden="1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7">
        <f t="shared" si="39"/>
        <v>2203812.5300000003</v>
      </c>
      <c r="K882" s="37">
        <v>418724.47</v>
      </c>
      <c r="L882" s="37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 hidden="1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7">
        <f t="shared" si="39"/>
        <v>123531</v>
      </c>
      <c r="K883" s="37">
        <v>0</v>
      </c>
      <c r="L883" s="37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 hidden="1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7">
        <f t="shared" si="39"/>
        <v>114791</v>
      </c>
      <c r="K884" s="37">
        <v>0</v>
      </c>
      <c r="L884" s="37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 hidden="1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7">
        <f t="shared" si="39"/>
        <v>115000</v>
      </c>
      <c r="K885" s="37">
        <v>21850</v>
      </c>
      <c r="L885" s="37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 hidden="1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7">
        <f t="shared" si="39"/>
        <v>296508</v>
      </c>
      <c r="K886" s="37">
        <v>49619</v>
      </c>
      <c r="L886" s="37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 hidden="1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7">
        <f t="shared" si="39"/>
        <v>312000</v>
      </c>
      <c r="K887" s="37">
        <v>0</v>
      </c>
      <c r="L887" s="37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 hidden="1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7">
        <f t="shared" si="39"/>
        <v>312000</v>
      </c>
      <c r="K888" s="37">
        <v>0</v>
      </c>
      <c r="L888" s="37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 hidden="1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7">
        <f t="shared" si="39"/>
        <v>3532049</v>
      </c>
      <c r="K889" s="37">
        <v>0</v>
      </c>
      <c r="L889" s="37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 hidden="1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7">
        <f t="shared" ref="J890:J953" si="42">L890-K890</f>
        <v>8045310</v>
      </c>
      <c r="K890" s="37">
        <v>0</v>
      </c>
      <c r="L890" s="37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 hidden="1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7">
        <f t="shared" si="42"/>
        <v>3283518</v>
      </c>
      <c r="K891" s="37">
        <v>623868</v>
      </c>
      <c r="L891" s="37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 hidden="1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7">
        <f t="shared" si="42"/>
        <v>422910</v>
      </c>
      <c r="K892" s="37">
        <v>80353</v>
      </c>
      <c r="L892" s="37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 hidden="1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7">
        <f t="shared" si="42"/>
        <v>263475</v>
      </c>
      <c r="K893" s="37">
        <v>50060</v>
      </c>
      <c r="L893" s="37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 hidden="1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7">
        <f t="shared" si="42"/>
        <v>66750</v>
      </c>
      <c r="K894" s="37">
        <v>0</v>
      </c>
      <c r="L894" s="37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 hidden="1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7">
        <f t="shared" si="42"/>
        <v>26300</v>
      </c>
      <c r="K895" s="37">
        <v>0</v>
      </c>
      <c r="L895" s="37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 hidden="1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7">
        <f t="shared" si="42"/>
        <v>93450</v>
      </c>
      <c r="K896" s="37">
        <v>0</v>
      </c>
      <c r="L896" s="37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 hidden="1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7">
        <f t="shared" si="42"/>
        <v>306000</v>
      </c>
      <c r="K897" s="37">
        <v>58140</v>
      </c>
      <c r="L897" s="37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 hidden="1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7">
        <f t="shared" si="42"/>
        <v>341600</v>
      </c>
      <c r="K898" s="37">
        <v>64904</v>
      </c>
      <c r="L898" s="37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 hidden="1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7">
        <f t="shared" si="42"/>
        <v>33500</v>
      </c>
      <c r="K899" s="37">
        <v>0</v>
      </c>
      <c r="L899" s="37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 hidden="1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7">
        <f t="shared" si="42"/>
        <v>11600</v>
      </c>
      <c r="K900" s="37">
        <v>0</v>
      </c>
      <c r="L900" s="37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 hidden="1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7">
        <f t="shared" si="42"/>
        <v>150000</v>
      </c>
      <c r="K901" s="37">
        <v>0</v>
      </c>
      <c r="L901" s="37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 hidden="1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7">
        <f t="shared" si="42"/>
        <v>20200</v>
      </c>
      <c r="K902" s="37">
        <v>0</v>
      </c>
      <c r="L902" s="37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 hidden="1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7">
        <f t="shared" si="42"/>
        <v>13500</v>
      </c>
      <c r="K903" s="37">
        <v>0</v>
      </c>
      <c r="L903" s="37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 hidden="1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7">
        <f t="shared" si="42"/>
        <v>6722.6900000000005</v>
      </c>
      <c r="K904" s="37">
        <v>1277.31</v>
      </c>
      <c r="L904" s="37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 hidden="1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7">
        <f t="shared" si="42"/>
        <v>11600</v>
      </c>
      <c r="K905" s="37">
        <v>0</v>
      </c>
      <c r="L905" s="37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 hidden="1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7">
        <f t="shared" si="42"/>
        <v>1001247</v>
      </c>
      <c r="K906" s="37">
        <v>0</v>
      </c>
      <c r="L906" s="37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 hidden="1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7">
        <f t="shared" si="42"/>
        <v>1132242.3</v>
      </c>
      <c r="K907" s="37">
        <v>215126.04</v>
      </c>
      <c r="L907" s="37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 hidden="1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7">
        <f t="shared" si="42"/>
        <v>1201600</v>
      </c>
      <c r="K908" s="37">
        <v>0</v>
      </c>
      <c r="L908" s="37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 hidden="1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7">
        <f t="shared" si="42"/>
        <v>560460</v>
      </c>
      <c r="K909" s="37">
        <v>106487</v>
      </c>
      <c r="L909" s="37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 hidden="1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7">
        <f t="shared" si="42"/>
        <v>3836080</v>
      </c>
      <c r="K910" s="37">
        <v>728855.2</v>
      </c>
      <c r="L910" s="37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 hidden="1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7">
        <f t="shared" si="42"/>
        <v>1299000</v>
      </c>
      <c r="K911" s="37">
        <v>246810</v>
      </c>
      <c r="L911" s="37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 hidden="1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7">
        <f t="shared" si="42"/>
        <v>1337714</v>
      </c>
      <c r="K912" s="37">
        <v>25417</v>
      </c>
      <c r="L912" s="37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 hidden="1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7">
        <f t="shared" si="42"/>
        <v>533400</v>
      </c>
      <c r="K913" s="37">
        <v>101346</v>
      </c>
      <c r="L913" s="37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 hidden="1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7">
        <f t="shared" si="42"/>
        <v>1125390</v>
      </c>
      <c r="K914" s="37">
        <v>213824.1</v>
      </c>
      <c r="L914" s="37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 hidden="1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7">
        <f t="shared" si="42"/>
        <v>295000</v>
      </c>
      <c r="K915" s="37">
        <v>56050</v>
      </c>
      <c r="L915" s="37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 hidden="1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7">
        <f t="shared" si="42"/>
        <v>90000</v>
      </c>
      <c r="K916" s="37">
        <v>17100</v>
      </c>
      <c r="L916" s="37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 hidden="1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7">
        <f t="shared" si="42"/>
        <v>67000</v>
      </c>
      <c r="K917" s="37">
        <v>12730</v>
      </c>
      <c r="L917" s="37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 hidden="1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7">
        <f t="shared" si="42"/>
        <v>570000</v>
      </c>
      <c r="K918" s="37">
        <v>0</v>
      </c>
      <c r="L918" s="37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 hidden="1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7">
        <f t="shared" si="42"/>
        <v>7278336</v>
      </c>
      <c r="K919" s="37">
        <v>1382883.84</v>
      </c>
      <c r="L919" s="37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 hidden="1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7">
        <f t="shared" si="42"/>
        <v>2300</v>
      </c>
      <c r="K920" s="37">
        <v>0</v>
      </c>
      <c r="L920" s="37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 hidden="1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7">
        <f t="shared" si="42"/>
        <v>10840600</v>
      </c>
      <c r="K921" s="37">
        <v>981882</v>
      </c>
      <c r="L921" s="37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 hidden="1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7">
        <f t="shared" si="42"/>
        <v>488408</v>
      </c>
      <c r="K922" s="37">
        <v>92797.52</v>
      </c>
      <c r="L922" s="37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 hidden="1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7">
        <f t="shared" si="42"/>
        <v>19815153.400000002</v>
      </c>
      <c r="K923" s="37">
        <v>3764879.15</v>
      </c>
      <c r="L923" s="37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 hidden="1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7">
        <f t="shared" si="42"/>
        <v>1229353</v>
      </c>
      <c r="K924" s="37">
        <v>233577</v>
      </c>
      <c r="L924" s="37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 hidden="1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7">
        <f t="shared" si="42"/>
        <v>66000</v>
      </c>
      <c r="K925" s="37">
        <v>12540</v>
      </c>
      <c r="L925" s="37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 hidden="1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7">
        <f t="shared" si="42"/>
        <v>530000</v>
      </c>
      <c r="K926" s="37">
        <v>100700</v>
      </c>
      <c r="L926" s="37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 hidden="1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7">
        <f t="shared" si="42"/>
        <v>2821547</v>
      </c>
      <c r="K927" s="37">
        <v>536094</v>
      </c>
      <c r="L927" s="37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 hidden="1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7">
        <f t="shared" si="42"/>
        <v>1010069.84</v>
      </c>
      <c r="K928" s="37">
        <v>175732.16</v>
      </c>
      <c r="L928" s="37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 hidden="1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7">
        <f t="shared" si="42"/>
        <v>1748000</v>
      </c>
      <c r="K929" s="37">
        <v>332120</v>
      </c>
      <c r="L929" s="37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 hidden="1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7">
        <f t="shared" si="42"/>
        <v>646428</v>
      </c>
      <c r="K930" s="37">
        <v>122821.32</v>
      </c>
      <c r="L930" s="37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 hidden="1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7">
        <f t="shared" si="42"/>
        <v>100007</v>
      </c>
      <c r="K931" s="37">
        <v>0</v>
      </c>
      <c r="L931" s="37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 hidden="1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7">
        <f t="shared" si="42"/>
        <v>7232447</v>
      </c>
      <c r="K932" s="37">
        <v>0</v>
      </c>
      <c r="L932" s="37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 hidden="1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7">
        <f t="shared" si="42"/>
        <v>1332198</v>
      </c>
      <c r="K933" s="37">
        <v>0</v>
      </c>
      <c r="L933" s="37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 hidden="1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7">
        <f t="shared" si="42"/>
        <v>375488</v>
      </c>
      <c r="K934" s="37">
        <v>71343</v>
      </c>
      <c r="L934" s="37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 hidden="1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7">
        <f t="shared" si="42"/>
        <v>1299000</v>
      </c>
      <c r="K935" s="37">
        <v>0</v>
      </c>
      <c r="L935" s="37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 hidden="1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7">
        <f t="shared" si="42"/>
        <v>198000</v>
      </c>
      <c r="K936" s="37">
        <v>0</v>
      </c>
      <c r="L936" s="37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 hidden="1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7">
        <f t="shared" si="42"/>
        <v>368510866</v>
      </c>
      <c r="K937" s="37">
        <v>6499019.1600000001</v>
      </c>
      <c r="L937" s="37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 hidden="1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7">
        <f t="shared" si="42"/>
        <v>300000</v>
      </c>
      <c r="K938" s="37">
        <v>0</v>
      </c>
      <c r="L938" s="37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 hidden="1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7">
        <f t="shared" si="42"/>
        <v>116919.99999999999</v>
      </c>
      <c r="K939" s="37">
        <v>22214.799999999999</v>
      </c>
      <c r="L939" s="37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 hidden="1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7">
        <f t="shared" si="42"/>
        <v>7563.02</v>
      </c>
      <c r="K940" s="37">
        <v>1436.98</v>
      </c>
      <c r="L940" s="37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 hidden="1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7">
        <f t="shared" si="42"/>
        <v>3689330</v>
      </c>
      <c r="K941" s="37">
        <v>0</v>
      </c>
      <c r="L941" s="37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 hidden="1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7">
        <f t="shared" si="42"/>
        <v>1298800</v>
      </c>
      <c r="K942" s="37">
        <v>246772</v>
      </c>
      <c r="L942" s="37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 hidden="1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7">
        <f t="shared" si="42"/>
        <v>535288</v>
      </c>
      <c r="K943" s="37">
        <v>101704.72</v>
      </c>
      <c r="L943" s="37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 hidden="1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7">
        <f t="shared" si="42"/>
        <v>3008759.69</v>
      </c>
      <c r="K944" s="37">
        <v>571664.35</v>
      </c>
      <c r="L944" s="37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 hidden="1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7">
        <f t="shared" si="42"/>
        <v>300000</v>
      </c>
      <c r="K945" s="37">
        <v>0</v>
      </c>
      <c r="L945" s="37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 hidden="1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7">
        <f t="shared" si="42"/>
        <v>18487.390000000003</v>
      </c>
      <c r="K946" s="37">
        <v>3512.6</v>
      </c>
      <c r="L946" s="37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 hidden="1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7">
        <f t="shared" si="42"/>
        <v>478907.56</v>
      </c>
      <c r="K947" s="37">
        <v>90992.44</v>
      </c>
      <c r="L947" s="37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 hidden="1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7">
        <f t="shared" si="42"/>
        <v>1416242</v>
      </c>
      <c r="K948" s="37">
        <v>269086</v>
      </c>
      <c r="L948" s="37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 hidden="1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7">
        <f t="shared" si="42"/>
        <v>2150000</v>
      </c>
      <c r="K949" s="37">
        <v>408500</v>
      </c>
      <c r="L949" s="37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 hidden="1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7">
        <f t="shared" si="42"/>
        <v>960000</v>
      </c>
      <c r="K950" s="37">
        <v>182400</v>
      </c>
      <c r="L950" s="37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 hidden="1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7">
        <f t="shared" si="42"/>
        <v>2600000</v>
      </c>
      <c r="K951" s="37">
        <v>494000</v>
      </c>
      <c r="L951" s="37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 hidden="1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7">
        <f t="shared" si="42"/>
        <v>1029600</v>
      </c>
      <c r="K952" s="37">
        <v>195624</v>
      </c>
      <c r="L952" s="37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 hidden="1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7">
        <f t="shared" si="42"/>
        <v>18000</v>
      </c>
      <c r="K953" s="37">
        <v>3420</v>
      </c>
      <c r="L953" s="37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 hidden="1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7">
        <f t="shared" ref="J954:J1017" si="45">L954-K954</f>
        <v>192080</v>
      </c>
      <c r="K954" s="37">
        <v>36495.199999999997</v>
      </c>
      <c r="L954" s="37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 hidden="1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7">
        <f t="shared" si="45"/>
        <v>9694300</v>
      </c>
      <c r="K955" s="37">
        <v>1841917</v>
      </c>
      <c r="L955" s="37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 hidden="1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7">
        <f t="shared" si="45"/>
        <v>8586000</v>
      </c>
      <c r="K956" s="37">
        <v>1631340</v>
      </c>
      <c r="L956" s="37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 hidden="1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7">
        <f t="shared" si="45"/>
        <v>600000</v>
      </c>
      <c r="K957" s="37">
        <v>114000</v>
      </c>
      <c r="L957" s="37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 hidden="1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7">
        <f t="shared" si="45"/>
        <v>1383120</v>
      </c>
      <c r="K958" s="37">
        <v>262792.8</v>
      </c>
      <c r="L958" s="37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 hidden="1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7">
        <f t="shared" si="45"/>
        <v>9235000</v>
      </c>
      <c r="K959" s="37">
        <v>0</v>
      </c>
      <c r="L959" s="37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 hidden="1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7">
        <f t="shared" si="45"/>
        <v>4554990</v>
      </c>
      <c r="K960" s="37">
        <v>865448</v>
      </c>
      <c r="L960" s="37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 hidden="1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7">
        <f t="shared" si="45"/>
        <v>165000</v>
      </c>
      <c r="K961" s="37">
        <v>31350</v>
      </c>
      <c r="L961" s="37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 hidden="1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7">
        <f t="shared" si="45"/>
        <v>622280</v>
      </c>
      <c r="K962" s="37">
        <v>118233.2</v>
      </c>
      <c r="L962" s="37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 hidden="1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7">
        <f t="shared" si="45"/>
        <v>5462184.8739489997</v>
      </c>
      <c r="K963" s="37">
        <v>1037815.126051</v>
      </c>
      <c r="L963" s="37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 hidden="1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7">
        <f t="shared" si="45"/>
        <v>760000</v>
      </c>
      <c r="K964" s="37">
        <v>144400</v>
      </c>
      <c r="L964" s="37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 hidden="1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7">
        <f t="shared" si="45"/>
        <v>301089</v>
      </c>
      <c r="K965" s="37">
        <v>57206.91</v>
      </c>
      <c r="L965" s="37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 hidden="1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7">
        <f t="shared" si="45"/>
        <v>96286</v>
      </c>
      <c r="K966" s="37">
        <v>18294.34</v>
      </c>
      <c r="L966" s="37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 hidden="1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7">
        <f t="shared" si="45"/>
        <v>170000</v>
      </c>
      <c r="K967" s="37">
        <v>32300</v>
      </c>
      <c r="L967" s="37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 hidden="1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7">
        <f t="shared" si="45"/>
        <v>634000</v>
      </c>
      <c r="K968" s="37">
        <v>120460</v>
      </c>
      <c r="L968" s="37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 hidden="1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7">
        <f t="shared" si="45"/>
        <v>1206400</v>
      </c>
      <c r="K969" s="37">
        <v>229216</v>
      </c>
      <c r="L969" s="37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 hidden="1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7">
        <f t="shared" si="45"/>
        <v>42000</v>
      </c>
      <c r="K970" s="37">
        <v>7980</v>
      </c>
      <c r="L970" s="37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 hidden="1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7">
        <f t="shared" si="45"/>
        <v>615400</v>
      </c>
      <c r="K971" s="37">
        <v>116926</v>
      </c>
      <c r="L971" s="37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 hidden="1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7">
        <f t="shared" si="45"/>
        <v>18000</v>
      </c>
      <c r="K972" s="37">
        <v>3420</v>
      </c>
      <c r="L972" s="37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 hidden="1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7">
        <f t="shared" si="45"/>
        <v>1390000</v>
      </c>
      <c r="K973" s="37">
        <v>264100</v>
      </c>
      <c r="L973" s="37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 hidden="1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7">
        <f t="shared" si="45"/>
        <v>4340000</v>
      </c>
      <c r="K974" s="37">
        <v>824600</v>
      </c>
      <c r="L974" s="37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 hidden="1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7">
        <f t="shared" si="45"/>
        <v>105000</v>
      </c>
      <c r="K975" s="37">
        <v>19950</v>
      </c>
      <c r="L975" s="37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 hidden="1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7">
        <f t="shared" si="45"/>
        <v>92910</v>
      </c>
      <c r="K976" s="37">
        <v>17652.900000000001</v>
      </c>
      <c r="L976" s="37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 hidden="1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7">
        <f t="shared" si="45"/>
        <v>1074975</v>
      </c>
      <c r="K977" s="37">
        <v>204245.25</v>
      </c>
      <c r="L977" s="37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 hidden="1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7">
        <f t="shared" si="45"/>
        <v>660500</v>
      </c>
      <c r="K978" s="37">
        <v>0</v>
      </c>
      <c r="L978" s="37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 hidden="1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7">
        <f t="shared" si="45"/>
        <v>1108000</v>
      </c>
      <c r="K979" s="37">
        <v>210520</v>
      </c>
      <c r="L979" s="37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 hidden="1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7">
        <f t="shared" si="45"/>
        <v>199500</v>
      </c>
      <c r="K980" s="37">
        <v>37905</v>
      </c>
      <c r="L980" s="37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 hidden="1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7">
        <f t="shared" si="45"/>
        <v>38000</v>
      </c>
      <c r="K981" s="37">
        <v>0</v>
      </c>
      <c r="L981" s="37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 hidden="1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7">
        <f t="shared" si="45"/>
        <v>184873.94</v>
      </c>
      <c r="K982" s="37">
        <v>35126.050000000003</v>
      </c>
      <c r="L982" s="37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 hidden="1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7">
        <f t="shared" si="45"/>
        <v>1540000</v>
      </c>
      <c r="K983" s="37">
        <v>292600</v>
      </c>
      <c r="L983" s="37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 hidden="1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7">
        <f t="shared" si="45"/>
        <v>2690625</v>
      </c>
      <c r="K984" s="37">
        <v>0</v>
      </c>
      <c r="L984" s="37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 hidden="1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7">
        <f t="shared" si="45"/>
        <v>255255</v>
      </c>
      <c r="K985" s="37">
        <v>48498.45</v>
      </c>
      <c r="L985" s="37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 hidden="1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7">
        <f t="shared" si="45"/>
        <v>1467200</v>
      </c>
      <c r="K986" s="37">
        <v>278768</v>
      </c>
      <c r="L986" s="37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 hidden="1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7">
        <f t="shared" si="45"/>
        <v>6736000</v>
      </c>
      <c r="K987" s="37">
        <v>1279840</v>
      </c>
      <c r="L987" s="37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 hidden="1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7">
        <f t="shared" si="45"/>
        <v>310500</v>
      </c>
      <c r="K988" s="37">
        <v>58995</v>
      </c>
      <c r="L988" s="37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 hidden="1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7">
        <f t="shared" si="45"/>
        <v>254000</v>
      </c>
      <c r="K989" s="37">
        <v>48260</v>
      </c>
      <c r="L989" s="37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 hidden="1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7">
        <f t="shared" si="45"/>
        <v>15000</v>
      </c>
      <c r="K990" s="37">
        <v>0</v>
      </c>
      <c r="L990" s="37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 hidden="1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7">
        <f t="shared" si="45"/>
        <v>15000</v>
      </c>
      <c r="K991" s="37">
        <v>0</v>
      </c>
      <c r="L991" s="37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 hidden="1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7">
        <f t="shared" si="45"/>
        <v>465000</v>
      </c>
      <c r="K992" s="37">
        <v>88350</v>
      </c>
      <c r="L992" s="37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 hidden="1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7">
        <f t="shared" si="45"/>
        <v>1295395.202</v>
      </c>
      <c r="K993" s="37">
        <v>246125.08799999999</v>
      </c>
      <c r="L993" s="37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 hidden="1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7">
        <f t="shared" si="45"/>
        <v>291049.79800000001</v>
      </c>
      <c r="K994" s="37">
        <v>55299.462</v>
      </c>
      <c r="L994" s="37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 hidden="1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7">
        <f t="shared" si="45"/>
        <v>300000</v>
      </c>
      <c r="K995" s="37">
        <v>57000</v>
      </c>
      <c r="L995" s="37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 hidden="1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7">
        <f t="shared" si="45"/>
        <v>600000</v>
      </c>
      <c r="K996" s="37">
        <v>114000</v>
      </c>
      <c r="L996" s="37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 hidden="1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7">
        <f t="shared" si="45"/>
        <v>2352941.1800000002</v>
      </c>
      <c r="K997" s="37">
        <v>447058.82</v>
      </c>
      <c r="L997" s="37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 hidden="1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7">
        <f t="shared" si="45"/>
        <v>47000</v>
      </c>
      <c r="K998" s="37">
        <v>8930</v>
      </c>
      <c r="L998" s="37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 hidden="1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7">
        <f t="shared" si="45"/>
        <v>900000</v>
      </c>
      <c r="K999" s="37">
        <v>171000</v>
      </c>
      <c r="L999" s="37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 hidden="1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7">
        <f t="shared" si="45"/>
        <v>2592500</v>
      </c>
      <c r="K1000" s="37">
        <v>492575</v>
      </c>
      <c r="L1000" s="37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 hidden="1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7">
        <f t="shared" si="45"/>
        <v>2500000</v>
      </c>
      <c r="K1001" s="37">
        <v>475000</v>
      </c>
      <c r="L1001" s="37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 hidden="1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7">
        <f t="shared" si="45"/>
        <v>104800</v>
      </c>
      <c r="K1002" s="37">
        <v>19912</v>
      </c>
      <c r="L1002" s="37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 hidden="1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7">
        <f t="shared" si="45"/>
        <v>1756990</v>
      </c>
      <c r="K1003" s="37">
        <v>260993</v>
      </c>
      <c r="L1003" s="37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 hidden="1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7">
        <f t="shared" si="45"/>
        <v>560000</v>
      </c>
      <c r="K1004" s="37">
        <v>106400</v>
      </c>
      <c r="L1004" s="37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 hidden="1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7">
        <f t="shared" si="45"/>
        <v>435500</v>
      </c>
      <c r="K1005" s="37">
        <v>82745</v>
      </c>
      <c r="L1005" s="37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 hidden="1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7">
        <f t="shared" si="45"/>
        <v>52260</v>
      </c>
      <c r="K1006" s="37">
        <v>9929</v>
      </c>
      <c r="L1006" s="37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 hidden="1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7">
        <f t="shared" si="45"/>
        <v>143715</v>
      </c>
      <c r="K1007" s="37">
        <v>27306</v>
      </c>
      <c r="L1007" s="37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 hidden="1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7">
        <f t="shared" si="45"/>
        <v>800000</v>
      </c>
      <c r="K1008" s="37">
        <v>152000</v>
      </c>
      <c r="L1008" s="37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 hidden="1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7">
        <f t="shared" si="45"/>
        <v>41700</v>
      </c>
      <c r="K1009" s="37">
        <v>7923</v>
      </c>
      <c r="L1009" s="37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 hidden="1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7">
        <f t="shared" si="45"/>
        <v>679500</v>
      </c>
      <c r="K1010" s="37">
        <v>0</v>
      </c>
      <c r="L1010" s="37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 hidden="1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7">
        <f t="shared" si="45"/>
        <v>25037554.57</v>
      </c>
      <c r="K1011" s="37">
        <v>4757135.37</v>
      </c>
      <c r="L1011" s="37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 hidden="1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7">
        <f t="shared" si="45"/>
        <v>20200</v>
      </c>
      <c r="K1012" s="37">
        <v>0</v>
      </c>
      <c r="L1012" s="37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 hidden="1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7">
        <f t="shared" si="45"/>
        <v>19900</v>
      </c>
      <c r="K1013" s="37">
        <v>0</v>
      </c>
      <c r="L1013" s="37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 hidden="1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7">
        <f t="shared" si="45"/>
        <v>2700000</v>
      </c>
      <c r="K1014" s="37">
        <v>513000</v>
      </c>
      <c r="L1014" s="37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 hidden="1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7">
        <f t="shared" si="45"/>
        <v>20974800</v>
      </c>
      <c r="K1015" s="37">
        <v>3985212</v>
      </c>
      <c r="L1015" s="37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 hidden="1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7">
        <f t="shared" si="45"/>
        <v>130000</v>
      </c>
      <c r="K1016" s="37">
        <v>24700</v>
      </c>
      <c r="L1016" s="37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 hidden="1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7">
        <f t="shared" si="45"/>
        <v>295767</v>
      </c>
      <c r="K1017" s="37">
        <v>56195.73</v>
      </c>
      <c r="L1017" s="37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 hidden="1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7">
        <f t="shared" ref="J1018:J1081" si="48">L1018-K1018</f>
        <v>517046</v>
      </c>
      <c r="K1018" s="37">
        <v>98238.74</v>
      </c>
      <c r="L1018" s="37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 hidden="1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7">
        <f t="shared" si="48"/>
        <v>5966.39</v>
      </c>
      <c r="K1019" s="37">
        <v>1133.6099999999999</v>
      </c>
      <c r="L1019" s="37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 hidden="1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7">
        <f t="shared" si="48"/>
        <v>1876797.39</v>
      </c>
      <c r="K1020" s="37">
        <v>0</v>
      </c>
      <c r="L1020" s="37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 hidden="1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7">
        <f t="shared" si="48"/>
        <v>20200</v>
      </c>
      <c r="K1021" s="37">
        <v>0</v>
      </c>
      <c r="L1021" s="37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 hidden="1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7">
        <f t="shared" si="48"/>
        <v>100000</v>
      </c>
      <c r="K1022" s="37">
        <v>0</v>
      </c>
      <c r="L1022" s="37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 hidden="1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7">
        <f t="shared" si="48"/>
        <v>10800000</v>
      </c>
      <c r="K1023" s="37">
        <v>2052000</v>
      </c>
      <c r="L1023" s="37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 hidden="1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7">
        <f t="shared" si="48"/>
        <v>48988592.799999997</v>
      </c>
      <c r="K1024" s="37">
        <v>9307832.6300000008</v>
      </c>
      <c r="L1024" s="37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 hidden="1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7">
        <f t="shared" si="48"/>
        <v>1083000</v>
      </c>
      <c r="K1025" s="37">
        <v>0</v>
      </c>
      <c r="L1025" s="37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 hidden="1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7">
        <f t="shared" si="48"/>
        <v>1000000</v>
      </c>
      <c r="K1026" s="37">
        <v>190000</v>
      </c>
      <c r="L1026" s="37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 hidden="1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7">
        <f t="shared" si="48"/>
        <v>1029800</v>
      </c>
      <c r="K1027" s="37">
        <v>195662</v>
      </c>
      <c r="L1027" s="37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 hidden="1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7">
        <f t="shared" si="48"/>
        <v>2016470.59</v>
      </c>
      <c r="K1028" s="37">
        <v>383129.41</v>
      </c>
      <c r="L1028" s="37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 hidden="1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7">
        <f t="shared" si="48"/>
        <v>440550</v>
      </c>
      <c r="K1029" s="37">
        <v>0</v>
      </c>
      <c r="L1029" s="37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 hidden="1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7">
        <f t="shared" si="48"/>
        <v>4442506</v>
      </c>
      <c r="K1030" s="37">
        <v>84408</v>
      </c>
      <c r="L1030" s="37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 hidden="1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7">
        <f t="shared" si="48"/>
        <v>451500</v>
      </c>
      <c r="K1031" s="37">
        <v>0</v>
      </c>
      <c r="L1031" s="37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 hidden="1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7">
        <f t="shared" si="48"/>
        <v>1500000</v>
      </c>
      <c r="K1032" s="37">
        <v>0</v>
      </c>
      <c r="L1032" s="37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 hidden="1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7">
        <f t="shared" si="48"/>
        <v>750000</v>
      </c>
      <c r="K1033" s="37">
        <v>142500</v>
      </c>
      <c r="L1033" s="37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 hidden="1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7">
        <f t="shared" si="48"/>
        <v>2619780</v>
      </c>
      <c r="K1034" s="37">
        <v>497758.2</v>
      </c>
      <c r="L1034" s="37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 hidden="1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7">
        <f t="shared" si="48"/>
        <v>654000</v>
      </c>
      <c r="K1035" s="37">
        <v>124260</v>
      </c>
      <c r="L1035" s="37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 hidden="1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7">
        <f t="shared" si="48"/>
        <v>515529.41000000003</v>
      </c>
      <c r="K1036" s="37">
        <v>97950.59</v>
      </c>
      <c r="L1036" s="37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 hidden="1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7">
        <f t="shared" si="48"/>
        <v>24900</v>
      </c>
      <c r="K1037" s="37">
        <v>0</v>
      </c>
      <c r="L1037" s="37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 hidden="1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7">
        <f t="shared" si="48"/>
        <v>5318271</v>
      </c>
      <c r="K1038" s="37">
        <v>0</v>
      </c>
      <c r="L1038" s="37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 hidden="1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7">
        <f t="shared" si="48"/>
        <v>202457</v>
      </c>
      <c r="K1039" s="37">
        <v>0</v>
      </c>
      <c r="L1039" s="37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 hidden="1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7">
        <f t="shared" si="48"/>
        <v>125696</v>
      </c>
      <c r="K1040" s="37">
        <v>23882</v>
      </c>
      <c r="L1040" s="37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 hidden="1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7">
        <f t="shared" si="48"/>
        <v>15200</v>
      </c>
      <c r="K1041" s="37">
        <v>0</v>
      </c>
      <c r="L1041" s="37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 hidden="1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7">
        <f t="shared" si="48"/>
        <v>40000</v>
      </c>
      <c r="K1042" s="37">
        <v>0</v>
      </c>
      <c r="L1042" s="37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 hidden="1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7">
        <f t="shared" si="48"/>
        <v>230000</v>
      </c>
      <c r="K1043" s="37">
        <v>0</v>
      </c>
      <c r="L1043" s="37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 hidden="1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7">
        <f t="shared" si="48"/>
        <v>1050369</v>
      </c>
      <c r="K1044" s="37">
        <v>0</v>
      </c>
      <c r="L1044" s="37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 hidden="1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7">
        <f t="shared" si="48"/>
        <v>829239</v>
      </c>
      <c r="K1045" s="37">
        <v>0</v>
      </c>
      <c r="L1045" s="37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 hidden="1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7">
        <f t="shared" si="48"/>
        <v>42016</v>
      </c>
      <c r="K1046" s="37">
        <v>7983.04</v>
      </c>
      <c r="L1046" s="37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 hidden="1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7">
        <f t="shared" si="48"/>
        <v>350000</v>
      </c>
      <c r="K1047" s="37">
        <v>66500</v>
      </c>
      <c r="L1047" s="37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 hidden="1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7">
        <f t="shared" si="48"/>
        <v>3234787.2</v>
      </c>
      <c r="K1048" s="37">
        <v>614609.56999999995</v>
      </c>
      <c r="L1048" s="37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 hidden="1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7">
        <f t="shared" si="48"/>
        <v>91005</v>
      </c>
      <c r="K1049" s="37">
        <v>0</v>
      </c>
      <c r="L1049" s="37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 hidden="1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7">
        <f t="shared" si="48"/>
        <v>2151597</v>
      </c>
      <c r="K1050" s="37">
        <v>408803.43</v>
      </c>
      <c r="L1050" s="37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 hidden="1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7">
        <f t="shared" si="48"/>
        <v>500795</v>
      </c>
      <c r="K1051" s="37">
        <v>46928</v>
      </c>
      <c r="L1051" s="37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 hidden="1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7">
        <f t="shared" si="48"/>
        <v>750887</v>
      </c>
      <c r="K1052" s="37">
        <v>111547</v>
      </c>
      <c r="L1052" s="37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 hidden="1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7">
        <f t="shared" si="48"/>
        <v>90000</v>
      </c>
      <c r="K1053" s="37">
        <v>0</v>
      </c>
      <c r="L1053" s="37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 hidden="1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7">
        <f t="shared" si="48"/>
        <v>518739.58999999997</v>
      </c>
      <c r="K1054" s="37">
        <v>98560.41</v>
      </c>
      <c r="L1054" s="37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 hidden="1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7">
        <f t="shared" si="48"/>
        <v>1387800</v>
      </c>
      <c r="K1055" s="37">
        <v>263682</v>
      </c>
      <c r="L1055" s="37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 hidden="1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7">
        <f t="shared" si="48"/>
        <v>599700</v>
      </c>
      <c r="K1056" s="37">
        <v>113943</v>
      </c>
      <c r="L1056" s="37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 hidden="1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7">
        <f t="shared" si="48"/>
        <v>12392700</v>
      </c>
      <c r="K1057" s="37">
        <v>2354613</v>
      </c>
      <c r="L1057" s="37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 hidden="1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7">
        <f t="shared" si="48"/>
        <v>6197700</v>
      </c>
      <c r="K1058" s="37">
        <v>1177563</v>
      </c>
      <c r="L1058" s="37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 hidden="1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7">
        <f t="shared" si="48"/>
        <v>10813800</v>
      </c>
      <c r="K1059" s="37">
        <v>2054622</v>
      </c>
      <c r="L1059" s="37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 hidden="1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7">
        <f t="shared" si="48"/>
        <v>176000</v>
      </c>
      <c r="K1060" s="37">
        <v>0</v>
      </c>
      <c r="L1060" s="37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 hidden="1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7">
        <f t="shared" si="48"/>
        <v>25966.38</v>
      </c>
      <c r="K1061" s="37">
        <v>4933.62</v>
      </c>
      <c r="L1061" s="37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 hidden="1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7">
        <f t="shared" si="48"/>
        <v>20200</v>
      </c>
      <c r="K1062" s="37">
        <v>0</v>
      </c>
      <c r="L1062" s="37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 hidden="1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7">
        <f t="shared" si="48"/>
        <v>5110083.91</v>
      </c>
      <c r="K1063" s="37">
        <v>970915.94</v>
      </c>
      <c r="L1063" s="37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 hidden="1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7">
        <f t="shared" si="48"/>
        <v>11916340</v>
      </c>
      <c r="K1064" s="37">
        <v>2264104.6</v>
      </c>
      <c r="L1064" s="37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 hidden="1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7">
        <f t="shared" si="48"/>
        <v>559500</v>
      </c>
      <c r="K1065" s="37">
        <v>106305</v>
      </c>
      <c r="L1065" s="37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 hidden="1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7">
        <f t="shared" si="48"/>
        <v>384000</v>
      </c>
      <c r="K1066" s="37">
        <v>72960</v>
      </c>
      <c r="L1066" s="37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 hidden="1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7">
        <f t="shared" si="48"/>
        <v>7900</v>
      </c>
      <c r="K1067" s="37">
        <v>0</v>
      </c>
      <c r="L1067" s="37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 hidden="1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7">
        <f t="shared" si="48"/>
        <v>1173255</v>
      </c>
      <c r="K1068" s="37">
        <v>222918</v>
      </c>
      <c r="L1068" s="37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 hidden="1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7">
        <f t="shared" si="48"/>
        <v>158603</v>
      </c>
      <c r="K1069" s="37">
        <v>30135</v>
      </c>
      <c r="L1069" s="37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 hidden="1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7">
        <f t="shared" si="48"/>
        <v>919643</v>
      </c>
      <c r="K1070" s="37">
        <v>153428</v>
      </c>
      <c r="L1070" s="37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 hidden="1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7">
        <f t="shared" si="48"/>
        <v>6976837</v>
      </c>
      <c r="K1071" s="37">
        <v>0</v>
      </c>
      <c r="L1071" s="37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 hidden="1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7">
        <f t="shared" si="48"/>
        <v>4025210.0999999996</v>
      </c>
      <c r="K1072" s="37">
        <v>764789.92</v>
      </c>
      <c r="L1072" s="37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 hidden="1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7">
        <f t="shared" si="48"/>
        <v>454679.99999999994</v>
      </c>
      <c r="K1073" s="37">
        <v>86389.2</v>
      </c>
      <c r="L1073" s="37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 hidden="1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7">
        <f t="shared" si="48"/>
        <v>2500000</v>
      </c>
      <c r="K1074" s="37">
        <v>475000</v>
      </c>
      <c r="L1074" s="37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 hidden="1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7">
        <f t="shared" si="48"/>
        <v>150000</v>
      </c>
      <c r="K1075" s="37">
        <v>28500</v>
      </c>
      <c r="L1075" s="37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 hidden="1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7">
        <f t="shared" si="48"/>
        <v>173000</v>
      </c>
      <c r="K1076" s="37">
        <v>32870</v>
      </c>
      <c r="L1076" s="37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 hidden="1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7">
        <f t="shared" si="48"/>
        <v>4266656</v>
      </c>
      <c r="K1077" s="37">
        <v>810664.64</v>
      </c>
      <c r="L1077" s="37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 hidden="1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7">
        <f t="shared" si="48"/>
        <v>16362000</v>
      </c>
      <c r="K1078" s="37">
        <v>3108780</v>
      </c>
      <c r="L1078" s="37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 hidden="1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7">
        <f t="shared" si="48"/>
        <v>16362000</v>
      </c>
      <c r="K1079" s="37">
        <v>0</v>
      </c>
      <c r="L1079" s="37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 hidden="1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7">
        <f t="shared" si="48"/>
        <v>527400</v>
      </c>
      <c r="K1080" s="37">
        <v>100206</v>
      </c>
      <c r="L1080" s="37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 hidden="1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7">
        <f t="shared" si="48"/>
        <v>318097</v>
      </c>
      <c r="K1081" s="37">
        <v>60438.43</v>
      </c>
      <c r="L1081" s="37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 hidden="1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7">
        <f t="shared" ref="J1082:J1145" si="51">L1082-K1082</f>
        <v>1072470</v>
      </c>
      <c r="K1082" s="37">
        <v>203769</v>
      </c>
      <c r="L1082" s="37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 hidden="1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7">
        <f t="shared" si="51"/>
        <v>180000</v>
      </c>
      <c r="K1083" s="37">
        <v>34200</v>
      </c>
      <c r="L1083" s="37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 hidden="1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7">
        <f t="shared" si="51"/>
        <v>20200</v>
      </c>
      <c r="K1084" s="37">
        <v>0</v>
      </c>
      <c r="L1084" s="37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 hidden="1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7">
        <f t="shared" si="51"/>
        <v>1135690</v>
      </c>
      <c r="K1085" s="37">
        <v>215781.1</v>
      </c>
      <c r="L1085" s="37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 hidden="1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7">
        <f t="shared" si="51"/>
        <v>40050</v>
      </c>
      <c r="K1086" s="37">
        <v>0</v>
      </c>
      <c r="L1086" s="37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 hidden="1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7">
        <f t="shared" si="51"/>
        <v>1324369.74</v>
      </c>
      <c r="K1087" s="37">
        <v>251630.25</v>
      </c>
      <c r="L1087" s="37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 hidden="1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7">
        <f t="shared" si="51"/>
        <v>470420.17</v>
      </c>
      <c r="K1088" s="37">
        <v>89379.83</v>
      </c>
      <c r="L1088" s="37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 hidden="1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7">
        <f t="shared" si="51"/>
        <v>73109.240000000005</v>
      </c>
      <c r="K1089" s="37">
        <v>13890.76</v>
      </c>
      <c r="L1089" s="37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 hidden="1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7">
        <f t="shared" si="51"/>
        <v>579000</v>
      </c>
      <c r="K1090" s="37">
        <v>0</v>
      </c>
      <c r="L1090" s="37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 hidden="1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7">
        <f t="shared" si="51"/>
        <v>56302.520000000004</v>
      </c>
      <c r="K1091" s="37">
        <v>10697.48</v>
      </c>
      <c r="L1091" s="37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 hidden="1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7">
        <f t="shared" si="51"/>
        <v>40050</v>
      </c>
      <c r="K1092" s="37">
        <v>0</v>
      </c>
      <c r="L1092" s="37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 hidden="1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7">
        <f t="shared" si="51"/>
        <v>5966398</v>
      </c>
      <c r="K1093" s="37">
        <v>1133615.6200000001</v>
      </c>
      <c r="L1093" s="37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 hidden="1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7">
        <f t="shared" si="51"/>
        <v>144926</v>
      </c>
      <c r="K1094" s="37">
        <v>27536</v>
      </c>
      <c r="L1094" s="37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 hidden="1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7">
        <f t="shared" si="51"/>
        <v>13500</v>
      </c>
      <c r="K1095" s="37">
        <v>0</v>
      </c>
      <c r="L1095" s="37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 hidden="1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7">
        <f t="shared" si="51"/>
        <v>462184</v>
      </c>
      <c r="K1096" s="37">
        <v>87815</v>
      </c>
      <c r="L1096" s="37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 hidden="1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7">
        <f t="shared" si="51"/>
        <v>6722.6900000000005</v>
      </c>
      <c r="K1097" s="37">
        <v>1277.31</v>
      </c>
      <c r="L1097" s="37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 hidden="1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7">
        <f t="shared" si="51"/>
        <v>11600</v>
      </c>
      <c r="K1098" s="37">
        <v>0</v>
      </c>
      <c r="L1098" s="37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 hidden="1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7">
        <f t="shared" si="51"/>
        <v>200660</v>
      </c>
      <c r="K1099" s="37">
        <v>38125</v>
      </c>
      <c r="L1099" s="37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 hidden="1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7">
        <f t="shared" si="51"/>
        <v>132456</v>
      </c>
      <c r="K1100" s="37">
        <v>25166.639999999999</v>
      </c>
      <c r="L1100" s="37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 hidden="1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7">
        <f t="shared" si="51"/>
        <v>2173111</v>
      </c>
      <c r="K1101" s="37">
        <v>411134</v>
      </c>
      <c r="L1101" s="37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 hidden="1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7">
        <f t="shared" si="51"/>
        <v>18500</v>
      </c>
      <c r="K1102" s="37">
        <v>0</v>
      </c>
      <c r="L1102" s="37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 hidden="1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7">
        <f t="shared" si="51"/>
        <v>20200</v>
      </c>
      <c r="K1103" s="37">
        <v>0</v>
      </c>
      <c r="L1103" s="37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 hidden="1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7">
        <f t="shared" si="51"/>
        <v>18500</v>
      </c>
      <c r="K1104" s="37">
        <v>0</v>
      </c>
      <c r="L1104" s="37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 hidden="1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7">
        <f t="shared" si="51"/>
        <v>26300</v>
      </c>
      <c r="K1105" s="37">
        <v>0</v>
      </c>
      <c r="L1105" s="37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 hidden="1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7">
        <f t="shared" si="51"/>
        <v>5728320</v>
      </c>
      <c r="K1106" s="37">
        <v>0</v>
      </c>
      <c r="L1106" s="37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 hidden="1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7">
        <f>L1107-K1106</f>
        <v>841568</v>
      </c>
      <c r="K1107" s="37">
        <v>134368</v>
      </c>
      <c r="L1107" s="37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 hidden="1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7">
        <f>L1108-K1107</f>
        <v>-80960.800000000003</v>
      </c>
      <c r="K1108" s="37">
        <v>8527.2000000000007</v>
      </c>
      <c r="L1108" s="37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 hidden="1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7">
        <f t="shared" si="51"/>
        <v>1469995</v>
      </c>
      <c r="K1109" s="37">
        <v>0</v>
      </c>
      <c r="L1109" s="37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 hidden="1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7">
        <f t="shared" si="51"/>
        <v>170990</v>
      </c>
      <c r="K1110" s="37">
        <v>32488.1</v>
      </c>
      <c r="L1110" s="37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 hidden="1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7">
        <f t="shared" si="51"/>
        <v>4750000</v>
      </c>
      <c r="K1111" s="37">
        <v>902500</v>
      </c>
      <c r="L1111" s="37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 hidden="1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7">
        <f t="shared" si="51"/>
        <v>45146</v>
      </c>
      <c r="K1112" s="37">
        <v>8578</v>
      </c>
      <c r="L1112" s="37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 hidden="1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7">
        <f t="shared" si="51"/>
        <v>834873</v>
      </c>
      <c r="K1113" s="37">
        <v>147973</v>
      </c>
      <c r="L1113" s="37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 hidden="1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7">
        <f t="shared" si="51"/>
        <v>660000</v>
      </c>
      <c r="K1114" s="37">
        <v>0</v>
      </c>
      <c r="L1114" s="37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 hidden="1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7">
        <f t="shared" si="51"/>
        <v>385915.96</v>
      </c>
      <c r="K1115" s="37">
        <v>62855.040000000001</v>
      </c>
      <c r="L1115" s="37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 hidden="1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7">
        <f t="shared" si="51"/>
        <v>615012.96</v>
      </c>
      <c r="K1116" s="37">
        <v>107638.04</v>
      </c>
      <c r="L1116" s="37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 hidden="1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7">
        <f t="shared" si="51"/>
        <v>237250</v>
      </c>
      <c r="K1117" s="37">
        <v>0</v>
      </c>
      <c r="L1117" s="37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 hidden="1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7">
        <f t="shared" si="51"/>
        <v>12802375</v>
      </c>
      <c r="K1118" s="37">
        <v>0</v>
      </c>
      <c r="L1118" s="37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 hidden="1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7">
        <f t="shared" si="51"/>
        <v>7832626</v>
      </c>
      <c r="K1119" s="37">
        <v>0</v>
      </c>
      <c r="L1119" s="37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 hidden="1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7">
        <f t="shared" si="51"/>
        <v>50000</v>
      </c>
      <c r="K1120" s="37">
        <v>9500</v>
      </c>
      <c r="L1120" s="37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 hidden="1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7">
        <f t="shared" si="51"/>
        <v>391915.96</v>
      </c>
      <c r="K1121" s="37">
        <v>63995.040000000001</v>
      </c>
      <c r="L1121" s="37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 hidden="1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7">
        <f t="shared" si="51"/>
        <v>1500399.4899999998</v>
      </c>
      <c r="K1122" s="37">
        <v>285075.90000000002</v>
      </c>
      <c r="L1122" s="37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 hidden="1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7">
        <f t="shared" si="51"/>
        <v>7425693</v>
      </c>
      <c r="K1123" s="37">
        <v>1410882</v>
      </c>
      <c r="L1123" s="37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 hidden="1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7">
        <f t="shared" si="51"/>
        <v>5075000</v>
      </c>
      <c r="K1124" s="37">
        <v>964250</v>
      </c>
      <c r="L1124" s="37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 hidden="1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7">
        <f t="shared" si="51"/>
        <v>1364865</v>
      </c>
      <c r="K1125" s="37">
        <v>259324.35</v>
      </c>
      <c r="L1125" s="37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 hidden="1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7">
        <f t="shared" si="51"/>
        <v>456590</v>
      </c>
      <c r="K1126" s="37">
        <v>86752</v>
      </c>
      <c r="L1126" s="37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 hidden="1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7">
        <f t="shared" si="51"/>
        <v>451915.96</v>
      </c>
      <c r="K1127" s="37">
        <v>75395.039999999994</v>
      </c>
      <c r="L1127" s="37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 hidden="1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7">
        <f t="shared" si="51"/>
        <v>265205.16000000003</v>
      </c>
      <c r="K1128" s="37">
        <v>50388.98</v>
      </c>
      <c r="L1128" s="37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 hidden="1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7">
        <f t="shared" si="51"/>
        <v>578245.44999999995</v>
      </c>
      <c r="K1129" s="37">
        <v>109866.55</v>
      </c>
      <c r="L1129" s="37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 hidden="1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7">
        <f t="shared" si="51"/>
        <v>3279507</v>
      </c>
      <c r="K1130" s="37">
        <v>623106.32999999996</v>
      </c>
      <c r="L1130" s="37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 hidden="1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7">
        <f t="shared" si="51"/>
        <v>865000</v>
      </c>
      <c r="K1131" s="37">
        <v>164350</v>
      </c>
      <c r="L1131" s="37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 hidden="1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7">
        <f t="shared" si="51"/>
        <v>56000</v>
      </c>
      <c r="K1132" s="37">
        <v>10640</v>
      </c>
      <c r="L1132" s="37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 hidden="1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7">
        <f t="shared" si="51"/>
        <v>595500</v>
      </c>
      <c r="K1133" s="37">
        <v>0</v>
      </c>
      <c r="L1133" s="37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 hidden="1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7">
        <f t="shared" si="51"/>
        <v>20974800</v>
      </c>
      <c r="K1134" s="37">
        <v>3985212</v>
      </c>
      <c r="L1134" s="37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 hidden="1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7">
        <f t="shared" si="51"/>
        <v>1226890.76</v>
      </c>
      <c r="K1135" s="37">
        <v>233109.24</v>
      </c>
      <c r="L1135" s="37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 hidden="1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7">
        <f t="shared" si="51"/>
        <v>586911.96</v>
      </c>
      <c r="K1136" s="37">
        <v>102299.04</v>
      </c>
      <c r="L1136" s="37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 hidden="1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7">
        <f t="shared" si="51"/>
        <v>586911.96</v>
      </c>
      <c r="K1137" s="37">
        <v>102299.04</v>
      </c>
      <c r="L1137" s="37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 hidden="1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7">
        <f t="shared" si="51"/>
        <v>2698780</v>
      </c>
      <c r="K1138" s="37">
        <v>512768.2</v>
      </c>
      <c r="L1138" s="37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 hidden="1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7">
        <f t="shared" si="51"/>
        <v>393277.32</v>
      </c>
      <c r="K1139" s="37">
        <v>74722.69</v>
      </c>
      <c r="L1139" s="37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 hidden="1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7">
        <f t="shared" si="51"/>
        <v>30600</v>
      </c>
      <c r="K1140" s="37">
        <v>0</v>
      </c>
      <c r="L1140" s="37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 hidden="1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7">
        <f t="shared" si="51"/>
        <v>650000</v>
      </c>
      <c r="K1141" s="37">
        <v>123500</v>
      </c>
      <c r="L1141" s="37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 hidden="1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7">
        <f t="shared" si="51"/>
        <v>23760</v>
      </c>
      <c r="K1142" s="37">
        <v>0</v>
      </c>
      <c r="L1142" s="37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 hidden="1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7">
        <f t="shared" si="51"/>
        <v>237311.1</v>
      </c>
      <c r="K1143" s="37">
        <v>0</v>
      </c>
      <c r="L1143" s="37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 hidden="1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7">
        <f t="shared" si="51"/>
        <v>223756.36</v>
      </c>
      <c r="K1144" s="37">
        <v>42513.64</v>
      </c>
      <c r="L1144" s="37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 hidden="1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7">
        <f t="shared" si="51"/>
        <v>2797200</v>
      </c>
      <c r="K1145" s="37">
        <v>531468</v>
      </c>
      <c r="L1145" s="37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 hidden="1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7">
        <f t="shared" ref="J1146:J1209" si="54">L1146-K1146</f>
        <v>485509.29</v>
      </c>
      <c r="K1146" s="37">
        <v>92246.71</v>
      </c>
      <c r="L1146" s="37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 hidden="1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7">
        <f t="shared" si="54"/>
        <v>1927800</v>
      </c>
      <c r="K1147" s="37">
        <v>366282</v>
      </c>
      <c r="L1147" s="37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 hidden="1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7">
        <f t="shared" si="54"/>
        <v>359663.66000000003</v>
      </c>
      <c r="K1148" s="37">
        <v>68336.34</v>
      </c>
      <c r="L1148" s="37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 hidden="1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7">
        <f t="shared" si="54"/>
        <v>109170</v>
      </c>
      <c r="K1149" s="37">
        <v>20742</v>
      </c>
      <c r="L1149" s="37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 hidden="1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7">
        <f t="shared" si="54"/>
        <v>10000</v>
      </c>
      <c r="K1150" s="37">
        <v>1900</v>
      </c>
      <c r="L1150" s="37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 hidden="1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7">
        <f t="shared" si="54"/>
        <v>55000</v>
      </c>
      <c r="K1151" s="37">
        <v>10450</v>
      </c>
      <c r="L1151" s="37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 hidden="1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7">
        <f t="shared" si="54"/>
        <v>2925016</v>
      </c>
      <c r="K1152" s="37">
        <v>555753.04</v>
      </c>
      <c r="L1152" s="37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 hidden="1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7">
        <f t="shared" si="54"/>
        <v>1240000</v>
      </c>
      <c r="K1153" s="37">
        <v>235600</v>
      </c>
      <c r="L1153" s="37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 hidden="1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7">
        <f t="shared" si="54"/>
        <v>1955100</v>
      </c>
      <c r="K1154" s="37">
        <v>371469</v>
      </c>
      <c r="L1154" s="37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 hidden="1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7">
        <f t="shared" si="54"/>
        <v>15000</v>
      </c>
      <c r="K1155" s="37">
        <v>0</v>
      </c>
      <c r="L1155" s="37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 hidden="1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7">
        <f t="shared" si="54"/>
        <v>29800</v>
      </c>
      <c r="K1156" s="37">
        <v>0</v>
      </c>
      <c r="L1156" s="37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 hidden="1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7">
        <f t="shared" si="54"/>
        <v>53400</v>
      </c>
      <c r="K1157" s="37">
        <v>0</v>
      </c>
      <c r="L1157" s="37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 hidden="1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7">
        <f t="shared" si="54"/>
        <v>1792800</v>
      </c>
      <c r="K1158" s="37">
        <v>340632</v>
      </c>
      <c r="L1158" s="37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 hidden="1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7">
        <f t="shared" si="54"/>
        <v>630900</v>
      </c>
      <c r="K1159" s="37">
        <v>119871</v>
      </c>
      <c r="L1159" s="37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 hidden="1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7">
        <f t="shared" si="54"/>
        <v>23000</v>
      </c>
      <c r="K1160" s="37">
        <v>4370</v>
      </c>
      <c r="L1160" s="37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 hidden="1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7">
        <f t="shared" si="54"/>
        <v>344124</v>
      </c>
      <c r="K1161" s="37">
        <v>65384</v>
      </c>
      <c r="L1161" s="37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 hidden="1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7">
        <f t="shared" si="54"/>
        <v>2581500.5099999998</v>
      </c>
      <c r="K1162" s="37">
        <v>489643.99</v>
      </c>
      <c r="L1162" s="37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 hidden="1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7">
        <f t="shared" si="54"/>
        <v>168000</v>
      </c>
      <c r="K1163" s="37">
        <v>31920</v>
      </c>
      <c r="L1163" s="37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 hidden="1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7">
        <f t="shared" si="54"/>
        <v>7050000</v>
      </c>
      <c r="K1164" s="37">
        <v>1339500</v>
      </c>
      <c r="L1164" s="37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 hidden="1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7">
        <f t="shared" si="54"/>
        <v>2800000</v>
      </c>
      <c r="K1165" s="37">
        <v>532000</v>
      </c>
      <c r="L1165" s="37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 hidden="1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7">
        <f t="shared" si="54"/>
        <v>442000</v>
      </c>
      <c r="K1166" s="37">
        <v>0</v>
      </c>
      <c r="L1166" s="37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 hidden="1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7">
        <f t="shared" si="54"/>
        <v>125071</v>
      </c>
      <c r="K1167" s="37">
        <v>0</v>
      </c>
      <c r="L1167" s="37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 hidden="1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7">
        <f t="shared" si="54"/>
        <v>29243.7</v>
      </c>
      <c r="K1168" s="37">
        <v>5556.3</v>
      </c>
      <c r="L1168" s="37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 hidden="1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7">
        <f t="shared" si="54"/>
        <v>1421016</v>
      </c>
      <c r="K1169" s="37">
        <v>269993.03999999998</v>
      </c>
      <c r="L1169" s="37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 hidden="1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7">
        <f t="shared" si="54"/>
        <v>38750</v>
      </c>
      <c r="K1170" s="37">
        <v>0</v>
      </c>
      <c r="L1170" s="37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 hidden="1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7">
        <f t="shared" si="54"/>
        <v>385915.96</v>
      </c>
      <c r="K1171" s="37">
        <v>62855.040000000001</v>
      </c>
      <c r="L1171" s="37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 hidden="1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7">
        <f t="shared" si="54"/>
        <v>3610000</v>
      </c>
      <c r="K1172" s="37">
        <v>685900</v>
      </c>
      <c r="L1172" s="37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 hidden="1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7">
        <f t="shared" si="54"/>
        <v>537968.89</v>
      </c>
      <c r="K1173" s="37">
        <v>102214.11</v>
      </c>
      <c r="L1173" s="37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 hidden="1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7">
        <f t="shared" si="54"/>
        <v>1699957</v>
      </c>
      <c r="K1174" s="37">
        <v>322992</v>
      </c>
      <c r="L1174" s="37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 hidden="1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7">
        <f t="shared" si="54"/>
        <v>277962.40000000002</v>
      </c>
      <c r="K1175" s="37">
        <v>49206.6</v>
      </c>
      <c r="L1175" s="37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 hidden="1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7">
        <f t="shared" si="54"/>
        <v>2700000</v>
      </c>
      <c r="K1176" s="37">
        <v>513000</v>
      </c>
      <c r="L1176" s="37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 hidden="1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7">
        <f t="shared" si="54"/>
        <v>36800</v>
      </c>
      <c r="K1177" s="37">
        <v>0</v>
      </c>
      <c r="L1177" s="37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 hidden="1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7">
        <f t="shared" si="54"/>
        <v>11916340</v>
      </c>
      <c r="K1178" s="37">
        <v>2264104.6</v>
      </c>
      <c r="L1178" s="37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 hidden="1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7">
        <f t="shared" si="54"/>
        <v>580000</v>
      </c>
      <c r="K1179" s="37">
        <v>110200</v>
      </c>
      <c r="L1179" s="37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 hidden="1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7">
        <f t="shared" si="54"/>
        <v>580000</v>
      </c>
      <c r="K1180" s="37">
        <v>110200</v>
      </c>
      <c r="L1180" s="37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 hidden="1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7">
        <f t="shared" si="54"/>
        <v>807500</v>
      </c>
      <c r="K1181" s="37">
        <v>153425</v>
      </c>
      <c r="L1181" s="37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 hidden="1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7">
        <f t="shared" si="54"/>
        <v>756302.52</v>
      </c>
      <c r="K1182" s="37">
        <v>143697.48000000001</v>
      </c>
      <c r="L1182" s="37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 hidden="1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7">
        <f t="shared" si="54"/>
        <v>1077600</v>
      </c>
      <c r="K1183" s="37">
        <v>204744</v>
      </c>
      <c r="L1183" s="37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 hidden="1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7">
        <f t="shared" si="54"/>
        <v>18109.260000000002</v>
      </c>
      <c r="K1184" s="37">
        <v>3440.74</v>
      </c>
      <c r="L1184" s="37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 hidden="1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7">
        <f t="shared" si="54"/>
        <v>10142.85</v>
      </c>
      <c r="K1185" s="37">
        <v>1357.14</v>
      </c>
      <c r="L1185" s="37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 hidden="1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7">
        <f t="shared" si="54"/>
        <v>8800000</v>
      </c>
      <c r="K1186" s="37">
        <v>1672000</v>
      </c>
      <c r="L1186" s="37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 hidden="1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7">
        <f t="shared" si="54"/>
        <v>2160000</v>
      </c>
      <c r="K1187" s="37">
        <v>410400</v>
      </c>
      <c r="L1187" s="37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 hidden="1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7">
        <f t="shared" si="54"/>
        <v>537968.89</v>
      </c>
      <c r="K1188" s="37">
        <v>102214.11</v>
      </c>
      <c r="L1188" s="37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 hidden="1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7">
        <f t="shared" si="54"/>
        <v>4150000</v>
      </c>
      <c r="K1189" s="37">
        <v>788500</v>
      </c>
      <c r="L1189" s="37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 hidden="1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7">
        <f t="shared" si="54"/>
        <v>377810.94</v>
      </c>
      <c r="K1190" s="37">
        <v>71784.06</v>
      </c>
      <c r="L1190" s="37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 hidden="1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7">
        <f t="shared" si="54"/>
        <v>598000</v>
      </c>
      <c r="K1191" s="37">
        <v>113620</v>
      </c>
      <c r="L1191" s="37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 hidden="1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7">
        <f t="shared" si="54"/>
        <v>1756867</v>
      </c>
      <c r="K1192" s="37">
        <v>33380</v>
      </c>
      <c r="L1192" s="37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 hidden="1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7">
        <f t="shared" si="54"/>
        <v>161000</v>
      </c>
      <c r="K1193" s="37">
        <v>0</v>
      </c>
      <c r="L1193" s="37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 hidden="1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7">
        <f t="shared" si="54"/>
        <v>482430</v>
      </c>
      <c r="K1194" s="37">
        <v>0</v>
      </c>
      <c r="L1194" s="37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 hidden="1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7">
        <f t="shared" si="54"/>
        <v>5934640</v>
      </c>
      <c r="K1195" s="37">
        <v>0</v>
      </c>
      <c r="L1195" s="37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 hidden="1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7">
        <f t="shared" si="54"/>
        <v>1790000</v>
      </c>
      <c r="K1196" s="37">
        <v>0</v>
      </c>
      <c r="L1196" s="37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 hidden="1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7">
        <f t="shared" si="54"/>
        <v>22946976</v>
      </c>
      <c r="K1197" s="37">
        <v>4359925.4400000004</v>
      </c>
      <c r="L1197" s="37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 hidden="1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7">
        <f t="shared" si="54"/>
        <v>936134.45</v>
      </c>
      <c r="K1198" s="37">
        <v>177865.55</v>
      </c>
      <c r="L1198" s="37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 hidden="1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7">
        <f t="shared" si="54"/>
        <v>201680.66999999998</v>
      </c>
      <c r="K1199" s="37">
        <v>38319.33</v>
      </c>
      <c r="L1199" s="37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 hidden="1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7">
        <f t="shared" si="54"/>
        <v>490466</v>
      </c>
      <c r="K1200" s="37">
        <v>93189</v>
      </c>
      <c r="L1200" s="37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 hidden="1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7">
        <f t="shared" si="54"/>
        <v>11417766</v>
      </c>
      <c r="K1201" s="37">
        <v>2169375.54</v>
      </c>
      <c r="L1201" s="37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 hidden="1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7">
        <f t="shared" si="54"/>
        <v>606640</v>
      </c>
      <c r="K1202" s="37">
        <v>115261.6</v>
      </c>
      <c r="L1202" s="37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 hidden="1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7">
        <f t="shared" si="54"/>
        <v>14200</v>
      </c>
      <c r="K1203" s="37">
        <v>0</v>
      </c>
      <c r="L1203" s="37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 hidden="1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7">
        <f t="shared" si="54"/>
        <v>702000</v>
      </c>
      <c r="K1204" s="37">
        <v>0</v>
      </c>
      <c r="L1204" s="37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 hidden="1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7">
        <f t="shared" si="54"/>
        <v>6068600</v>
      </c>
      <c r="K1205" s="37">
        <v>1153034</v>
      </c>
      <c r="L1205" s="37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 hidden="1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7">
        <f t="shared" si="54"/>
        <v>58500</v>
      </c>
      <c r="K1206" s="37">
        <v>0</v>
      </c>
      <c r="L1206" s="37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 hidden="1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7">
        <f t="shared" si="54"/>
        <v>20200</v>
      </c>
      <c r="K1207" s="37">
        <v>0</v>
      </c>
      <c r="L1207" s="37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 hidden="1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7">
        <f t="shared" si="54"/>
        <v>5904600</v>
      </c>
      <c r="K1208" s="37">
        <v>1121874</v>
      </c>
      <c r="L1208" s="37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 hidden="1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7">
        <f t="shared" si="54"/>
        <v>224033.69999999998</v>
      </c>
      <c r="K1209" s="37">
        <v>42566.41</v>
      </c>
      <c r="L1209" s="37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 hidden="1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7">
        <f t="shared" ref="J1210:J1273" si="57">L1210-K1210</f>
        <v>778719.96</v>
      </c>
      <c r="K1210" s="37">
        <v>138741.04</v>
      </c>
      <c r="L1210" s="37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 hidden="1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7">
        <f t="shared" si="57"/>
        <v>86995.08</v>
      </c>
      <c r="K1211" s="37">
        <v>0</v>
      </c>
      <c r="L1211" s="37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 hidden="1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7">
        <f t="shared" si="57"/>
        <v>262000</v>
      </c>
      <c r="K1212" s="37">
        <v>49780</v>
      </c>
      <c r="L1212" s="37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 hidden="1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7">
        <f t="shared" si="57"/>
        <v>9196</v>
      </c>
      <c r="K1213" s="37">
        <v>0</v>
      </c>
      <c r="L1213" s="37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 hidden="1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7">
        <f t="shared" si="57"/>
        <v>11800</v>
      </c>
      <c r="K1214" s="37">
        <v>0</v>
      </c>
      <c r="L1214" s="37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 hidden="1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7">
        <f t="shared" si="57"/>
        <v>320952</v>
      </c>
      <c r="K1215" s="37">
        <v>60980.88</v>
      </c>
      <c r="L1215" s="37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 hidden="1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7">
        <f t="shared" si="57"/>
        <v>201680.66999999998</v>
      </c>
      <c r="K1216" s="37">
        <v>38319.33</v>
      </c>
      <c r="L1216" s="37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 hidden="1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7">
        <f t="shared" si="57"/>
        <v>26300</v>
      </c>
      <c r="K1217" s="37">
        <v>0</v>
      </c>
      <c r="L1217" s="37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 hidden="1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7">
        <f t="shared" si="57"/>
        <v>4285714</v>
      </c>
      <c r="K1218" s="37">
        <v>814285.66</v>
      </c>
      <c r="L1218" s="37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 hidden="1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7">
        <f t="shared" si="57"/>
        <v>262184.88</v>
      </c>
      <c r="K1219" s="37">
        <v>49815.13</v>
      </c>
      <c r="L1219" s="37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 hidden="1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7">
        <f t="shared" si="57"/>
        <v>41900</v>
      </c>
      <c r="K1220" s="37">
        <v>0</v>
      </c>
      <c r="L1220" s="37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 hidden="1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7">
        <f t="shared" si="57"/>
        <v>150000</v>
      </c>
      <c r="K1221" s="37">
        <v>0</v>
      </c>
      <c r="L1221" s="37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 hidden="1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7">
        <f t="shared" si="57"/>
        <v>936134.45</v>
      </c>
      <c r="K1222" s="37">
        <v>177865.55</v>
      </c>
      <c r="L1222" s="37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 hidden="1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7">
        <f t="shared" si="57"/>
        <v>5960000</v>
      </c>
      <c r="K1223" s="37">
        <v>0</v>
      </c>
      <c r="L1223" s="37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 hidden="1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7">
        <f t="shared" si="57"/>
        <v>248800</v>
      </c>
      <c r="K1224" s="37">
        <v>47272</v>
      </c>
      <c r="L1224" s="37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 hidden="1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7">
        <f t="shared" si="57"/>
        <v>367505</v>
      </c>
      <c r="K1225" s="37">
        <v>6983</v>
      </c>
      <c r="L1225" s="37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 hidden="1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7">
        <f t="shared" si="57"/>
        <v>32900</v>
      </c>
      <c r="K1226" s="37">
        <v>0</v>
      </c>
      <c r="L1226" s="37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 hidden="1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7">
        <f t="shared" si="57"/>
        <v>81620446</v>
      </c>
      <c r="K1227" s="37">
        <v>1550788</v>
      </c>
      <c r="L1227" s="37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 hidden="1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7">
        <f t="shared" si="57"/>
        <v>368412</v>
      </c>
      <c r="K1228" s="37">
        <v>69998</v>
      </c>
      <c r="L1228" s="37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 hidden="1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7">
        <f t="shared" si="57"/>
        <v>233269</v>
      </c>
      <c r="K1229" s="37">
        <v>0</v>
      </c>
      <c r="L1229" s="37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 hidden="1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7">
        <f t="shared" si="57"/>
        <v>7478.99</v>
      </c>
      <c r="K1230" s="37">
        <v>1421.01</v>
      </c>
      <c r="L1230" s="37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 hidden="1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7">
        <f t="shared" si="57"/>
        <v>13193.28</v>
      </c>
      <c r="K1231" s="37">
        <v>2506.7199999999998</v>
      </c>
      <c r="L1231" s="37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 hidden="1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7">
        <f t="shared" si="57"/>
        <v>614100</v>
      </c>
      <c r="K1232" s="37">
        <v>0</v>
      </c>
      <c r="L1232" s="37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 hidden="1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7">
        <f t="shared" si="57"/>
        <v>1791000</v>
      </c>
      <c r="K1233" s="37">
        <v>340290</v>
      </c>
      <c r="L1233" s="37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 hidden="1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7">
        <f t="shared" si="57"/>
        <v>405000</v>
      </c>
      <c r="K1234" s="37">
        <v>76950</v>
      </c>
      <c r="L1234" s="37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 hidden="1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7">
        <f t="shared" si="57"/>
        <v>590211</v>
      </c>
      <c r="K1235" s="37">
        <v>107788</v>
      </c>
      <c r="L1235" s="37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 hidden="1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7">
        <f t="shared" si="57"/>
        <v>258624</v>
      </c>
      <c r="K1236" s="37">
        <v>49139</v>
      </c>
      <c r="L1236" s="37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 hidden="1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7">
        <f t="shared" si="57"/>
        <v>1365000</v>
      </c>
      <c r="K1237" s="37">
        <v>259350</v>
      </c>
      <c r="L1237" s="37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 hidden="1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7">
        <f t="shared" si="57"/>
        <v>27300</v>
      </c>
      <c r="K1238" s="37">
        <v>0</v>
      </c>
      <c r="L1238" s="37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 hidden="1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7">
        <f t="shared" si="57"/>
        <v>192500</v>
      </c>
      <c r="K1239" s="37">
        <v>0</v>
      </c>
      <c r="L1239" s="37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 hidden="1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7">
        <f t="shared" si="57"/>
        <v>43000</v>
      </c>
      <c r="K1240" s="37">
        <v>0</v>
      </c>
      <c r="L1240" s="37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 hidden="1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7">
        <f t="shared" si="57"/>
        <v>11600</v>
      </c>
      <c r="K1241" s="37">
        <v>0</v>
      </c>
      <c r="L1241" s="37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 hidden="1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7">
        <f t="shared" si="57"/>
        <v>1572500</v>
      </c>
      <c r="K1242" s="37">
        <v>0</v>
      </c>
      <c r="L1242" s="37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 hidden="1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7">
        <f t="shared" si="57"/>
        <v>4120000</v>
      </c>
      <c r="K1243" s="37">
        <v>782800</v>
      </c>
      <c r="L1243" s="37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 hidden="1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7">
        <f t="shared" si="57"/>
        <v>750887</v>
      </c>
      <c r="K1244" s="37">
        <v>142669</v>
      </c>
      <c r="L1244" s="37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 hidden="1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7">
        <f t="shared" si="57"/>
        <v>6816000</v>
      </c>
      <c r="K1245" s="37">
        <v>1295040</v>
      </c>
      <c r="L1245" s="37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 hidden="1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7">
        <f t="shared" si="57"/>
        <v>5890674</v>
      </c>
      <c r="K1246" s="37">
        <v>111923</v>
      </c>
      <c r="L1246" s="37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 hidden="1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7">
        <f t="shared" si="57"/>
        <v>215510</v>
      </c>
      <c r="K1247" s="37">
        <v>40947</v>
      </c>
      <c r="L1247" s="37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 hidden="1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7">
        <f t="shared" si="57"/>
        <v>2860000</v>
      </c>
      <c r="K1248" s="37">
        <v>543400</v>
      </c>
      <c r="L1248" s="37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 hidden="1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7">
        <f t="shared" si="57"/>
        <v>552500</v>
      </c>
      <c r="K1249" s="37">
        <v>0</v>
      </c>
      <c r="L1249" s="37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 hidden="1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7">
        <f t="shared" si="57"/>
        <v>64930</v>
      </c>
      <c r="K1250" s="37">
        <v>12337</v>
      </c>
      <c r="L1250" s="37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 hidden="1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7">
        <f t="shared" si="57"/>
        <v>36380</v>
      </c>
      <c r="K1251" s="37">
        <v>6912.2</v>
      </c>
      <c r="L1251" s="37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 hidden="1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7">
        <f t="shared" si="57"/>
        <v>185762</v>
      </c>
      <c r="K1252" s="37">
        <v>35294.78</v>
      </c>
      <c r="L1252" s="37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 hidden="1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7">
        <f t="shared" si="57"/>
        <v>225000</v>
      </c>
      <c r="K1253" s="37">
        <v>42750</v>
      </c>
      <c r="L1253" s="37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 hidden="1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7">
        <f t="shared" si="57"/>
        <v>333220</v>
      </c>
      <c r="K1254" s="37">
        <v>63311.8</v>
      </c>
      <c r="L1254" s="37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 hidden="1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7">
        <f t="shared" si="57"/>
        <v>830000</v>
      </c>
      <c r="K1255" s="37">
        <v>157700</v>
      </c>
      <c r="L1255" s="37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 hidden="1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7">
        <f t="shared" si="57"/>
        <v>536000</v>
      </c>
      <c r="K1256" s="37">
        <v>101840</v>
      </c>
      <c r="L1256" s="37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 hidden="1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7">
        <f t="shared" si="57"/>
        <v>84000</v>
      </c>
      <c r="K1257" s="37">
        <v>15960</v>
      </c>
      <c r="L1257" s="37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 hidden="1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7">
        <f t="shared" si="57"/>
        <v>295500</v>
      </c>
      <c r="K1258" s="37">
        <v>56145</v>
      </c>
      <c r="L1258" s="37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 hidden="1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7">
        <f t="shared" si="57"/>
        <v>750887</v>
      </c>
      <c r="K1259" s="37">
        <v>111547</v>
      </c>
      <c r="L1259" s="37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 hidden="1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7">
        <f t="shared" si="57"/>
        <v>24578.400000000001</v>
      </c>
      <c r="K1260" s="37">
        <v>3991.6</v>
      </c>
      <c r="L1260" s="37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 hidden="1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7">
        <f t="shared" si="57"/>
        <v>48235.270000000004</v>
      </c>
      <c r="K1261" s="37">
        <v>9164.7000000000007</v>
      </c>
      <c r="L1261" s="37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 hidden="1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7">
        <f t="shared" si="57"/>
        <v>56000</v>
      </c>
      <c r="K1262" s="37">
        <v>10640</v>
      </c>
      <c r="L1262" s="37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 hidden="1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7">
        <f t="shared" si="57"/>
        <v>35716</v>
      </c>
      <c r="K1263" s="37">
        <v>678</v>
      </c>
      <c r="L1263" s="37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 hidden="1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7">
        <f t="shared" si="57"/>
        <v>7047</v>
      </c>
      <c r="K1264" s="37">
        <v>134</v>
      </c>
      <c r="L1264" s="37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 hidden="1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7">
        <f t="shared" si="57"/>
        <v>534439</v>
      </c>
      <c r="K1265" s="37">
        <v>10155</v>
      </c>
      <c r="L1265" s="37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 hidden="1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7">
        <f t="shared" si="57"/>
        <v>13500</v>
      </c>
      <c r="K1266" s="37">
        <v>0</v>
      </c>
      <c r="L1266" s="37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 hidden="1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7">
        <f t="shared" si="57"/>
        <v>286921.96000000002</v>
      </c>
      <c r="K1267" s="37">
        <v>45299.040000000001</v>
      </c>
      <c r="L1267" s="37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 hidden="1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7">
        <f t="shared" si="57"/>
        <v>380000</v>
      </c>
      <c r="K1268" s="37">
        <v>0</v>
      </c>
      <c r="L1268" s="37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 hidden="1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7">
        <f t="shared" si="57"/>
        <v>113205</v>
      </c>
      <c r="K1269" s="37">
        <v>21509</v>
      </c>
      <c r="L1269" s="37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 hidden="1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7">
        <f t="shared" si="57"/>
        <v>66750</v>
      </c>
      <c r="K1270" s="37">
        <v>0</v>
      </c>
      <c r="L1270" s="37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 hidden="1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7">
        <f t="shared" si="57"/>
        <v>133500</v>
      </c>
      <c r="K1271" s="37">
        <v>0</v>
      </c>
      <c r="L1271" s="37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 hidden="1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7">
        <f t="shared" si="57"/>
        <v>3200000</v>
      </c>
      <c r="K1272" s="37">
        <v>608000</v>
      </c>
      <c r="L1272" s="37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 hidden="1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7">
        <f t="shared" si="57"/>
        <v>42000</v>
      </c>
      <c r="K1273" s="37">
        <v>0</v>
      </c>
      <c r="L1273" s="37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 hidden="1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7">
        <f t="shared" ref="J1274:J1337" si="60">L1274-K1274</f>
        <v>22984.04</v>
      </c>
      <c r="K1274" s="37">
        <v>4366.96</v>
      </c>
      <c r="L1274" s="37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 hidden="1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7">
        <f t="shared" si="60"/>
        <v>6301</v>
      </c>
      <c r="K1275" s="37">
        <v>0</v>
      </c>
      <c r="L1275" s="37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 hidden="1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7">
        <f t="shared" si="60"/>
        <v>13500</v>
      </c>
      <c r="K1276" s="37">
        <v>0</v>
      </c>
      <c r="L1276" s="37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 hidden="1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7">
        <f t="shared" si="60"/>
        <v>11600</v>
      </c>
      <c r="K1277" s="37">
        <v>0</v>
      </c>
      <c r="L1277" s="37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 hidden="1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7">
        <f t="shared" si="60"/>
        <v>2754000</v>
      </c>
      <c r="K1278" s="37">
        <v>447260</v>
      </c>
      <c r="L1278" s="37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 hidden="1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7">
        <f t="shared" si="60"/>
        <v>27100000</v>
      </c>
      <c r="K1279" s="37">
        <v>5149000</v>
      </c>
      <c r="L1279" s="37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 hidden="1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7">
        <f t="shared" si="60"/>
        <v>5799630</v>
      </c>
      <c r="K1280" s="37">
        <v>1101929.7</v>
      </c>
      <c r="L1280" s="37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 hidden="1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7">
        <f t="shared" si="60"/>
        <v>815000</v>
      </c>
      <c r="K1281" s="37">
        <v>154850</v>
      </c>
      <c r="L1281" s="37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 hidden="1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7">
        <f t="shared" si="60"/>
        <v>7529447.9999999991</v>
      </c>
      <c r="K1282" s="37">
        <v>1430595.12</v>
      </c>
      <c r="L1282" s="37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 hidden="1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7">
        <f t="shared" si="60"/>
        <v>497123</v>
      </c>
      <c r="K1283" s="37">
        <v>94453.37</v>
      </c>
      <c r="L1283" s="37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 hidden="1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7">
        <f t="shared" si="60"/>
        <v>581623</v>
      </c>
      <c r="K1284" s="37">
        <v>110508.37</v>
      </c>
      <c r="L1284" s="37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 hidden="1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7">
        <f t="shared" si="60"/>
        <v>1409706</v>
      </c>
      <c r="K1285" s="37">
        <v>267844.14</v>
      </c>
      <c r="L1285" s="37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 hidden="1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7">
        <f t="shared" si="60"/>
        <v>552826</v>
      </c>
      <c r="K1286" s="37">
        <v>105036.94</v>
      </c>
      <c r="L1286" s="37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 hidden="1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7">
        <f t="shared" si="60"/>
        <v>40800</v>
      </c>
      <c r="K1287" s="37">
        <v>0</v>
      </c>
      <c r="L1287" s="37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 hidden="1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7">
        <f t="shared" si="60"/>
        <v>15983887.000000002</v>
      </c>
      <c r="K1288" s="37">
        <v>3036938.53</v>
      </c>
      <c r="L1288" s="37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 hidden="1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7">
        <f t="shared" si="60"/>
        <v>889984.03</v>
      </c>
      <c r="K1289" s="37">
        <v>15.97</v>
      </c>
      <c r="L1289" s="37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 hidden="1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7">
        <f t="shared" si="60"/>
        <v>484657</v>
      </c>
      <c r="K1290" s="37">
        <v>0</v>
      </c>
      <c r="L1290" s="37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 hidden="1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7">
        <f t="shared" si="60"/>
        <v>1191900</v>
      </c>
      <c r="K1291" s="37">
        <v>226461</v>
      </c>
      <c r="L1291" s="37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 hidden="1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7">
        <f t="shared" si="60"/>
        <v>1279968.07</v>
      </c>
      <c r="K1292" s="37">
        <v>31.93</v>
      </c>
      <c r="L1292" s="37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 hidden="1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7">
        <f t="shared" si="60"/>
        <v>377034</v>
      </c>
      <c r="K1293" s="37">
        <v>71636.460000000006</v>
      </c>
      <c r="L1293" s="37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 hidden="1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7">
        <f t="shared" si="60"/>
        <v>47414</v>
      </c>
      <c r="K1294" s="37">
        <v>9008.66</v>
      </c>
      <c r="L1294" s="37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 hidden="1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7">
        <f t="shared" si="60"/>
        <v>47414</v>
      </c>
      <c r="K1295" s="37">
        <v>9008.66</v>
      </c>
      <c r="L1295" s="37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 hidden="1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7">
        <f t="shared" si="60"/>
        <v>42000</v>
      </c>
      <c r="K1296" s="37">
        <v>7980</v>
      </c>
      <c r="L1296" s="37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 hidden="1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7">
        <f t="shared" si="60"/>
        <v>168000</v>
      </c>
      <c r="K1297" s="37">
        <v>31920</v>
      </c>
      <c r="L1297" s="37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 hidden="1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7">
        <f t="shared" si="60"/>
        <v>126000</v>
      </c>
      <c r="K1298" s="37">
        <v>23940</v>
      </c>
      <c r="L1298" s="37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 hidden="1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7">
        <f t="shared" si="60"/>
        <v>168000</v>
      </c>
      <c r="K1299" s="37">
        <v>31920</v>
      </c>
      <c r="L1299" s="37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 hidden="1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7">
        <f t="shared" si="60"/>
        <v>84000</v>
      </c>
      <c r="K1300" s="37">
        <v>15960</v>
      </c>
      <c r="L1300" s="37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 hidden="1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7">
        <f t="shared" si="60"/>
        <v>442203830</v>
      </c>
      <c r="K1301" s="37">
        <v>84018728</v>
      </c>
      <c r="L1301" s="37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 hidden="1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7">
        <f t="shared" si="60"/>
        <v>121848.74</v>
      </c>
      <c r="K1302" s="37">
        <v>23151.26</v>
      </c>
      <c r="L1302" s="37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 hidden="1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7">
        <f t="shared" si="60"/>
        <v>545410.18999999994</v>
      </c>
      <c r="K1303" s="37">
        <v>103627.94</v>
      </c>
      <c r="L1303" s="37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 hidden="1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7">
        <f t="shared" si="60"/>
        <v>969642</v>
      </c>
      <c r="K1304" s="37">
        <v>184231.98</v>
      </c>
      <c r="L1304" s="37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 hidden="1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7">
        <f t="shared" si="60"/>
        <v>594500</v>
      </c>
      <c r="K1305" s="37">
        <v>0</v>
      </c>
      <c r="L1305" s="37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 hidden="1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7">
        <f t="shared" si="60"/>
        <v>253650</v>
      </c>
      <c r="K1306" s="37">
        <v>0</v>
      </c>
      <c r="L1306" s="37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 hidden="1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7">
        <f t="shared" si="60"/>
        <v>37400</v>
      </c>
      <c r="K1307" s="37">
        <v>0</v>
      </c>
      <c r="L1307" s="37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 hidden="1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7">
        <f t="shared" si="60"/>
        <v>365242.99969600001</v>
      </c>
      <c r="K1308" s="37">
        <v>69396.170303999999</v>
      </c>
      <c r="L1308" s="37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 hidden="1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7">
        <f t="shared" si="60"/>
        <v>227752.32726200001</v>
      </c>
      <c r="K1309" s="37">
        <v>43272.942737999998</v>
      </c>
      <c r="L1309" s="37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 hidden="1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7">
        <f t="shared" si="60"/>
        <v>442203830</v>
      </c>
      <c r="K1310" s="37">
        <v>84018728</v>
      </c>
      <c r="L1310" s="37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 hidden="1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7">
        <f t="shared" si="60"/>
        <v>855000</v>
      </c>
      <c r="K1311" s="37">
        <v>162450</v>
      </c>
      <c r="L1311" s="37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 hidden="1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7">
        <f t="shared" si="60"/>
        <v>237500</v>
      </c>
      <c r="K1312" s="37">
        <v>45125</v>
      </c>
      <c r="L1312" s="37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 hidden="1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7">
        <f t="shared" si="60"/>
        <v>760000</v>
      </c>
      <c r="K1313" s="37">
        <v>144400</v>
      </c>
      <c r="L1313" s="37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 hidden="1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7">
        <f t="shared" si="60"/>
        <v>317847932</v>
      </c>
      <c r="K1314" s="37">
        <v>5605191.5199999996</v>
      </c>
      <c r="L1314" s="37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 hidden="1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7">
        <f t="shared" si="60"/>
        <v>3624768</v>
      </c>
      <c r="K1315" s="37">
        <v>688705.92</v>
      </c>
      <c r="L1315" s="37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 hidden="1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7">
        <f t="shared" si="60"/>
        <v>4643738</v>
      </c>
      <c r="K1316" s="37">
        <v>882310.22</v>
      </c>
      <c r="L1316" s="37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 hidden="1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7">
        <f t="shared" si="60"/>
        <v>4414200</v>
      </c>
      <c r="K1317" s="37">
        <v>838698</v>
      </c>
      <c r="L1317" s="37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 hidden="1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7">
        <f t="shared" si="60"/>
        <v>550000</v>
      </c>
      <c r="K1318" s="37">
        <v>0</v>
      </c>
      <c r="L1318" s="37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 hidden="1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7">
        <f t="shared" si="60"/>
        <v>4754303</v>
      </c>
      <c r="K1319" s="37">
        <v>903317.57</v>
      </c>
      <c r="L1319" s="37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 hidden="1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7">
        <f t="shared" si="60"/>
        <v>11417766</v>
      </c>
      <c r="K1320" s="37">
        <v>2169375.54</v>
      </c>
      <c r="L1320" s="37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 hidden="1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7">
        <f t="shared" si="60"/>
        <v>112068.00000000001</v>
      </c>
      <c r="K1321" s="37">
        <v>21292.92</v>
      </c>
      <c r="L1321" s="37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 hidden="1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7">
        <f t="shared" si="60"/>
        <v>1740</v>
      </c>
      <c r="K1322" s="37">
        <v>330.6</v>
      </c>
      <c r="L1322" s="37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 hidden="1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7">
        <f t="shared" si="60"/>
        <v>5312626</v>
      </c>
      <c r="K1323" s="37">
        <v>1009399</v>
      </c>
      <c r="L1323" s="37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 hidden="1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7">
        <f t="shared" si="60"/>
        <v>198000</v>
      </c>
      <c r="K1324" s="37">
        <v>37620</v>
      </c>
      <c r="L1324" s="37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 hidden="1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7">
        <f t="shared" si="60"/>
        <v>1845108.4</v>
      </c>
      <c r="K1325" s="37">
        <v>350570.6</v>
      </c>
      <c r="L1325" s="37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 hidden="1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7">
        <f t="shared" si="60"/>
        <v>1013040.0000000001</v>
      </c>
      <c r="K1326" s="37">
        <v>192477.6</v>
      </c>
      <c r="L1326" s="37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 hidden="1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7">
        <f t="shared" si="60"/>
        <v>124848</v>
      </c>
      <c r="K1327" s="37">
        <v>23721.119999999999</v>
      </c>
      <c r="L1327" s="37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 hidden="1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7">
        <f t="shared" si="60"/>
        <v>25630.26</v>
      </c>
      <c r="K1328" s="37">
        <v>4869.75</v>
      </c>
      <c r="L1328" s="37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 hidden="1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7">
        <f t="shared" si="60"/>
        <v>11417766</v>
      </c>
      <c r="K1329" s="37">
        <v>2169375.54</v>
      </c>
      <c r="L1329" s="37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 hidden="1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7">
        <f t="shared" si="60"/>
        <v>20336.13</v>
      </c>
      <c r="K1330" s="37">
        <v>3863.87</v>
      </c>
      <c r="L1330" s="37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 hidden="1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7">
        <f t="shared" si="60"/>
        <v>287933</v>
      </c>
      <c r="K1331" s="37">
        <v>54707</v>
      </c>
      <c r="L1331" s="37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 hidden="1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7">
        <f t="shared" si="60"/>
        <v>968336.00000000012</v>
      </c>
      <c r="K1332" s="37">
        <v>183983.84</v>
      </c>
      <c r="L1332" s="37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 hidden="1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7">
        <f t="shared" si="60"/>
        <v>1580800</v>
      </c>
      <c r="K1333" s="37">
        <v>300352</v>
      </c>
      <c r="L1333" s="37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 hidden="1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7">
        <f t="shared" si="60"/>
        <v>2000000</v>
      </c>
      <c r="K1334" s="37">
        <v>0</v>
      </c>
      <c r="L1334" s="37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 hidden="1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7">
        <f t="shared" si="60"/>
        <v>2412500</v>
      </c>
      <c r="K1335" s="37">
        <v>458375</v>
      </c>
      <c r="L1335" s="37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 hidden="1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7">
        <f t="shared" si="60"/>
        <v>122256.00000000001</v>
      </c>
      <c r="K1336" s="37">
        <v>23228.639999999999</v>
      </c>
      <c r="L1336" s="37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 hidden="1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7">
        <f t="shared" si="60"/>
        <v>475000</v>
      </c>
      <c r="K1337" s="37">
        <v>90250</v>
      </c>
      <c r="L1337" s="37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 hidden="1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7">
        <f t="shared" ref="J1338:J1401" si="63">L1338-K1338</f>
        <v>61943.64</v>
      </c>
      <c r="K1338" s="37">
        <v>11769.36</v>
      </c>
      <c r="L1338" s="37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 hidden="1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7">
        <f t="shared" si="63"/>
        <v>1289932.0087840001</v>
      </c>
      <c r="K1339" s="37">
        <v>245087.08121599999</v>
      </c>
      <c r="L1339" s="37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 hidden="1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7">
        <f t="shared" si="63"/>
        <v>276000</v>
      </c>
      <c r="K1340" s="37">
        <v>52440</v>
      </c>
      <c r="L1340" s="37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 hidden="1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7">
        <f t="shared" si="63"/>
        <v>140000</v>
      </c>
      <c r="K1341" s="37">
        <v>0</v>
      </c>
      <c r="L1341" s="37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 hidden="1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7">
        <f t="shared" si="63"/>
        <v>2832880</v>
      </c>
      <c r="K1342" s="37">
        <v>0</v>
      </c>
      <c r="L1342" s="37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 hidden="1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7">
        <f t="shared" si="63"/>
        <v>536600</v>
      </c>
      <c r="K1343" s="37">
        <v>101954</v>
      </c>
      <c r="L1343" s="37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 hidden="1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7">
        <f t="shared" si="63"/>
        <v>820300</v>
      </c>
      <c r="K1344" s="37">
        <v>155857</v>
      </c>
      <c r="L1344" s="37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 hidden="1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7">
        <f t="shared" si="63"/>
        <v>35980</v>
      </c>
      <c r="K1345" s="37">
        <v>6836.2</v>
      </c>
      <c r="L1345" s="37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 hidden="1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7">
        <f t="shared" si="63"/>
        <v>231200</v>
      </c>
      <c r="K1346" s="37">
        <v>43928</v>
      </c>
      <c r="L1346" s="37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 hidden="1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7">
        <f t="shared" si="63"/>
        <v>344500</v>
      </c>
      <c r="K1347" s="37">
        <v>65455</v>
      </c>
      <c r="L1347" s="37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 hidden="1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7">
        <f t="shared" si="63"/>
        <v>1896600</v>
      </c>
      <c r="K1348" s="37">
        <v>360354</v>
      </c>
      <c r="L1348" s="37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 hidden="1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7">
        <f t="shared" si="63"/>
        <v>250546.22</v>
      </c>
      <c r="K1349" s="37">
        <v>31453.78</v>
      </c>
      <c r="L1349" s="37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 hidden="1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7">
        <f t="shared" si="63"/>
        <v>42000</v>
      </c>
      <c r="K1350" s="37">
        <v>0</v>
      </c>
      <c r="L1350" s="37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 hidden="1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7">
        <f t="shared" si="63"/>
        <v>659000</v>
      </c>
      <c r="K1351" s="37">
        <v>0</v>
      </c>
      <c r="L1351" s="37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 hidden="1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7">
        <f t="shared" si="63"/>
        <v>2973880</v>
      </c>
      <c r="K1352" s="37">
        <v>0</v>
      </c>
      <c r="L1352" s="37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 hidden="1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7">
        <f t="shared" si="63"/>
        <v>22900</v>
      </c>
      <c r="K1353" s="37">
        <v>0</v>
      </c>
      <c r="L1353" s="37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 hidden="1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7">
        <f t="shared" si="63"/>
        <v>63100</v>
      </c>
      <c r="K1354" s="37">
        <v>0</v>
      </c>
      <c r="L1354" s="37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 hidden="1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7">
        <f t="shared" si="63"/>
        <v>552500</v>
      </c>
      <c r="K1355" s="37">
        <v>0</v>
      </c>
      <c r="L1355" s="37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 hidden="1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7">
        <f t="shared" si="63"/>
        <v>300400</v>
      </c>
      <c r="K1356" s="37">
        <v>0</v>
      </c>
      <c r="L1356" s="37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 hidden="1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7">
        <f t="shared" si="63"/>
        <v>298700</v>
      </c>
      <c r="K1357" s="37">
        <v>56753</v>
      </c>
      <c r="L1357" s="37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 hidden="1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7">
        <f t="shared" si="63"/>
        <v>460000</v>
      </c>
      <c r="K1358" s="37">
        <v>87400</v>
      </c>
      <c r="L1358" s="37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 hidden="1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7">
        <f t="shared" si="63"/>
        <v>616000</v>
      </c>
      <c r="K1359" s="37">
        <v>117040</v>
      </c>
      <c r="L1359" s="37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 hidden="1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7">
        <f t="shared" si="63"/>
        <v>53400</v>
      </c>
      <c r="K1360" s="37">
        <v>0</v>
      </c>
      <c r="L1360" s="37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 hidden="1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7">
        <f t="shared" si="63"/>
        <v>4826500</v>
      </c>
      <c r="K1361" s="37">
        <v>917035</v>
      </c>
      <c r="L1361" s="37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 hidden="1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7">
        <f t="shared" si="63"/>
        <v>14000000</v>
      </c>
      <c r="K1362" s="37">
        <v>2660000</v>
      </c>
      <c r="L1362" s="37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 hidden="1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7">
        <f t="shared" si="63"/>
        <v>1050000</v>
      </c>
      <c r="K1363" s="37">
        <v>199500</v>
      </c>
      <c r="L1363" s="37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 hidden="1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7">
        <f t="shared" si="63"/>
        <v>1034282</v>
      </c>
      <c r="K1364" s="37">
        <v>196514</v>
      </c>
      <c r="L1364" s="37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 hidden="1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7">
        <f t="shared" si="63"/>
        <v>7600000</v>
      </c>
      <c r="K1365" s="37">
        <v>1444000</v>
      </c>
      <c r="L1365" s="37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 hidden="1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7">
        <f t="shared" si="63"/>
        <v>2240000</v>
      </c>
      <c r="K1366" s="37">
        <v>0</v>
      </c>
      <c r="L1366" s="37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 hidden="1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7">
        <f t="shared" si="63"/>
        <v>1280000</v>
      </c>
      <c r="K1367" s="37">
        <v>0</v>
      </c>
      <c r="L1367" s="37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 hidden="1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7">
        <f t="shared" si="63"/>
        <v>640000</v>
      </c>
      <c r="K1368" s="37">
        <v>121600</v>
      </c>
      <c r="L1368" s="37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 hidden="1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7">
        <f t="shared" si="63"/>
        <v>883120</v>
      </c>
      <c r="K1369" s="37">
        <v>167792.8</v>
      </c>
      <c r="L1369" s="37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 hidden="1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7">
        <f t="shared" si="63"/>
        <v>19374984</v>
      </c>
      <c r="K1370" s="37">
        <v>3681246.96</v>
      </c>
      <c r="L1370" s="37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 hidden="1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7">
        <f t="shared" si="63"/>
        <v>890000</v>
      </c>
      <c r="K1371" s="37">
        <v>0</v>
      </c>
      <c r="L1371" s="37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 hidden="1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7">
        <f t="shared" si="63"/>
        <v>635300</v>
      </c>
      <c r="K1372" s="37">
        <v>120707</v>
      </c>
      <c r="L1372" s="37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 hidden="1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7">
        <f t="shared" si="63"/>
        <v>250000</v>
      </c>
      <c r="K1373" s="37">
        <v>47500</v>
      </c>
      <c r="L1373" s="37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 hidden="1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7">
        <f t="shared" si="63"/>
        <v>147800</v>
      </c>
      <c r="K1374" s="37">
        <v>28082</v>
      </c>
      <c r="L1374" s="37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 hidden="1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7">
        <f t="shared" si="63"/>
        <v>3050271</v>
      </c>
      <c r="K1375" s="37">
        <v>579551.49</v>
      </c>
      <c r="L1375" s="37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 hidden="1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7">
        <f t="shared" si="63"/>
        <v>282429</v>
      </c>
      <c r="K1376" s="37">
        <v>0</v>
      </c>
      <c r="L1376" s="37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 hidden="1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7">
        <f t="shared" si="63"/>
        <v>45397346</v>
      </c>
      <c r="K1377" s="37">
        <v>8625496</v>
      </c>
      <c r="L1377" s="37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 hidden="1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7">
        <f t="shared" si="63"/>
        <v>12093216</v>
      </c>
      <c r="K1378" s="37">
        <v>2297711</v>
      </c>
      <c r="L1378" s="37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 hidden="1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7">
        <f t="shared" si="63"/>
        <v>95000</v>
      </c>
      <c r="K1379" s="37">
        <v>18050</v>
      </c>
      <c r="L1379" s="37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 hidden="1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7">
        <f t="shared" si="63"/>
        <v>450000</v>
      </c>
      <c r="K1380" s="37">
        <v>85500</v>
      </c>
      <c r="L1380" s="37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 hidden="1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7">
        <f t="shared" si="63"/>
        <v>1560000</v>
      </c>
      <c r="K1381" s="37">
        <v>296400</v>
      </c>
      <c r="L1381" s="37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 hidden="1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7">
        <f t="shared" si="63"/>
        <v>15711237.999999998</v>
      </c>
      <c r="K1382" s="37">
        <v>2985135.22</v>
      </c>
      <c r="L1382" s="37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 hidden="1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7">
        <f t="shared" si="63"/>
        <v>10088410</v>
      </c>
      <c r="K1383" s="37">
        <v>1916797.9</v>
      </c>
      <c r="L1383" s="37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 hidden="1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7">
        <f t="shared" si="63"/>
        <v>3570000</v>
      </c>
      <c r="K1384" s="37">
        <v>678300</v>
      </c>
      <c r="L1384" s="37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 hidden="1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7">
        <f t="shared" si="63"/>
        <v>85043</v>
      </c>
      <c r="K1385" s="37">
        <v>0</v>
      </c>
      <c r="L1385" s="37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 hidden="1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7">
        <f t="shared" si="63"/>
        <v>2200000</v>
      </c>
      <c r="K1386" s="37">
        <v>418000</v>
      </c>
      <c r="L1386" s="37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 hidden="1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7">
        <f t="shared" si="63"/>
        <v>533015.96</v>
      </c>
      <c r="K1387" s="37">
        <v>90595.04</v>
      </c>
      <c r="L1387" s="37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 hidden="1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7">
        <f t="shared" si="63"/>
        <v>42000</v>
      </c>
      <c r="K1388" s="37">
        <v>0</v>
      </c>
      <c r="L1388" s="37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 hidden="1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7">
        <f t="shared" si="63"/>
        <v>1279968.07</v>
      </c>
      <c r="K1389" s="37">
        <v>31.93</v>
      </c>
      <c r="L1389" s="37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 hidden="1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7">
        <f t="shared" si="63"/>
        <v>889984.03</v>
      </c>
      <c r="K1390" s="37">
        <v>15.97</v>
      </c>
      <c r="L1390" s="37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 hidden="1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7">
        <f t="shared" si="63"/>
        <v>86000</v>
      </c>
      <c r="K1391" s="37">
        <v>0</v>
      </c>
      <c r="L1391" s="37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 hidden="1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7">
        <f t="shared" si="63"/>
        <v>86000</v>
      </c>
      <c r="K1392" s="37">
        <v>0</v>
      </c>
      <c r="L1392" s="37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 hidden="1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7">
        <f t="shared" si="63"/>
        <v>9900000</v>
      </c>
      <c r="K1393" s="37">
        <v>1881000</v>
      </c>
      <c r="L1393" s="37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 hidden="1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7">
        <f t="shared" si="63"/>
        <v>9000</v>
      </c>
      <c r="K1394" s="37">
        <v>0</v>
      </c>
      <c r="L1394" s="37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 hidden="1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7">
        <f t="shared" si="63"/>
        <v>40500</v>
      </c>
      <c r="K1395" s="37">
        <v>0</v>
      </c>
      <c r="L1395" s="37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 hidden="1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7">
        <f t="shared" si="63"/>
        <v>2660000</v>
      </c>
      <c r="K1396" s="37">
        <v>0</v>
      </c>
      <c r="L1396" s="37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 hidden="1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7">
        <f t="shared" si="63"/>
        <v>166100</v>
      </c>
      <c r="K1397" s="37">
        <v>0</v>
      </c>
      <c r="L1397" s="37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 hidden="1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7">
        <f t="shared" si="63"/>
        <v>119249</v>
      </c>
      <c r="K1398" s="37">
        <v>2266</v>
      </c>
      <c r="L1398" s="37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 hidden="1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7">
        <f t="shared" si="63"/>
        <v>375678</v>
      </c>
      <c r="K1399" s="37">
        <v>7138</v>
      </c>
      <c r="L1399" s="37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 hidden="1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7">
        <f t="shared" si="63"/>
        <v>1042310.2</v>
      </c>
      <c r="K1400" s="37">
        <v>198038.94</v>
      </c>
      <c r="L1400" s="37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 hidden="1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7">
        <f t="shared" si="63"/>
        <v>20937.82</v>
      </c>
      <c r="K1401" s="37">
        <v>3978.18</v>
      </c>
      <c r="L1401" s="37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 hidden="1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7">
        <f t="shared" ref="J1402:J1420" si="66">L1402-K1402</f>
        <v>520650</v>
      </c>
      <c r="K1402" s="37">
        <v>0</v>
      </c>
      <c r="L1402" s="37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 hidden="1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7">
        <f t="shared" si="66"/>
        <v>5428320</v>
      </c>
      <c r="K1403" s="37">
        <v>0</v>
      </c>
      <c r="L1403" s="37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 hidden="1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7">
        <f t="shared" si="66"/>
        <v>2074235</v>
      </c>
      <c r="K1404" s="37">
        <v>394105</v>
      </c>
      <c r="L1404" s="37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 hidden="1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7">
        <f t="shared" si="66"/>
        <v>4879622</v>
      </c>
      <c r="K1405" s="37">
        <v>927128</v>
      </c>
      <c r="L1405" s="37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 hidden="1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7">
        <f t="shared" si="66"/>
        <v>2727138</v>
      </c>
      <c r="K1406" s="37">
        <v>518156</v>
      </c>
      <c r="L1406" s="37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 hidden="1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7">
        <f t="shared" si="66"/>
        <v>16956000</v>
      </c>
      <c r="K1407" s="37">
        <v>3221640</v>
      </c>
      <c r="L1407" s="37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 hidden="1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7">
        <f t="shared" si="66"/>
        <v>18016.809999999998</v>
      </c>
      <c r="K1408" s="37">
        <v>3423.2</v>
      </c>
      <c r="L1408" s="37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 hidden="1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7">
        <f t="shared" si="66"/>
        <v>534500</v>
      </c>
      <c r="K1409" s="37">
        <v>0</v>
      </c>
      <c r="L1409" s="37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 hidden="1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7">
        <f t="shared" si="66"/>
        <v>4048971.14</v>
      </c>
      <c r="K1410" s="37">
        <v>0</v>
      </c>
      <c r="L1410" s="37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 hidden="1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7">
        <f t="shared" si="66"/>
        <v>745882.42</v>
      </c>
      <c r="K1411" s="37">
        <v>21257.58</v>
      </c>
      <c r="L1411" s="37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 hidden="1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7">
        <f t="shared" si="66"/>
        <v>1168000</v>
      </c>
      <c r="K1412" s="37">
        <v>0</v>
      </c>
      <c r="L1412" s="37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 hidden="1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7">
        <f t="shared" si="66"/>
        <v>18500</v>
      </c>
      <c r="K1413" s="37">
        <v>0</v>
      </c>
      <c r="L1413" s="37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 hidden="1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7">
        <f t="shared" si="66"/>
        <v>80524</v>
      </c>
      <c r="K1414" s="37">
        <v>0</v>
      </c>
      <c r="L1414" s="37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 hidden="1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7">
        <f t="shared" si="66"/>
        <v>60000</v>
      </c>
      <c r="K1415" s="37">
        <v>0</v>
      </c>
      <c r="L1415" s="37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 hidden="1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7">
        <f t="shared" si="66"/>
        <v>35546.22</v>
      </c>
      <c r="K1416" s="37">
        <v>6753.78</v>
      </c>
      <c r="L1416" s="37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 hidden="1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7">
        <f t="shared" si="66"/>
        <v>433200</v>
      </c>
      <c r="K1417" s="37">
        <v>82308</v>
      </c>
      <c r="L1417" s="37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 hidden="1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7">
        <f t="shared" si="66"/>
        <v>9900000</v>
      </c>
      <c r="K1418" s="37">
        <v>1881000</v>
      </c>
      <c r="L1418" s="37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 hidden="1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7">
        <f t="shared" si="66"/>
        <v>727776</v>
      </c>
      <c r="K1419" s="37">
        <v>138277</v>
      </c>
      <c r="L1419" s="37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 hidden="1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7">
        <f t="shared" si="66"/>
        <v>1800000</v>
      </c>
      <c r="K1420" s="37">
        <v>342000</v>
      </c>
      <c r="L1420" s="37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 hidden="1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7">
        <f>L1421-K1421</f>
        <v>18500</v>
      </c>
      <c r="K1421" s="37">
        <v>0</v>
      </c>
      <c r="L1421" s="37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 hidden="1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7">
        <f>L1422-K1422</f>
        <v>42000</v>
      </c>
      <c r="K1422" s="37">
        <v>0</v>
      </c>
      <c r="L1422" s="37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 hidden="1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7">
        <f t="shared" ref="J1423:J1430" si="69">L1423-K1423</f>
        <v>217000</v>
      </c>
      <c r="K1423" s="37">
        <v>0</v>
      </c>
      <c r="L1423" s="37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 hidden="1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7">
        <f t="shared" si="69"/>
        <v>2379840</v>
      </c>
      <c r="K1424" s="37">
        <v>0</v>
      </c>
      <c r="L1424" s="37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 hidden="1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7">
        <f t="shared" si="69"/>
        <v>237500</v>
      </c>
      <c r="K1425" s="37">
        <v>0</v>
      </c>
      <c r="L1425" s="37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 hidden="1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7">
        <f t="shared" si="69"/>
        <v>237500</v>
      </c>
      <c r="K1426" s="37">
        <v>0</v>
      </c>
      <c r="L1426" s="37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 hidden="1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7">
        <f t="shared" si="69"/>
        <v>175000</v>
      </c>
      <c r="K1427" s="37">
        <v>0</v>
      </c>
      <c r="L1427" s="37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 hidden="1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7">
        <f t="shared" si="69"/>
        <v>6722.6900000000005</v>
      </c>
      <c r="K1428" s="37">
        <v>1277.31</v>
      </c>
      <c r="L1428" s="37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 hidden="1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7">
        <f t="shared" si="69"/>
        <v>333795</v>
      </c>
      <c r="K1429" s="37">
        <v>63421.05</v>
      </c>
      <c r="L1429" s="37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 hidden="1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7">
        <f t="shared" si="69"/>
        <v>469631.52</v>
      </c>
      <c r="K1430" s="37">
        <v>0</v>
      </c>
      <c r="L1430" s="37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 hidden="1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7">
        <f>L1431-K1431</f>
        <v>6029568</v>
      </c>
      <c r="K1431" s="37">
        <v>1145618</v>
      </c>
      <c r="L1431" s="37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 hidden="1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7">
        <f>L1432-K1432</f>
        <v>7948527.0000000009</v>
      </c>
      <c r="K1432" s="37">
        <v>1510220.13</v>
      </c>
      <c r="L1432" s="37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 hidden="1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7">
        <f>L1433-K1433</f>
        <v>10277828</v>
      </c>
      <c r="K1433" s="37">
        <v>0</v>
      </c>
      <c r="L1433" s="37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 hidden="1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7">
        <f>L1434-K1434</f>
        <v>30875239</v>
      </c>
      <c r="K1434" s="37">
        <v>5866295</v>
      </c>
      <c r="L1434" s="37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 hidden="1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7">
        <f t="shared" ref="J1435:J1446" si="70">L1435-K1435</f>
        <v>9526116</v>
      </c>
      <c r="K1435" s="37">
        <v>476305.8</v>
      </c>
      <c r="L1435" s="37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 hidden="1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7">
        <f t="shared" si="70"/>
        <v>1190292</v>
      </c>
      <c r="K1436" s="37">
        <v>59514.6</v>
      </c>
      <c r="L1436" s="37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46176</v>
      </c>
      <c r="V1436" s="1"/>
      <c r="W1436" s="1"/>
      <c r="X1436" s="1"/>
      <c r="Y1436" s="1"/>
    </row>
    <row r="1437" spans="1:25" hidden="1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7">
        <f t="shared" si="70"/>
        <v>75173248</v>
      </c>
      <c r="K1437" s="37">
        <v>14282917</v>
      </c>
      <c r="L1437" s="37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 hidden="1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7">
        <f t="shared" si="70"/>
        <v>49579.83</v>
      </c>
      <c r="K1438" s="37">
        <v>9420.17</v>
      </c>
      <c r="L1438" s="37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 hidden="1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7">
        <f t="shared" si="70"/>
        <v>12100</v>
      </c>
      <c r="K1439" s="37">
        <v>0</v>
      </c>
      <c r="L1439" s="37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 hidden="1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7">
        <f t="shared" si="70"/>
        <v>50400</v>
      </c>
      <c r="K1440" s="37">
        <v>0</v>
      </c>
      <c r="L1440" s="37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 hidden="1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7">
        <f t="shared" si="70"/>
        <v>192572</v>
      </c>
      <c r="K1441" s="37">
        <v>36588.68</v>
      </c>
      <c r="L1441" s="37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 hidden="1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7">
        <f t="shared" si="70"/>
        <v>139852</v>
      </c>
      <c r="K1442" s="37">
        <v>0</v>
      </c>
      <c r="L1442" s="37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 hidden="1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7">
        <f t="shared" si="70"/>
        <v>11600</v>
      </c>
      <c r="K1443" s="37">
        <v>0</v>
      </c>
      <c r="L1443" s="37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 hidden="1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7">
        <f t="shared" si="70"/>
        <v>150000</v>
      </c>
      <c r="K1444" s="37">
        <v>0</v>
      </c>
      <c r="L1444" s="37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 hidden="1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7">
        <f t="shared" si="70"/>
        <v>11600</v>
      </c>
      <c r="K1445" s="37">
        <v>0</v>
      </c>
      <c r="L1445" s="37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 hidden="1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7">
        <f t="shared" si="70"/>
        <v>3463085</v>
      </c>
      <c r="K1446" s="37">
        <v>657986.15</v>
      </c>
      <c r="L1446" s="37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 hidden="1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7">
        <f>L1447-K1447</f>
        <v>742400</v>
      </c>
      <c r="K1447" s="37">
        <v>141056</v>
      </c>
      <c r="L1447" s="37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 hidden="1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7">
        <f>L1448-K1448</f>
        <v>1967321.01</v>
      </c>
      <c r="K1448" s="37">
        <v>44197.99</v>
      </c>
      <c r="L1448" s="37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 hidden="1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7">
        <f t="shared" ref="J1449:J1512" si="71">L1449-K1449</f>
        <v>2793209</v>
      </c>
      <c r="K1449" s="37">
        <v>73201</v>
      </c>
      <c r="L1449" s="37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 hidden="1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7">
        <f t="shared" si="71"/>
        <v>111368</v>
      </c>
      <c r="K1450" s="37">
        <v>0</v>
      </c>
      <c r="L1450" s="37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 hidden="1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7">
        <f t="shared" si="71"/>
        <v>144450</v>
      </c>
      <c r="K1451" s="37">
        <v>27445.5</v>
      </c>
      <c r="L1451" s="37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 hidden="1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7">
        <f t="shared" si="71"/>
        <v>36050.42</v>
      </c>
      <c r="K1452" s="37">
        <v>6849.58</v>
      </c>
      <c r="L1452" s="37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 hidden="1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7">
        <f t="shared" si="71"/>
        <v>707400</v>
      </c>
      <c r="K1453" s="37">
        <v>0</v>
      </c>
      <c r="L1453" s="37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 hidden="1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7">
        <f t="shared" si="71"/>
        <v>30900</v>
      </c>
      <c r="K1454" s="37">
        <v>0</v>
      </c>
      <c r="L1454" s="37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 hidden="1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7">
        <f t="shared" si="71"/>
        <v>33900</v>
      </c>
      <c r="K1455" s="37">
        <v>0</v>
      </c>
      <c r="L1455" s="37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 hidden="1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7">
        <f t="shared" si="71"/>
        <v>35900</v>
      </c>
      <c r="K1456" s="37">
        <v>0</v>
      </c>
      <c r="L1456" s="37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 hidden="1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7">
        <f t="shared" si="71"/>
        <v>1593963</v>
      </c>
      <c r="K1457" s="37">
        <v>0</v>
      </c>
      <c r="L1457" s="37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 hidden="1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7">
        <f t="shared" si="71"/>
        <v>1699072</v>
      </c>
      <c r="K1458" s="37">
        <v>322823.67999999999</v>
      </c>
      <c r="L1458" s="37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 hidden="1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7">
        <f t="shared" si="71"/>
        <v>110000</v>
      </c>
      <c r="K1459" s="37">
        <v>20900</v>
      </c>
      <c r="L1459" s="37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 hidden="1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7">
        <f t="shared" si="71"/>
        <v>82500</v>
      </c>
      <c r="K1460" s="37">
        <v>15675</v>
      </c>
      <c r="L1460" s="37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 hidden="1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7">
        <f t="shared" si="71"/>
        <v>270000</v>
      </c>
      <c r="K1461" s="37">
        <v>51300</v>
      </c>
      <c r="L1461" s="37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 hidden="1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7">
        <f t="shared" si="71"/>
        <v>581434</v>
      </c>
      <c r="K1462" s="37">
        <v>110472.46</v>
      </c>
      <c r="L1462" s="37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 hidden="1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7">
        <f t="shared" si="71"/>
        <v>3537600</v>
      </c>
      <c r="K1463" s="37">
        <v>672144</v>
      </c>
      <c r="L1463" s="37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 hidden="1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7">
        <f t="shared" si="71"/>
        <v>177100</v>
      </c>
      <c r="K1464" s="37">
        <v>33649</v>
      </c>
      <c r="L1464" s="37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 hidden="1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7">
        <f t="shared" si="71"/>
        <v>1014900</v>
      </c>
      <c r="K1465" s="37">
        <v>192831</v>
      </c>
      <c r="L1465" s="37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 hidden="1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7">
        <f t="shared" si="71"/>
        <v>192572</v>
      </c>
      <c r="K1466" s="37">
        <v>36588.68</v>
      </c>
      <c r="L1466" s="37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 hidden="1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7">
        <f t="shared" si="71"/>
        <v>1100637</v>
      </c>
      <c r="K1467" s="37">
        <v>187817</v>
      </c>
      <c r="L1467" s="37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 hidden="1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7">
        <f t="shared" si="71"/>
        <v>81286</v>
      </c>
      <c r="K1468" s="37">
        <v>4792</v>
      </c>
      <c r="L1468" s="37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 hidden="1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7">
        <f t="shared" si="71"/>
        <v>10707388</v>
      </c>
      <c r="K1469" s="37">
        <v>1848510</v>
      </c>
      <c r="L1469" s="37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 hidden="1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7">
        <f t="shared" si="71"/>
        <v>10707388</v>
      </c>
      <c r="K1470" s="37">
        <v>1848510</v>
      </c>
      <c r="L1470" s="37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 hidden="1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7">
        <f t="shared" si="71"/>
        <v>9007221</v>
      </c>
      <c r="K1471" s="37">
        <v>1540482</v>
      </c>
      <c r="L1471" s="37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 hidden="1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7">
        <f t="shared" si="71"/>
        <v>9007221</v>
      </c>
      <c r="K1472" s="37">
        <v>1540482</v>
      </c>
      <c r="L1472" s="37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 hidden="1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7">
        <f t="shared" si="71"/>
        <v>134000</v>
      </c>
      <c r="K1473" s="37">
        <v>25460</v>
      </c>
      <c r="L1473" s="37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 hidden="1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7">
        <f t="shared" si="71"/>
        <v>517248</v>
      </c>
      <c r="K1474" s="37">
        <v>98277</v>
      </c>
      <c r="L1474" s="37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 hidden="1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7">
        <f t="shared" si="71"/>
        <v>895000</v>
      </c>
      <c r="K1475" s="37">
        <v>170050</v>
      </c>
      <c r="L1475" s="37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 hidden="1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7">
        <f t="shared" si="71"/>
        <v>18283539</v>
      </c>
      <c r="K1476" s="37">
        <v>2943005</v>
      </c>
      <c r="L1476" s="37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 hidden="1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7">
        <f t="shared" si="71"/>
        <v>86600</v>
      </c>
      <c r="K1477" s="37">
        <v>16454</v>
      </c>
      <c r="L1477" s="37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 hidden="1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7">
        <f t="shared" si="71"/>
        <v>8961500</v>
      </c>
      <c r="K1478" s="37">
        <v>1702685</v>
      </c>
      <c r="L1478" s="37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 hidden="1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7">
        <f t="shared" si="71"/>
        <v>8961500</v>
      </c>
      <c r="K1479" s="37">
        <v>1702685</v>
      </c>
      <c r="L1479" s="37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 hidden="1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7">
        <f t="shared" si="71"/>
        <v>519749.00000000006</v>
      </c>
      <c r="K1480" s="37">
        <v>98752.31</v>
      </c>
      <c r="L1480" s="37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 hidden="1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7">
        <f t="shared" si="71"/>
        <v>369500</v>
      </c>
      <c r="K1481" s="37">
        <v>70205</v>
      </c>
      <c r="L1481" s="37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 hidden="1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7">
        <f t="shared" si="71"/>
        <v>79200</v>
      </c>
      <c r="K1482" s="37">
        <v>15048</v>
      </c>
      <c r="L1482" s="37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 hidden="1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7">
        <f t="shared" si="71"/>
        <v>1710000</v>
      </c>
      <c r="K1483" s="37">
        <v>324900</v>
      </c>
      <c r="L1483" s="37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 hidden="1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7">
        <f t="shared" si="71"/>
        <v>647500</v>
      </c>
      <c r="K1484" s="37">
        <v>123025</v>
      </c>
      <c r="L1484" s="37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 hidden="1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7">
        <f t="shared" si="71"/>
        <v>649610</v>
      </c>
      <c r="K1485" s="37">
        <v>123425.9</v>
      </c>
      <c r="L1485" s="37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 hidden="1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7">
        <f t="shared" si="71"/>
        <v>14400</v>
      </c>
      <c r="K1486" s="37">
        <v>2736</v>
      </c>
      <c r="L1486" s="37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 hidden="1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7">
        <f t="shared" si="71"/>
        <v>900000</v>
      </c>
      <c r="K1487" s="37">
        <v>171000</v>
      </c>
      <c r="L1487" s="37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 hidden="1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7">
        <f t="shared" si="71"/>
        <v>890000</v>
      </c>
      <c r="K1488" s="37">
        <v>0</v>
      </c>
      <c r="L1488" s="37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 hidden="1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7">
        <f t="shared" si="71"/>
        <v>163345</v>
      </c>
      <c r="K1489" s="37">
        <v>31035.55</v>
      </c>
      <c r="L1489" s="37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 hidden="1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7">
        <f t="shared" si="71"/>
        <v>186110</v>
      </c>
      <c r="K1490" s="37">
        <v>35361</v>
      </c>
      <c r="L1490" s="37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 hidden="1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7">
        <f t="shared" si="71"/>
        <v>9900000</v>
      </c>
      <c r="K1491" s="37">
        <v>1881000</v>
      </c>
      <c r="L1491" s="37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 hidden="1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7">
        <f t="shared" si="71"/>
        <v>84033.61</v>
      </c>
      <c r="K1492" s="37">
        <v>15966.39</v>
      </c>
      <c r="L1492" s="37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 hidden="1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7">
        <f t="shared" si="71"/>
        <v>27586.340000000004</v>
      </c>
      <c r="K1493" s="37">
        <v>5213.67</v>
      </c>
      <c r="L1493" s="37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 hidden="1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7">
        <f t="shared" si="71"/>
        <v>28900</v>
      </c>
      <c r="K1494" s="37">
        <v>0</v>
      </c>
      <c r="L1494" s="37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 hidden="1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7">
        <f t="shared" si="71"/>
        <v>28500</v>
      </c>
      <c r="K1495" s="37">
        <v>0</v>
      </c>
      <c r="L1495" s="37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 hidden="1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7">
        <f t="shared" si="71"/>
        <v>28500</v>
      </c>
      <c r="K1496" s="37">
        <v>0</v>
      </c>
      <c r="L1496" s="37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 hidden="1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7">
        <f t="shared" si="71"/>
        <v>16479495</v>
      </c>
      <c r="K1497" s="37">
        <v>3131104.05</v>
      </c>
      <c r="L1497" s="37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 hidden="1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7">
        <f t="shared" si="71"/>
        <v>33661928</v>
      </c>
      <c r="K1498" s="37">
        <v>6395766.3200000003</v>
      </c>
      <c r="L1498" s="37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 hidden="1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7">
        <f t="shared" si="71"/>
        <v>14946000</v>
      </c>
      <c r="K1499" s="37">
        <v>2839740</v>
      </c>
      <c r="L1499" s="37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 hidden="1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7">
        <f t="shared" si="71"/>
        <v>14946.000000000002</v>
      </c>
      <c r="K1500" s="37">
        <v>2839.74</v>
      </c>
      <c r="L1500" s="37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 hidden="1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7">
        <f t="shared" si="71"/>
        <v>14946.000000000002</v>
      </c>
      <c r="K1501" s="37">
        <v>2839.74</v>
      </c>
      <c r="L1501" s="37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 hidden="1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7">
        <f t="shared" si="71"/>
        <v>27859250</v>
      </c>
      <c r="K1502" s="37">
        <v>5293257.5</v>
      </c>
      <c r="L1502" s="37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 hidden="1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7">
        <f t="shared" si="71"/>
        <v>151563</v>
      </c>
      <c r="K1503" s="37">
        <v>0</v>
      </c>
      <c r="L1503" s="37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 hidden="1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7">
        <f t="shared" si="71"/>
        <v>16806.72</v>
      </c>
      <c r="K1504" s="37">
        <v>3193.28</v>
      </c>
      <c r="L1504" s="37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 hidden="1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7">
        <f t="shared" si="71"/>
        <v>70056</v>
      </c>
      <c r="K1505" s="37">
        <v>13311</v>
      </c>
      <c r="L1505" s="37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 hidden="1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7">
        <f t="shared" si="71"/>
        <v>464938</v>
      </c>
      <c r="K1506" s="37">
        <v>88338.22</v>
      </c>
      <c r="L1506" s="37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 hidden="1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7">
        <f t="shared" si="71"/>
        <v>11200000</v>
      </c>
      <c r="K1507" s="37">
        <v>2128000</v>
      </c>
      <c r="L1507" s="37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 hidden="1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7">
        <f t="shared" si="71"/>
        <v>330180</v>
      </c>
      <c r="K1508" s="37">
        <v>62734</v>
      </c>
      <c r="L1508" s="37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 hidden="1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7">
        <f t="shared" si="71"/>
        <v>2517500</v>
      </c>
      <c r="K1509" s="37">
        <v>478325</v>
      </c>
      <c r="L1509" s="37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 hidden="1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7">
        <f t="shared" si="71"/>
        <v>319950</v>
      </c>
      <c r="K1510" s="37">
        <v>60791</v>
      </c>
      <c r="L1510" s="37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 hidden="1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7">
        <f t="shared" si="71"/>
        <v>901755.99999999988</v>
      </c>
      <c r="K1511" s="37">
        <v>171333.64</v>
      </c>
      <c r="L1511" s="37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 hidden="1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7">
        <f t="shared" si="71"/>
        <v>526610</v>
      </c>
      <c r="K1512" s="37">
        <v>71462</v>
      </c>
      <c r="L1512" s="37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 hidden="1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7">
        <f t="shared" ref="J1513:J1576" si="74">L1513-K1513</f>
        <v>28606</v>
      </c>
      <c r="K1513" s="37">
        <v>5435</v>
      </c>
      <c r="L1513" s="37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 hidden="1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7">
        <f t="shared" si="74"/>
        <v>1835400</v>
      </c>
      <c r="K1514" s="37">
        <v>348726</v>
      </c>
      <c r="L1514" s="37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 hidden="1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7">
        <f t="shared" si="74"/>
        <v>880000</v>
      </c>
      <c r="K1515" s="37">
        <v>0</v>
      </c>
      <c r="L1515" s="37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 hidden="1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7">
        <f t="shared" si="74"/>
        <v>55940</v>
      </c>
      <c r="K1516" s="37">
        <v>10629</v>
      </c>
      <c r="L1516" s="37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 hidden="1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7">
        <f t="shared" si="74"/>
        <v>104265</v>
      </c>
      <c r="K1517" s="37">
        <v>19811</v>
      </c>
      <c r="L1517" s="37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 hidden="1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7">
        <f t="shared" si="74"/>
        <v>729969</v>
      </c>
      <c r="K1518" s="37">
        <v>138694</v>
      </c>
      <c r="L1518" s="37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 hidden="1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7">
        <f t="shared" si="74"/>
        <v>55950</v>
      </c>
      <c r="K1519" s="37">
        <v>10630</v>
      </c>
      <c r="L1519" s="37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 hidden="1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7">
        <f t="shared" si="74"/>
        <v>1475040</v>
      </c>
      <c r="K1520" s="37">
        <v>280257.59999999998</v>
      </c>
      <c r="L1520" s="37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 hidden="1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7">
        <f t="shared" si="74"/>
        <v>1023684</v>
      </c>
      <c r="K1521" s="37">
        <v>184424</v>
      </c>
      <c r="L1521" s="37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 hidden="1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7">
        <f t="shared" si="74"/>
        <v>101303</v>
      </c>
      <c r="K1522" s="37">
        <v>7710</v>
      </c>
      <c r="L1522" s="37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 hidden="1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7">
        <f t="shared" si="74"/>
        <v>3462480</v>
      </c>
      <c r="K1523" s="37">
        <v>657871</v>
      </c>
      <c r="L1523" s="37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 hidden="1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7">
        <f t="shared" si="74"/>
        <v>715380</v>
      </c>
      <c r="K1524" s="37">
        <v>135922.20000000001</v>
      </c>
      <c r="L1524" s="37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 hidden="1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7">
        <f t="shared" si="74"/>
        <v>33359</v>
      </c>
      <c r="K1525" s="37">
        <v>4432</v>
      </c>
      <c r="L1525" s="37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 hidden="1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7">
        <f t="shared" si="74"/>
        <v>662474</v>
      </c>
      <c r="K1526" s="37">
        <v>55283</v>
      </c>
      <c r="L1526" s="37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 hidden="1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7">
        <f t="shared" si="74"/>
        <v>182671</v>
      </c>
      <c r="K1527" s="37">
        <v>34707.49</v>
      </c>
      <c r="L1527" s="37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 hidden="1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7">
        <f t="shared" si="74"/>
        <v>270988</v>
      </c>
      <c r="K1528" s="37">
        <v>25660</v>
      </c>
      <c r="L1528" s="37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 hidden="1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7">
        <f t="shared" si="74"/>
        <v>514115</v>
      </c>
      <c r="K1529" s="37">
        <v>75060</v>
      </c>
      <c r="L1529" s="37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 hidden="1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7">
        <f t="shared" si="74"/>
        <v>1680.7</v>
      </c>
      <c r="K1530" s="37">
        <v>319.33</v>
      </c>
      <c r="L1530" s="37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 hidden="1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7">
        <f t="shared" si="74"/>
        <v>1965813</v>
      </c>
      <c r="K1531" s="37">
        <v>0</v>
      </c>
      <c r="L1531" s="37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 hidden="1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7">
        <f t="shared" si="74"/>
        <v>580000</v>
      </c>
      <c r="K1532" s="37">
        <v>110200</v>
      </c>
      <c r="L1532" s="37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 hidden="1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7">
        <f t="shared" si="74"/>
        <v>24900</v>
      </c>
      <c r="K1533" s="37">
        <v>0</v>
      </c>
      <c r="L1533" s="37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 hidden="1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7">
        <f t="shared" si="74"/>
        <v>30900</v>
      </c>
      <c r="K1534" s="37">
        <v>0</v>
      </c>
      <c r="L1534" s="37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 hidden="1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7">
        <f t="shared" si="74"/>
        <v>25900</v>
      </c>
      <c r="K1535" s="37">
        <v>0</v>
      </c>
      <c r="L1535" s="37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 hidden="1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7">
        <f t="shared" si="74"/>
        <v>130000</v>
      </c>
      <c r="K1536" s="37">
        <v>24700</v>
      </c>
      <c r="L1536" s="37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 hidden="1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7">
        <f t="shared" si="74"/>
        <v>14400</v>
      </c>
      <c r="K1537" s="37">
        <v>0</v>
      </c>
      <c r="L1537" s="37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 hidden="1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7">
        <f t="shared" si="74"/>
        <v>780000</v>
      </c>
      <c r="K1538" s="37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 hidden="1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7">
        <f t="shared" si="74"/>
        <v>3200000</v>
      </c>
      <c r="K1539" s="37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 hidden="1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7">
        <f t="shared" si="74"/>
        <v>200000</v>
      </c>
      <c r="K1540" s="37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 hidden="1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7">
        <f t="shared" si="74"/>
        <v>6800000</v>
      </c>
      <c r="K1541" s="37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 hidden="1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7">
        <f t="shared" si="74"/>
        <v>6000000</v>
      </c>
      <c r="K1542" s="37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 hidden="1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7">
        <f t="shared" si="74"/>
        <v>6800</v>
      </c>
      <c r="K1543" s="37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 hidden="1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7">
        <f t="shared" si="74"/>
        <v>32000</v>
      </c>
      <c r="K1544" s="37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 hidden="1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7">
        <f t="shared" si="74"/>
        <v>18000</v>
      </c>
      <c r="K1545" s="37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 hidden="1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7">
        <f t="shared" si="74"/>
        <v>48000</v>
      </c>
      <c r="K1546" s="37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 hidden="1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7">
        <f t="shared" si="74"/>
        <v>99193</v>
      </c>
      <c r="K1547" s="37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 hidden="1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7">
        <f t="shared" si="74"/>
        <v>1029915.97</v>
      </c>
      <c r="K1548" s="37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 hidden="1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7">
        <f t="shared" si="74"/>
        <v>42000</v>
      </c>
      <c r="K1549" s="37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 hidden="1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7">
        <f t="shared" si="74"/>
        <v>693000</v>
      </c>
      <c r="K1550" s="37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 hidden="1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7">
        <f t="shared" si="74"/>
        <v>1349679.99</v>
      </c>
      <c r="K1551" s="37">
        <v>0</v>
      </c>
      <c r="L1551" s="38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 hidden="1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7">
        <f t="shared" si="74"/>
        <v>20800</v>
      </c>
      <c r="K1552" s="37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 hidden="1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7">
        <f t="shared" si="74"/>
        <v>28500</v>
      </c>
      <c r="K1553" s="37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 hidden="1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7">
        <f t="shared" si="74"/>
        <v>10684.79</v>
      </c>
      <c r="K1554" s="37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 hidden="1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7">
        <f t="shared" si="74"/>
        <v>18500</v>
      </c>
      <c r="K1555" s="37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 hidden="1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7">
        <f t="shared" si="74"/>
        <v>20200</v>
      </c>
      <c r="K1556" s="37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 hidden="1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7">
        <f t="shared" si="74"/>
        <v>41900</v>
      </c>
      <c r="K1557" s="37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 hidden="1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7">
        <f t="shared" si="74"/>
        <v>20000000</v>
      </c>
      <c r="K1558" s="37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 hidden="1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7">
        <f t="shared" si="74"/>
        <v>1028724</v>
      </c>
      <c r="K1559" s="37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 hidden="1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7">
        <f t="shared" si="74"/>
        <v>149500</v>
      </c>
      <c r="K1560" s="37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 hidden="1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7">
        <f t="shared" si="74"/>
        <v>260000</v>
      </c>
      <c r="K1561" s="37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 hidden="1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7">
        <f t="shared" si="74"/>
        <v>299000</v>
      </c>
      <c r="K1562" s="37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 hidden="1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7">
        <f t="shared" si="74"/>
        <v>8083000</v>
      </c>
      <c r="K1563" s="37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 hidden="1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7">
        <f t="shared" si="74"/>
        <v>995000</v>
      </c>
      <c r="K1564" s="37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 hidden="1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7">
        <f t="shared" si="74"/>
        <v>1585068</v>
      </c>
      <c r="K1565" s="37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 hidden="1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7">
        <f t="shared" si="74"/>
        <v>1585543</v>
      </c>
      <c r="K1566" s="37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 hidden="1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7">
        <f t="shared" si="74"/>
        <v>1643587</v>
      </c>
      <c r="K1567" s="37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 hidden="1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7">
        <f t="shared" si="74"/>
        <v>450000</v>
      </c>
      <c r="K1568" s="37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 hidden="1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7">
        <f t="shared" si="74"/>
        <v>96286</v>
      </c>
      <c r="K1569" s="37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 hidden="1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7">
        <f t="shared" si="74"/>
        <v>3649000</v>
      </c>
      <c r="K1570" s="37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 hidden="1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7">
        <f t="shared" si="74"/>
        <v>448422</v>
      </c>
      <c r="K1571" s="37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 hidden="1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7">
        <f t="shared" si="74"/>
        <v>414440</v>
      </c>
      <c r="K1572" s="37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 hidden="1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7">
        <f t="shared" si="74"/>
        <v>78668</v>
      </c>
      <c r="K1573" s="37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 hidden="1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7">
        <f t="shared" si="74"/>
        <v>1314750</v>
      </c>
      <c r="K1574" s="37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 hidden="1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7">
        <f t="shared" si="74"/>
        <v>1812594</v>
      </c>
      <c r="K1575" s="37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 hidden="1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7">
        <f t="shared" si="74"/>
        <v>919719.39</v>
      </c>
      <c r="K1576" s="37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 hidden="1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7">
        <f t="shared" ref="J1577:J1599" si="77">L1577-K1577</f>
        <v>865000</v>
      </c>
      <c r="K1577" s="37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 hidden="1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7">
        <f t="shared" si="77"/>
        <v>2704000</v>
      </c>
      <c r="K1578" s="37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 hidden="1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7">
        <f t="shared" si="77"/>
        <v>2233325</v>
      </c>
      <c r="K1579" s="37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 hidden="1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7">
        <f t="shared" si="77"/>
        <v>2222303</v>
      </c>
      <c r="K1580" s="37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 hidden="1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7">
        <f t="shared" si="77"/>
        <v>618664</v>
      </c>
      <c r="K1581" s="37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 hidden="1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7">
        <f t="shared" si="77"/>
        <v>190000</v>
      </c>
      <c r="K1582" s="37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 hidden="1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7">
        <f t="shared" si="77"/>
        <v>448500</v>
      </c>
      <c r="K1583" s="37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 hidden="1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7">
        <f t="shared" si="77"/>
        <v>72400</v>
      </c>
      <c r="K1584" s="37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 hidden="1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7">
        <f t="shared" si="77"/>
        <v>27859250</v>
      </c>
      <c r="K1585" s="37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 hidden="1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7">
        <f t="shared" si="77"/>
        <v>64300</v>
      </c>
      <c r="K1586" s="37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 hidden="1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7">
        <f t="shared" si="77"/>
        <v>46500</v>
      </c>
      <c r="K1587" s="37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 hidden="1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7">
        <f t="shared" si="77"/>
        <v>67500</v>
      </c>
      <c r="K1588" s="37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 hidden="1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7">
        <f t="shared" si="77"/>
        <v>57200</v>
      </c>
      <c r="K1589" s="37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 hidden="1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7">
        <f t="shared" si="77"/>
        <v>988600</v>
      </c>
      <c r="K1590" s="37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 hidden="1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7">
        <f t="shared" si="77"/>
        <v>310840.33999999997</v>
      </c>
      <c r="K1591" s="37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 hidden="1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7">
        <f t="shared" si="77"/>
        <v>1324000</v>
      </c>
      <c r="K1592" s="37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 hidden="1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7">
        <f t="shared" si="77"/>
        <v>1845108.4</v>
      </c>
      <c r="K1593" s="37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 hidden="1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7">
        <f t="shared" si="77"/>
        <v>51997.08</v>
      </c>
      <c r="K1594" s="37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 hidden="1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7">
        <f t="shared" si="77"/>
        <v>986304</v>
      </c>
      <c r="K1595" s="37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 hidden="1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7">
        <f t="shared" si="77"/>
        <v>18500</v>
      </c>
      <c r="K1596" s="37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 hidden="1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7">
        <f t="shared" si="77"/>
        <v>26300</v>
      </c>
      <c r="K1597" s="37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 hidden="1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7">
        <f t="shared" si="77"/>
        <v>30888</v>
      </c>
      <c r="K1598" s="37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 hidden="1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7">
        <f t="shared" si="77"/>
        <v>45428.44</v>
      </c>
      <c r="K1599" s="37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 hidden="1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7">
        <f>L1600-K1600</f>
        <v>42000</v>
      </c>
      <c r="K1600" s="37">
        <v>0</v>
      </c>
      <c r="L1600" s="37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 hidden="1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7">
        <f t="shared" ref="J1601:J1664" si="78">L1601-K1601</f>
        <v>669000</v>
      </c>
      <c r="K1601" s="37">
        <v>0</v>
      </c>
      <c r="L1601" s="37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 hidden="1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7">
        <f t="shared" si="78"/>
        <v>58700</v>
      </c>
      <c r="K1602" s="37">
        <v>0</v>
      </c>
      <c r="L1602" s="37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 hidden="1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7">
        <f t="shared" si="78"/>
        <v>49900</v>
      </c>
      <c r="K1603" s="37">
        <v>0</v>
      </c>
      <c r="L1603" s="37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 hidden="1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7">
        <f t="shared" si="78"/>
        <v>199000</v>
      </c>
      <c r="K1604" s="37">
        <v>0</v>
      </c>
      <c r="L1604" s="37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 hidden="1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7">
        <f t="shared" si="78"/>
        <v>1050000</v>
      </c>
      <c r="K1605" s="37">
        <v>199500</v>
      </c>
      <c r="L1605" s="37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 hidden="1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7">
        <f t="shared" si="78"/>
        <v>760000</v>
      </c>
      <c r="K1606" s="37">
        <v>144400</v>
      </c>
      <c r="L1606" s="37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 hidden="1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7">
        <f t="shared" si="78"/>
        <v>900000</v>
      </c>
      <c r="K1607" s="37">
        <v>171000</v>
      </c>
      <c r="L1607" s="37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 hidden="1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7">
        <f t="shared" si="78"/>
        <v>83968</v>
      </c>
      <c r="K1608" s="37">
        <v>15954</v>
      </c>
      <c r="L1608" s="37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 hidden="1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7">
        <f t="shared" si="78"/>
        <v>77600</v>
      </c>
      <c r="K1609" s="37">
        <v>1824</v>
      </c>
      <c r="L1609" s="37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 hidden="1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7">
        <f t="shared" si="78"/>
        <v>158184.04</v>
      </c>
      <c r="K1610" s="37">
        <v>30054.959999999999</v>
      </c>
      <c r="L1610" s="37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 hidden="1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7">
        <f t="shared" si="78"/>
        <v>1421016</v>
      </c>
      <c r="K1611" s="37">
        <v>269993.03999999998</v>
      </c>
      <c r="L1611" s="37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 hidden="1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7">
        <f t="shared" si="78"/>
        <v>13500</v>
      </c>
      <c r="K1612" s="37">
        <v>0</v>
      </c>
      <c r="L1612" s="37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 hidden="1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7">
        <f t="shared" si="78"/>
        <v>14537.81</v>
      </c>
      <c r="K1613" s="37">
        <v>2762.19</v>
      </c>
      <c r="L1613" s="37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 hidden="1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7">
        <f t="shared" si="78"/>
        <v>47950</v>
      </c>
      <c r="K1614" s="37">
        <v>0</v>
      </c>
      <c r="L1614" s="37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 hidden="1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7">
        <f t="shared" si="78"/>
        <v>64800</v>
      </c>
      <c r="K1615" s="37">
        <v>0</v>
      </c>
      <c r="L1615" s="37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 hidden="1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7">
        <f t="shared" si="78"/>
        <v>645000</v>
      </c>
      <c r="K1616" s="37">
        <v>122550</v>
      </c>
      <c r="L1616" s="37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 hidden="1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7">
        <f t="shared" si="78"/>
        <v>1398838</v>
      </c>
      <c r="K1617" s="37">
        <v>265779.21999999997</v>
      </c>
      <c r="L1617" s="37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 hidden="1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7">
        <f t="shared" si="78"/>
        <v>49579.840000000004</v>
      </c>
      <c r="K1618" s="37">
        <v>9420.17</v>
      </c>
      <c r="L1618" s="37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 hidden="1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7">
        <f t="shared" si="78"/>
        <v>16134.45</v>
      </c>
      <c r="K1619" s="37">
        <v>3065.55</v>
      </c>
      <c r="L1619" s="37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 hidden="1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7">
        <f t="shared" si="78"/>
        <v>85714.28</v>
      </c>
      <c r="K1620" s="37">
        <v>16285.71</v>
      </c>
      <c r="L1620" s="37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 hidden="1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7">
        <f t="shared" si="78"/>
        <v>9520000</v>
      </c>
      <c r="K1621" s="37">
        <v>1808800</v>
      </c>
      <c r="L1621" s="37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 hidden="1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7">
        <f t="shared" si="78"/>
        <v>3540000</v>
      </c>
      <c r="K1622" s="37">
        <v>672600</v>
      </c>
      <c r="L1622" s="37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 hidden="1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7">
        <f t="shared" si="78"/>
        <v>375000</v>
      </c>
      <c r="K1623" s="37">
        <v>71250</v>
      </c>
      <c r="L1623" s="37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 hidden="1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7">
        <f t="shared" si="78"/>
        <v>957728</v>
      </c>
      <c r="K1624" s="37">
        <v>181968</v>
      </c>
      <c r="L1624" s="37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 hidden="1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7">
        <f t="shared" si="78"/>
        <v>699408</v>
      </c>
      <c r="K1625" s="37">
        <v>132888</v>
      </c>
      <c r="L1625" s="37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 hidden="1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7">
        <f t="shared" si="78"/>
        <v>21990200</v>
      </c>
      <c r="K1626" s="37">
        <v>4178138</v>
      </c>
      <c r="L1626" s="37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 hidden="1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7">
        <f t="shared" si="78"/>
        <v>1900000</v>
      </c>
      <c r="K1627" s="37">
        <v>361000</v>
      </c>
      <c r="L1627" s="37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 hidden="1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7">
        <f t="shared" si="78"/>
        <v>2664450</v>
      </c>
      <c r="K1628" s="37">
        <v>506245.5</v>
      </c>
      <c r="L1628" s="37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 hidden="1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7">
        <f t="shared" si="78"/>
        <v>529440</v>
      </c>
      <c r="K1629" s="37">
        <v>100593.60000000001</v>
      </c>
      <c r="L1629" s="37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 hidden="1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7">
        <f t="shared" si="78"/>
        <v>562695</v>
      </c>
      <c r="K1630" s="37">
        <v>106912.05</v>
      </c>
      <c r="L1630" s="37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 hidden="1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7">
        <f t="shared" si="78"/>
        <v>225800</v>
      </c>
      <c r="K1631" s="37">
        <v>11894</v>
      </c>
      <c r="L1631" s="37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 hidden="1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7">
        <f t="shared" si="78"/>
        <v>2700</v>
      </c>
      <c r="K1632" s="37">
        <v>0</v>
      </c>
      <c r="L1632" s="37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 hidden="1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7">
        <f t="shared" si="78"/>
        <v>43400</v>
      </c>
      <c r="K1633" s="37">
        <v>0</v>
      </c>
      <c r="L1633" s="37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 hidden="1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7">
        <f t="shared" si="78"/>
        <v>13500</v>
      </c>
      <c r="K1634" s="37">
        <v>0</v>
      </c>
      <c r="L1634" s="37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 hidden="1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7">
        <f t="shared" si="78"/>
        <v>9360000</v>
      </c>
      <c r="K1635" s="37">
        <v>1778400</v>
      </c>
      <c r="L1635" s="37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 hidden="1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7">
        <f t="shared" si="78"/>
        <v>1858823.6</v>
      </c>
      <c r="K1636" s="37">
        <v>353176.48</v>
      </c>
      <c r="L1636" s="37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 hidden="1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7">
        <f t="shared" si="78"/>
        <v>7900</v>
      </c>
      <c r="K1637" s="37">
        <v>0</v>
      </c>
      <c r="L1637" s="37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 hidden="1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7">
        <f t="shared" si="78"/>
        <v>8571.4</v>
      </c>
      <c r="K1638" s="37">
        <v>1628.57</v>
      </c>
      <c r="L1638" s="37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 hidden="1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7">
        <f t="shared" si="78"/>
        <v>33661928</v>
      </c>
      <c r="K1639" s="37">
        <v>6395766.3200000003</v>
      </c>
      <c r="L1639" s="37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 hidden="1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7">
        <f t="shared" si="78"/>
        <v>106000</v>
      </c>
      <c r="K1640" s="37">
        <v>0</v>
      </c>
      <c r="L1640" s="37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 hidden="1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7">
        <f t="shared" si="78"/>
        <v>27722.69</v>
      </c>
      <c r="K1641" s="37">
        <v>5267.31</v>
      </c>
      <c r="L1641" s="37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 hidden="1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7">
        <f t="shared" si="78"/>
        <v>400500</v>
      </c>
      <c r="K1642" s="37">
        <v>0</v>
      </c>
      <c r="L1642" s="37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 hidden="1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7">
        <f t="shared" si="78"/>
        <v>66750</v>
      </c>
      <c r="K1643" s="37">
        <v>0</v>
      </c>
      <c r="L1643" s="37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 hidden="1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7">
        <f t="shared" si="78"/>
        <v>64033</v>
      </c>
      <c r="K1644" s="37">
        <v>12166.27</v>
      </c>
      <c r="L1644" s="37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 hidden="1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7">
        <f t="shared" si="78"/>
        <v>42000</v>
      </c>
      <c r="K1645" s="37">
        <v>0</v>
      </c>
      <c r="L1645" s="37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 hidden="1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7">
        <f t="shared" si="78"/>
        <v>531500</v>
      </c>
      <c r="K1646" s="37">
        <v>0</v>
      </c>
      <c r="L1646" s="37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 hidden="1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7">
        <f t="shared" si="78"/>
        <v>22900</v>
      </c>
      <c r="K1647" s="37">
        <v>0</v>
      </c>
      <c r="L1647" s="37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 hidden="1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7">
        <f t="shared" si="78"/>
        <v>12852.02</v>
      </c>
      <c r="K1648" s="37">
        <v>2097.98</v>
      </c>
      <c r="L1648" s="37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 hidden="1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7">
        <f t="shared" si="78"/>
        <v>2941.2</v>
      </c>
      <c r="K1649" s="37">
        <v>558.79999999999995</v>
      </c>
      <c r="L1649" s="37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 hidden="1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7">
        <f t="shared" si="78"/>
        <v>18487.39</v>
      </c>
      <c r="K1650" s="37">
        <v>3512.61</v>
      </c>
      <c r="L1650" s="37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 hidden="1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7">
        <f t="shared" si="78"/>
        <v>43044.04</v>
      </c>
      <c r="K1651" s="37">
        <v>5487.96</v>
      </c>
      <c r="L1651" s="37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 hidden="1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7">
        <f t="shared" si="78"/>
        <v>48900</v>
      </c>
      <c r="K1652" s="37">
        <v>0</v>
      </c>
      <c r="L1652" s="37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 hidden="1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7">
        <f t="shared" si="78"/>
        <v>64200</v>
      </c>
      <c r="K1653" s="37">
        <v>0</v>
      </c>
      <c r="L1653" s="37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 hidden="1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7">
        <f t="shared" si="78"/>
        <v>8708458</v>
      </c>
      <c r="K1654" s="37">
        <v>0</v>
      </c>
      <c r="L1654" s="37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 hidden="1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7">
        <f t="shared" si="78"/>
        <v>631415</v>
      </c>
      <c r="K1655" s="37">
        <v>0</v>
      </c>
      <c r="L1655" s="37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 hidden="1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7">
        <f t="shared" si="78"/>
        <v>275460212</v>
      </c>
      <c r="K1656" s="37">
        <v>4856665.8099999996</v>
      </c>
      <c r="L1656" s="37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 hidden="1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7">
        <f t="shared" si="78"/>
        <v>6411709</v>
      </c>
      <c r="K1657" s="37">
        <v>121822</v>
      </c>
      <c r="L1657" s="37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 hidden="1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7">
        <f t="shared" si="78"/>
        <v>1264720</v>
      </c>
      <c r="K1658" s="37">
        <v>0</v>
      </c>
      <c r="L1658" s="37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 hidden="1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7">
        <f t="shared" si="78"/>
        <v>94000</v>
      </c>
      <c r="K1659" s="37">
        <v>17860</v>
      </c>
      <c r="L1659" s="37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 hidden="1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7">
        <f t="shared" si="78"/>
        <v>898000</v>
      </c>
      <c r="K1660" s="37">
        <v>170620</v>
      </c>
      <c r="L1660" s="37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 hidden="1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7">
        <f t="shared" si="78"/>
        <v>58163.9</v>
      </c>
      <c r="K1661" s="37">
        <v>11051.1</v>
      </c>
      <c r="L1661" s="37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 hidden="1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7">
        <f t="shared" si="78"/>
        <v>96286</v>
      </c>
      <c r="K1662" s="37">
        <v>18294.34</v>
      </c>
      <c r="L1662" s="37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 hidden="1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7">
        <f t="shared" si="78"/>
        <v>3415922</v>
      </c>
      <c r="K1663" s="37">
        <v>649025.18000000005</v>
      </c>
      <c r="L1663" s="37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 hidden="1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7">
        <f t="shared" si="78"/>
        <v>4411764</v>
      </c>
      <c r="K1664" s="37">
        <v>838235</v>
      </c>
      <c r="L1664" s="37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 hidden="1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7">
        <f t="shared" ref="J1665:J1728" si="81">L1665-K1665</f>
        <v>2418000</v>
      </c>
      <c r="K1665" s="37">
        <v>0</v>
      </c>
      <c r="L1665" s="37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 hidden="1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7">
        <f t="shared" si="81"/>
        <v>327200</v>
      </c>
      <c r="K1666" s="37">
        <v>62168</v>
      </c>
      <c r="L1666" s="37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 hidden="1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7">
        <f t="shared" si="81"/>
        <v>187565</v>
      </c>
      <c r="K1667" s="37">
        <v>35637.35</v>
      </c>
      <c r="L1667" s="37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 hidden="1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7">
        <f t="shared" si="81"/>
        <v>748800</v>
      </c>
      <c r="K1668" s="37">
        <v>142272</v>
      </c>
      <c r="L1668" s="37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 hidden="1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7">
        <f t="shared" si="81"/>
        <v>2744170</v>
      </c>
      <c r="K1669" s="37">
        <v>521392.3</v>
      </c>
      <c r="L1669" s="37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 hidden="1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7">
        <f t="shared" si="81"/>
        <v>1700000</v>
      </c>
      <c r="K1670" s="37">
        <v>0</v>
      </c>
      <c r="L1670" s="37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 hidden="1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7">
        <f t="shared" si="81"/>
        <v>562695</v>
      </c>
      <c r="K1671" s="37">
        <v>106912.05</v>
      </c>
      <c r="L1671" s="37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 hidden="1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7">
        <f t="shared" si="81"/>
        <v>3942848</v>
      </c>
      <c r="K1672" s="37">
        <v>749141</v>
      </c>
      <c r="L1672" s="37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 hidden="1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7">
        <f t="shared" si="81"/>
        <v>1023684</v>
      </c>
      <c r="K1673" s="37">
        <v>184424</v>
      </c>
      <c r="L1673" s="37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 hidden="1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7">
        <f t="shared" si="81"/>
        <v>544500</v>
      </c>
      <c r="K1674" s="37">
        <v>0</v>
      </c>
      <c r="L1674" s="37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 hidden="1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7">
        <f t="shared" si="81"/>
        <v>898233</v>
      </c>
      <c r="K1675" s="37">
        <v>0</v>
      </c>
      <c r="L1675" s="37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 hidden="1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7">
        <f t="shared" si="81"/>
        <v>74568831</v>
      </c>
      <c r="K1676" s="37">
        <v>1416808</v>
      </c>
      <c r="L1676" s="37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 hidden="1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7">
        <f t="shared" si="81"/>
        <v>635300</v>
      </c>
      <c r="K1677" s="37">
        <v>120707</v>
      </c>
      <c r="L1677" s="37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 hidden="1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7">
        <f t="shared" si="81"/>
        <v>150000</v>
      </c>
      <c r="K1678" s="37">
        <v>0</v>
      </c>
      <c r="L1678" s="37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 hidden="1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7">
        <f t="shared" si="81"/>
        <v>52000</v>
      </c>
      <c r="K1679" s="37">
        <v>9880</v>
      </c>
      <c r="L1679" s="37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 hidden="1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7">
        <f t="shared" si="81"/>
        <v>2823360</v>
      </c>
      <c r="K1680" s="37">
        <v>536438.4</v>
      </c>
      <c r="L1680" s="37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 hidden="1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7">
        <f t="shared" si="81"/>
        <v>556300</v>
      </c>
      <c r="K1681" s="37">
        <v>105697</v>
      </c>
      <c r="L1681" s="37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 hidden="1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7">
        <f t="shared" si="81"/>
        <v>536600</v>
      </c>
      <c r="K1682" s="37">
        <v>101954</v>
      </c>
      <c r="L1682" s="37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 hidden="1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7">
        <f t="shared" si="81"/>
        <v>20336.13</v>
      </c>
      <c r="K1683" s="37">
        <v>3863.87</v>
      </c>
      <c r="L1683" s="37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 hidden="1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7">
        <f t="shared" si="81"/>
        <v>14621.85</v>
      </c>
      <c r="K1684" s="37">
        <v>2778.15</v>
      </c>
      <c r="L1684" s="37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 hidden="1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7">
        <f t="shared" si="81"/>
        <v>26300</v>
      </c>
      <c r="K1685" s="37">
        <v>0</v>
      </c>
      <c r="L1685" s="37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 hidden="1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7">
        <f t="shared" si="81"/>
        <v>19621.84</v>
      </c>
      <c r="K1686" s="37">
        <v>3728.16</v>
      </c>
      <c r="L1686" s="37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 hidden="1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7">
        <f t="shared" si="81"/>
        <v>104500</v>
      </c>
      <c r="K1687" s="37">
        <v>0</v>
      </c>
      <c r="L1687" s="37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 hidden="1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7">
        <f t="shared" si="81"/>
        <v>42500</v>
      </c>
      <c r="K1688" s="37">
        <v>0</v>
      </c>
      <c r="L1688" s="37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 hidden="1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7">
        <f t="shared" si="81"/>
        <v>9360000</v>
      </c>
      <c r="K1689" s="37">
        <v>1778400</v>
      </c>
      <c r="L1689" s="37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 hidden="1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7">
        <f t="shared" si="81"/>
        <v>9360000</v>
      </c>
      <c r="K1690" s="37">
        <v>1778400</v>
      </c>
      <c r="L1690" s="37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 hidden="1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7">
        <f t="shared" si="81"/>
        <v>2729272</v>
      </c>
      <c r="K1691" s="37">
        <v>518562</v>
      </c>
      <c r="L1691" s="37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 hidden="1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7">
        <f t="shared" si="81"/>
        <v>2627500</v>
      </c>
      <c r="K1692" s="37">
        <v>499225</v>
      </c>
      <c r="L1692" s="37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 hidden="1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7">
        <f t="shared" si="81"/>
        <v>514115</v>
      </c>
      <c r="K1693" s="37">
        <v>75060</v>
      </c>
      <c r="L1693" s="37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 hidden="1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7">
        <f t="shared" si="81"/>
        <v>618664</v>
      </c>
      <c r="K1694" s="37">
        <v>94471</v>
      </c>
      <c r="L1694" s="37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 hidden="1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7">
        <f t="shared" si="81"/>
        <v>222456</v>
      </c>
      <c r="K1695" s="37">
        <v>42266.64</v>
      </c>
      <c r="L1695" s="37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 hidden="1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7">
        <f t="shared" si="81"/>
        <v>169900</v>
      </c>
      <c r="K1696" s="37">
        <v>32281</v>
      </c>
      <c r="L1696" s="37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 hidden="1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7">
        <f t="shared" si="81"/>
        <v>1779450</v>
      </c>
      <c r="K1697" s="37">
        <v>0</v>
      </c>
      <c r="L1697" s="37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 hidden="1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7">
        <f t="shared" si="81"/>
        <v>3388907</v>
      </c>
      <c r="K1698" s="37">
        <v>0</v>
      </c>
      <c r="L1698" s="37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 hidden="1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7">
        <f t="shared" si="81"/>
        <v>620344</v>
      </c>
      <c r="K1699" s="37">
        <v>94790</v>
      </c>
      <c r="L1699" s="37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 hidden="1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7">
        <f t="shared" si="81"/>
        <v>514956</v>
      </c>
      <c r="K1700" s="37">
        <v>75219</v>
      </c>
      <c r="L1700" s="37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 hidden="1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7">
        <f t="shared" si="81"/>
        <v>770224</v>
      </c>
      <c r="K1701" s="37">
        <v>146343</v>
      </c>
      <c r="L1701" s="37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 hidden="1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7">
        <f t="shared" si="81"/>
        <v>19000</v>
      </c>
      <c r="K1702" s="37">
        <v>3610</v>
      </c>
      <c r="L1702" s="37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 hidden="1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7">
        <f t="shared" si="81"/>
        <v>72400</v>
      </c>
      <c r="K1703" s="37">
        <v>3620</v>
      </c>
      <c r="L1703" s="37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 hidden="1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7">
        <f t="shared" si="81"/>
        <v>2729272</v>
      </c>
      <c r="K1704" s="37">
        <v>518562</v>
      </c>
      <c r="L1704" s="37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 hidden="1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7">
        <f t="shared" si="81"/>
        <v>56900</v>
      </c>
      <c r="K1705" s="37">
        <v>0</v>
      </c>
      <c r="L1705" s="37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 hidden="1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7">
        <f t="shared" si="81"/>
        <v>46218.49</v>
      </c>
      <c r="K1706" s="37">
        <v>8781.51</v>
      </c>
      <c r="L1706" s="37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 hidden="1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7">
        <f t="shared" si="81"/>
        <v>56900</v>
      </c>
      <c r="K1707" s="37">
        <v>0</v>
      </c>
      <c r="L1707" s="37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 hidden="1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7">
        <f t="shared" si="81"/>
        <v>57456</v>
      </c>
      <c r="K1708" s="37">
        <v>10916.64</v>
      </c>
      <c r="L1708" s="37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 hidden="1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7">
        <f t="shared" si="81"/>
        <v>114912</v>
      </c>
      <c r="K1709" s="37">
        <v>21833.279999999999</v>
      </c>
      <c r="L1709" s="37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 hidden="1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7">
        <f t="shared" si="81"/>
        <v>30000</v>
      </c>
      <c r="K1710" s="37">
        <v>0</v>
      </c>
      <c r="L1710" s="37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 hidden="1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7">
        <f t="shared" si="81"/>
        <v>290000</v>
      </c>
      <c r="K1711" s="37">
        <v>0</v>
      </c>
      <c r="L1711" s="37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 hidden="1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7">
        <f t="shared" si="81"/>
        <v>81358</v>
      </c>
      <c r="K1712" s="37">
        <v>1546</v>
      </c>
      <c r="L1712" s="37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 hidden="1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7">
        <f t="shared" si="81"/>
        <v>3276344</v>
      </c>
      <c r="K1713" s="37">
        <v>622505.36</v>
      </c>
      <c r="L1713" s="37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 hidden="1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7">
        <f t="shared" si="81"/>
        <v>62448</v>
      </c>
      <c r="K1714" s="37">
        <v>1187</v>
      </c>
      <c r="L1714" s="37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 hidden="1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7">
        <f t="shared" si="81"/>
        <v>3160831.93</v>
      </c>
      <c r="K1715" s="37">
        <v>600558.06999999995</v>
      </c>
      <c r="L1715" s="37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 hidden="1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7">
        <f t="shared" si="81"/>
        <v>159200</v>
      </c>
      <c r="K1716" s="37">
        <v>30248</v>
      </c>
      <c r="L1716" s="37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 hidden="1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7">
        <f t="shared" si="81"/>
        <v>1045663</v>
      </c>
      <c r="K1717" s="37">
        <v>198676</v>
      </c>
      <c r="L1717" s="37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 hidden="1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7">
        <f t="shared" si="81"/>
        <v>196580</v>
      </c>
      <c r="K1718" s="37">
        <v>3735</v>
      </c>
      <c r="L1718" s="37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 hidden="1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7">
        <f t="shared" si="81"/>
        <v>677120.96</v>
      </c>
      <c r="K1719" s="37">
        <v>119380.04</v>
      </c>
      <c r="L1719" s="37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 hidden="1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7">
        <f t="shared" si="81"/>
        <v>677120.96</v>
      </c>
      <c r="K1720" s="37">
        <v>119380.04</v>
      </c>
      <c r="L1720" s="37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 hidden="1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7">
        <f t="shared" si="81"/>
        <v>482120.96000000002</v>
      </c>
      <c r="K1721" s="37">
        <v>82330.039999999994</v>
      </c>
      <c r="L1721" s="37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 hidden="1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7">
        <f t="shared" si="81"/>
        <v>80600</v>
      </c>
      <c r="K1722" s="37">
        <v>15314</v>
      </c>
      <c r="L1722" s="37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 hidden="1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7">
        <f t="shared" si="81"/>
        <v>159800</v>
      </c>
      <c r="K1723" s="37">
        <v>30362</v>
      </c>
      <c r="L1723" s="37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 hidden="1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7">
        <f t="shared" si="81"/>
        <v>1244000</v>
      </c>
      <c r="K1724" s="37">
        <v>236360</v>
      </c>
      <c r="L1724" s="37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 hidden="1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7">
        <f t="shared" si="81"/>
        <v>322400</v>
      </c>
      <c r="K1725" s="37">
        <v>61256</v>
      </c>
      <c r="L1725" s="37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 hidden="1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7">
        <f t="shared" si="81"/>
        <v>39600</v>
      </c>
      <c r="K1726" s="37">
        <v>7524</v>
      </c>
      <c r="L1726" s="37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 hidden="1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7">
        <f t="shared" si="81"/>
        <v>1066000</v>
      </c>
      <c r="K1727" s="37">
        <v>202540</v>
      </c>
      <c r="L1727" s="37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 hidden="1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7">
        <f t="shared" si="81"/>
        <v>356580</v>
      </c>
      <c r="K1728" s="37">
        <v>67750</v>
      </c>
      <c r="L1728" s="37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 hidden="1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7">
        <f t="shared" ref="J1729:J1792" si="84">L1729-K1729</f>
        <v>7828316</v>
      </c>
      <c r="K1729" s="37">
        <v>0</v>
      </c>
      <c r="L1729" s="37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 hidden="1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7">
        <f t="shared" si="84"/>
        <v>6000</v>
      </c>
      <c r="K1730" s="37">
        <v>1140</v>
      </c>
      <c r="L1730" s="37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 hidden="1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7">
        <f t="shared" si="84"/>
        <v>53400</v>
      </c>
      <c r="K1731" s="37">
        <v>0</v>
      </c>
      <c r="L1731" s="37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 hidden="1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7">
        <f t="shared" si="84"/>
        <v>15000</v>
      </c>
      <c r="K1732" s="37">
        <v>0</v>
      </c>
      <c r="L1732" s="37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 hidden="1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7">
        <f t="shared" si="84"/>
        <v>7828316</v>
      </c>
      <c r="K1733" s="37">
        <v>0</v>
      </c>
      <c r="L1733" s="37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 hidden="1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7">
        <f t="shared" si="84"/>
        <v>11214000</v>
      </c>
      <c r="K1734" s="37">
        <v>2130660</v>
      </c>
      <c r="L1734" s="37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 hidden="1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7">
        <f t="shared" si="84"/>
        <v>462184</v>
      </c>
      <c r="K1735" s="37">
        <v>87815</v>
      </c>
      <c r="L1735" s="37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 hidden="1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7">
        <f t="shared" si="84"/>
        <v>15200</v>
      </c>
      <c r="K1736" s="37">
        <v>0</v>
      </c>
      <c r="L1736" s="37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 hidden="1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7">
        <f t="shared" si="84"/>
        <v>150000</v>
      </c>
      <c r="K1737" s="37">
        <v>0</v>
      </c>
      <c r="L1737" s="37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 hidden="1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7">
        <f t="shared" si="84"/>
        <v>52500</v>
      </c>
      <c r="K1738" s="37">
        <v>0</v>
      </c>
      <c r="L1738" s="37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 hidden="1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7">
        <f t="shared" si="84"/>
        <v>2139000</v>
      </c>
      <c r="K1739" s="37">
        <v>406410</v>
      </c>
      <c r="L1739" s="37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 hidden="1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7">
        <f t="shared" si="84"/>
        <v>6200000</v>
      </c>
      <c r="K1740" s="37">
        <v>1178000</v>
      </c>
      <c r="L1740" s="37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 hidden="1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7">
        <f t="shared" si="84"/>
        <v>6704800</v>
      </c>
      <c r="K1741" s="37">
        <v>1273912</v>
      </c>
      <c r="L1741" s="37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 hidden="1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7">
        <f t="shared" si="84"/>
        <v>371120</v>
      </c>
      <c r="K1742" s="37">
        <v>70512.800000000003</v>
      </c>
      <c r="L1742" s="37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 hidden="1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7">
        <f t="shared" si="84"/>
        <v>1952066</v>
      </c>
      <c r="K1743" s="37">
        <v>0</v>
      </c>
      <c r="L1743" s="37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 hidden="1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7">
        <f t="shared" si="84"/>
        <v>84000</v>
      </c>
      <c r="K1744" s="37">
        <v>15960</v>
      </c>
      <c r="L1744" s="37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 hidden="1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7">
        <f t="shared" si="84"/>
        <v>173400</v>
      </c>
      <c r="K1745" s="37">
        <v>32946</v>
      </c>
      <c r="L1745" s="37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 hidden="1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7">
        <f t="shared" si="84"/>
        <v>1362180</v>
      </c>
      <c r="K1746" s="37">
        <v>258814.2</v>
      </c>
      <c r="L1746" s="37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 hidden="1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7">
        <f t="shared" si="84"/>
        <v>1800000</v>
      </c>
      <c r="K1747" s="37">
        <v>342000</v>
      </c>
      <c r="L1747" s="37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 hidden="1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7">
        <f t="shared" si="84"/>
        <v>44000</v>
      </c>
      <c r="K1748" s="37">
        <v>8360</v>
      </c>
      <c r="L1748" s="37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 hidden="1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7">
        <f t="shared" si="84"/>
        <v>298995</v>
      </c>
      <c r="K1749" s="37">
        <v>56809</v>
      </c>
      <c r="L1749" s="37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 hidden="1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7">
        <f t="shared" si="84"/>
        <v>3100840.34</v>
      </c>
      <c r="K1750" s="37">
        <v>589159.66</v>
      </c>
      <c r="L1750" s="37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 hidden="1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7">
        <f t="shared" si="84"/>
        <v>3160831.93</v>
      </c>
      <c r="K1751" s="37">
        <v>600558.06999999995</v>
      </c>
      <c r="L1751" s="37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 hidden="1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7">
        <f t="shared" si="84"/>
        <v>20492</v>
      </c>
      <c r="K1752" s="37">
        <v>3893.48</v>
      </c>
      <c r="L1752" s="37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 hidden="1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7">
        <f t="shared" si="84"/>
        <v>3117950</v>
      </c>
      <c r="K1753" s="37">
        <v>592410.5</v>
      </c>
      <c r="L1753" s="37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 hidden="1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7">
        <f t="shared" si="84"/>
        <v>326800</v>
      </c>
      <c r="K1754" s="37">
        <v>62092</v>
      </c>
      <c r="L1754" s="37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 hidden="1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7">
        <f t="shared" si="84"/>
        <v>1054382</v>
      </c>
      <c r="K1755" s="37">
        <v>200332.58</v>
      </c>
      <c r="L1755" s="37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 hidden="1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7">
        <f t="shared" si="84"/>
        <v>520000</v>
      </c>
      <c r="K1756" s="37">
        <v>98800</v>
      </c>
      <c r="L1756" s="37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 hidden="1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7">
        <f t="shared" si="84"/>
        <v>42000</v>
      </c>
      <c r="K1757" s="37">
        <v>0</v>
      </c>
      <c r="L1757" s="37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 hidden="1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7">
        <f t="shared" si="84"/>
        <v>452312.96</v>
      </c>
      <c r="K1758" s="37">
        <v>76668.039999999994</v>
      </c>
      <c r="L1758" s="37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 hidden="1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7">
        <f t="shared" si="84"/>
        <v>653000</v>
      </c>
      <c r="K1759" s="37">
        <v>0</v>
      </c>
      <c r="L1759" s="37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 hidden="1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7">
        <f t="shared" si="84"/>
        <v>243882.41999999998</v>
      </c>
      <c r="K1760" s="37">
        <v>35279.58</v>
      </c>
      <c r="L1760" s="37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 hidden="1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7">
        <f t="shared" si="84"/>
        <v>19327.36</v>
      </c>
      <c r="K1761" s="37">
        <v>3672.64</v>
      </c>
      <c r="L1761" s="37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 hidden="1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7">
        <f t="shared" si="84"/>
        <v>736900</v>
      </c>
      <c r="K1762" s="37">
        <v>0</v>
      </c>
      <c r="L1762" s="37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 hidden="1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7">
        <f t="shared" si="84"/>
        <v>19327.36</v>
      </c>
      <c r="K1763" s="37">
        <v>3672.64</v>
      </c>
      <c r="L1763" s="37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 hidden="1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7">
        <f t="shared" si="84"/>
        <v>3160831.93</v>
      </c>
      <c r="K1764" s="37">
        <v>600558.06999999995</v>
      </c>
      <c r="L1764" s="37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 hidden="1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7">
        <f t="shared" si="84"/>
        <v>117000</v>
      </c>
      <c r="K1765" s="37">
        <v>0</v>
      </c>
      <c r="L1765" s="37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 hidden="1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7">
        <f t="shared" si="84"/>
        <v>49390</v>
      </c>
      <c r="K1766" s="37">
        <v>9384</v>
      </c>
      <c r="L1766" s="37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 hidden="1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7">
        <f t="shared" si="84"/>
        <v>101608</v>
      </c>
      <c r="K1767" s="37">
        <v>9170</v>
      </c>
      <c r="L1767" s="37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 hidden="1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7">
        <f t="shared" si="84"/>
        <v>995000</v>
      </c>
      <c r="K1768" s="37">
        <v>189050</v>
      </c>
      <c r="L1768" s="37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 hidden="1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7">
        <f t="shared" si="84"/>
        <v>8568782.0800000001</v>
      </c>
      <c r="K1769" s="37">
        <v>1628068.59</v>
      </c>
      <c r="L1769" s="37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 hidden="1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7">
        <f t="shared" si="84"/>
        <v>1504937</v>
      </c>
      <c r="K1770" s="37">
        <v>285938</v>
      </c>
      <c r="L1770" s="37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 hidden="1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7">
        <f t="shared" si="84"/>
        <v>1441874</v>
      </c>
      <c r="K1771" s="37">
        <v>205861</v>
      </c>
      <c r="L1771" s="37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 hidden="1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7">
        <f t="shared" si="84"/>
        <v>115559</v>
      </c>
      <c r="K1772" s="37">
        <v>21956</v>
      </c>
      <c r="L1772" s="37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 hidden="1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7">
        <f t="shared" si="84"/>
        <v>96504</v>
      </c>
      <c r="K1773" s="37">
        <v>18336</v>
      </c>
      <c r="L1773" s="37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 hidden="1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7">
        <f t="shared" si="84"/>
        <v>396209</v>
      </c>
      <c r="K1774" s="37">
        <v>75280</v>
      </c>
      <c r="L1774" s="37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 hidden="1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7">
        <f t="shared" si="84"/>
        <v>749330</v>
      </c>
      <c r="K1775" s="37">
        <v>142372.70000000001</v>
      </c>
      <c r="L1775" s="37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 hidden="1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7">
        <f t="shared" si="84"/>
        <v>1492889.4</v>
      </c>
      <c r="K1776" s="37">
        <v>283648.99</v>
      </c>
      <c r="L1776" s="37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 hidden="1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7">
        <f t="shared" si="84"/>
        <v>2539870</v>
      </c>
      <c r="K1777" s="37">
        <v>482575</v>
      </c>
      <c r="L1777" s="37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 hidden="1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7">
        <f t="shared" si="84"/>
        <v>4274172</v>
      </c>
      <c r="K1778" s="37">
        <v>0</v>
      </c>
      <c r="L1778" s="37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 hidden="1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7">
        <f t="shared" si="84"/>
        <v>1750905</v>
      </c>
      <c r="K1779" s="37">
        <v>332671.95</v>
      </c>
      <c r="L1779" s="37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 hidden="1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7">
        <f t="shared" si="84"/>
        <v>8941707</v>
      </c>
      <c r="K1780" s="37">
        <v>0</v>
      </c>
      <c r="L1780" s="37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 hidden="1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7">
        <f t="shared" si="84"/>
        <v>22689.08</v>
      </c>
      <c r="K1781" s="37">
        <v>4310.92</v>
      </c>
      <c r="L1781" s="37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 hidden="1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7">
        <f t="shared" si="84"/>
        <v>15126.05</v>
      </c>
      <c r="K1782" s="37">
        <v>2873.95</v>
      </c>
      <c r="L1782" s="37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 hidden="1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7">
        <f t="shared" si="84"/>
        <v>718400</v>
      </c>
      <c r="K1783" s="37">
        <v>136496</v>
      </c>
      <c r="L1783" s="37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 hidden="1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7">
        <f t="shared" si="84"/>
        <v>894000</v>
      </c>
      <c r="K1784" s="37">
        <v>169860</v>
      </c>
      <c r="L1784" s="37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 hidden="1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7">
        <f t="shared" si="84"/>
        <v>2640000</v>
      </c>
      <c r="K1785" s="37">
        <v>501600</v>
      </c>
      <c r="L1785" s="37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 hidden="1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7">
        <f t="shared" si="84"/>
        <v>3711300</v>
      </c>
      <c r="K1786" s="37">
        <v>0</v>
      </c>
      <c r="L1786" s="37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 hidden="1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7">
        <f t="shared" si="84"/>
        <v>168000</v>
      </c>
      <c r="K1787" s="37">
        <v>31920</v>
      </c>
      <c r="L1787" s="37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 hidden="1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7">
        <f t="shared" si="84"/>
        <v>9141386</v>
      </c>
      <c r="K1788" s="37">
        <v>0</v>
      </c>
      <c r="L1788" s="37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 hidden="1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7">
        <f t="shared" si="84"/>
        <v>106746</v>
      </c>
      <c r="K1789" s="37">
        <v>0</v>
      </c>
      <c r="L1789" s="37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 hidden="1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7">
        <f t="shared" si="84"/>
        <v>757000</v>
      </c>
      <c r="K1790" s="37">
        <v>0</v>
      </c>
      <c r="L1790" s="37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 hidden="1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7">
        <f t="shared" si="84"/>
        <v>757000</v>
      </c>
      <c r="K1791" s="37">
        <v>0</v>
      </c>
      <c r="L1791" s="37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 hidden="1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7">
        <f t="shared" si="84"/>
        <v>757000</v>
      </c>
      <c r="K1792" s="37">
        <v>0</v>
      </c>
      <c r="L1792" s="37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 hidden="1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7">
        <f t="shared" ref="J1793:J1856" si="87">L1793-K1793</f>
        <v>21680.67</v>
      </c>
      <c r="K1793" s="37">
        <v>4119.33</v>
      </c>
      <c r="L1793" s="37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 hidden="1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7">
        <f t="shared" si="87"/>
        <v>11764.71</v>
      </c>
      <c r="K1794" s="37">
        <v>2235.29</v>
      </c>
      <c r="L1794" s="37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 hidden="1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7">
        <f t="shared" si="87"/>
        <v>1324369.74</v>
      </c>
      <c r="K1795" s="37">
        <v>251630.25</v>
      </c>
      <c r="L1795" s="37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 hidden="1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7">
        <f t="shared" si="87"/>
        <v>453781.5</v>
      </c>
      <c r="K1796" s="37">
        <v>86218.48</v>
      </c>
      <c r="L1796" s="37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 hidden="1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7">
        <f t="shared" si="87"/>
        <v>3226891.1999999997</v>
      </c>
      <c r="K1797" s="37">
        <v>613109.32999999996</v>
      </c>
      <c r="L1797" s="37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 hidden="1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7">
        <f t="shared" si="87"/>
        <v>65900</v>
      </c>
      <c r="K1798" s="37">
        <v>12521</v>
      </c>
      <c r="L1798" s="37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 hidden="1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7">
        <f t="shared" si="87"/>
        <v>326800</v>
      </c>
      <c r="K1799" s="37">
        <v>62092</v>
      </c>
      <c r="L1799" s="37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 hidden="1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7">
        <f t="shared" si="87"/>
        <v>990000</v>
      </c>
      <c r="K1800" s="37">
        <v>188100</v>
      </c>
      <c r="L1800" s="37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 hidden="1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7">
        <f t="shared" si="87"/>
        <v>1278500</v>
      </c>
      <c r="K1801" s="37">
        <v>242915</v>
      </c>
      <c r="L1801" s="37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 hidden="1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7">
        <f t="shared" si="87"/>
        <v>290000</v>
      </c>
      <c r="K1802" s="37">
        <v>55100</v>
      </c>
      <c r="L1802" s="37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 hidden="1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7">
        <f t="shared" si="87"/>
        <v>84311</v>
      </c>
      <c r="K1803" s="37">
        <v>16019</v>
      </c>
      <c r="L1803" s="37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 hidden="1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7">
        <f t="shared" si="87"/>
        <v>397870</v>
      </c>
      <c r="K1804" s="37">
        <v>63670</v>
      </c>
      <c r="L1804" s="37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 hidden="1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7">
        <f t="shared" si="87"/>
        <v>1936729</v>
      </c>
      <c r="K1805" s="37">
        <v>294947</v>
      </c>
      <c r="L1805" s="37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 hidden="1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7">
        <f t="shared" si="87"/>
        <v>226920</v>
      </c>
      <c r="K1806" s="37">
        <v>43114.8</v>
      </c>
      <c r="L1806" s="37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 hidden="1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7">
        <f t="shared" si="87"/>
        <v>31240</v>
      </c>
      <c r="K1807" s="37">
        <v>5936</v>
      </c>
      <c r="L1807" s="37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 hidden="1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7">
        <f t="shared" si="87"/>
        <v>1508300</v>
      </c>
      <c r="K1808" s="37">
        <v>0</v>
      </c>
      <c r="L1808" s="37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 hidden="1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7">
        <f t="shared" si="87"/>
        <v>1600800</v>
      </c>
      <c r="K1809" s="37">
        <v>0</v>
      </c>
      <c r="L1809" s="37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 hidden="1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7">
        <f t="shared" si="87"/>
        <v>1508300</v>
      </c>
      <c r="K1810" s="37">
        <v>0</v>
      </c>
      <c r="L1810" s="37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 hidden="1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7">
        <f t="shared" si="87"/>
        <v>16723</v>
      </c>
      <c r="K1811" s="37">
        <v>3177</v>
      </c>
      <c r="L1811" s="37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 hidden="1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7">
        <f t="shared" si="87"/>
        <v>905327</v>
      </c>
      <c r="K1812" s="37">
        <v>17201</v>
      </c>
      <c r="L1812" s="37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 hidden="1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7">
        <f t="shared" si="87"/>
        <v>50000</v>
      </c>
      <c r="K1813" s="37">
        <v>0</v>
      </c>
      <c r="L1813" s="37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 hidden="1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7">
        <f t="shared" si="87"/>
        <v>2690625</v>
      </c>
      <c r="K1814" s="37">
        <v>0</v>
      </c>
      <c r="L1814" s="37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 hidden="1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7">
        <f t="shared" si="87"/>
        <v>1433262.0800000001</v>
      </c>
      <c r="K1815" s="37">
        <v>241535.92</v>
      </c>
      <c r="L1815" s="37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 hidden="1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7">
        <f t="shared" si="87"/>
        <v>18500</v>
      </c>
      <c r="K1816" s="37">
        <v>0</v>
      </c>
      <c r="L1816" s="37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 hidden="1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7">
        <f t="shared" si="87"/>
        <v>100000</v>
      </c>
      <c r="K1817" s="37">
        <v>0</v>
      </c>
      <c r="L1817" s="37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 hidden="1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7">
        <f t="shared" si="87"/>
        <v>1734575</v>
      </c>
      <c r="K1818" s="37">
        <v>329569.25</v>
      </c>
      <c r="L1818" s="37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 hidden="1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7">
        <f t="shared" si="87"/>
        <v>50000</v>
      </c>
      <c r="K1819" s="37">
        <v>0</v>
      </c>
      <c r="L1819" s="37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 hidden="1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7">
        <f t="shared" si="87"/>
        <v>3501810</v>
      </c>
      <c r="K1820" s="37">
        <v>665343.9</v>
      </c>
      <c r="L1820" s="37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 hidden="1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7">
        <f t="shared" si="87"/>
        <v>9235000</v>
      </c>
      <c r="K1821" s="37">
        <v>0</v>
      </c>
      <c r="L1821" s="37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 hidden="1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7">
        <f t="shared" si="87"/>
        <v>98000</v>
      </c>
      <c r="K1822" s="37">
        <v>18620</v>
      </c>
      <c r="L1822" s="37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 hidden="1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7">
        <f t="shared" si="87"/>
        <v>96500</v>
      </c>
      <c r="K1823" s="37">
        <v>18335</v>
      </c>
      <c r="L1823" s="37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 hidden="1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7">
        <f t="shared" si="87"/>
        <v>1445310</v>
      </c>
      <c r="K1824" s="37">
        <v>274608.90000000002</v>
      </c>
      <c r="L1824" s="37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 hidden="1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7">
        <f t="shared" si="87"/>
        <v>3010000</v>
      </c>
      <c r="K1825" s="37">
        <v>571900</v>
      </c>
      <c r="L1825" s="37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 hidden="1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7">
        <f t="shared" si="87"/>
        <v>12300000</v>
      </c>
      <c r="K1826" s="37">
        <v>2337000</v>
      </c>
      <c r="L1826" s="37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 hidden="1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7">
        <f t="shared" si="87"/>
        <v>2813000</v>
      </c>
      <c r="K1827" s="37">
        <v>534470</v>
      </c>
      <c r="L1827" s="37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 hidden="1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7">
        <f t="shared" si="87"/>
        <v>372500</v>
      </c>
      <c r="K1828" s="37">
        <v>70775</v>
      </c>
      <c r="L1828" s="37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 hidden="1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7">
        <f t="shared" si="87"/>
        <v>112316</v>
      </c>
      <c r="K1829" s="37">
        <v>0</v>
      </c>
      <c r="L1829" s="37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 hidden="1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7">
        <f t="shared" si="87"/>
        <v>174000</v>
      </c>
      <c r="K1830" s="37">
        <v>33060</v>
      </c>
      <c r="L1830" s="37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 hidden="1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7">
        <f t="shared" si="87"/>
        <v>460044</v>
      </c>
      <c r="K1831" s="37">
        <v>87408</v>
      </c>
      <c r="L1831" s="37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 hidden="1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7">
        <f t="shared" si="87"/>
        <v>52690</v>
      </c>
      <c r="K1832" s="37">
        <v>0</v>
      </c>
      <c r="L1832" s="37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 hidden="1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7">
        <f t="shared" si="87"/>
        <v>18500</v>
      </c>
      <c r="K1833" s="37">
        <v>0</v>
      </c>
      <c r="L1833" s="37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 hidden="1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7">
        <f t="shared" si="87"/>
        <v>192572</v>
      </c>
      <c r="K1834" s="37">
        <v>36588.68</v>
      </c>
      <c r="L1834" s="37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 hidden="1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7">
        <f t="shared" si="87"/>
        <v>520000</v>
      </c>
      <c r="K1835" s="37">
        <v>98800</v>
      </c>
      <c r="L1835" s="37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 hidden="1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7">
        <f t="shared" si="87"/>
        <v>93450</v>
      </c>
      <c r="K1836" s="37">
        <v>0</v>
      </c>
      <c r="L1836" s="37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 hidden="1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7">
        <f t="shared" si="87"/>
        <v>20200</v>
      </c>
      <c r="K1837" s="37">
        <v>0</v>
      </c>
      <c r="L1837" s="37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 hidden="1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7">
        <f t="shared" si="87"/>
        <v>258112.00000000003</v>
      </c>
      <c r="K1838" s="37">
        <v>49041.279999999999</v>
      </c>
      <c r="L1838" s="37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 hidden="1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7">
        <f t="shared" si="87"/>
        <v>360000</v>
      </c>
      <c r="K1839" s="37">
        <v>68400</v>
      </c>
      <c r="L1839" s="37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 hidden="1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7">
        <f t="shared" si="87"/>
        <v>1132242.3</v>
      </c>
      <c r="K1840" s="37">
        <v>215126.04</v>
      </c>
      <c r="L1840" s="37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 hidden="1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7">
        <f t="shared" si="87"/>
        <v>750000</v>
      </c>
      <c r="K1841" s="37">
        <v>142500</v>
      </c>
      <c r="L1841" s="37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 hidden="1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7">
        <f t="shared" si="87"/>
        <v>13500</v>
      </c>
      <c r="K1842" s="37">
        <v>0</v>
      </c>
      <c r="L1842" s="37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 hidden="1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7">
        <f t="shared" si="87"/>
        <v>568000</v>
      </c>
      <c r="K1843" s="37">
        <v>0</v>
      </c>
      <c r="L1843" s="37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 hidden="1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7">
        <f t="shared" si="87"/>
        <v>769608</v>
      </c>
      <c r="K1844" s="37">
        <v>146226</v>
      </c>
      <c r="L1844" s="37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 hidden="1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7">
        <f t="shared" si="87"/>
        <v>3300000</v>
      </c>
      <c r="K1845" s="37">
        <v>627000</v>
      </c>
      <c r="L1845" s="37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 hidden="1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7">
        <f t="shared" si="87"/>
        <v>4183700</v>
      </c>
      <c r="K1846" s="37">
        <v>794903</v>
      </c>
      <c r="L1846" s="37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 hidden="1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7">
        <f t="shared" si="87"/>
        <v>597000</v>
      </c>
      <c r="K1847" s="37">
        <v>113430</v>
      </c>
      <c r="L1847" s="37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 hidden="1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7">
        <f t="shared" si="87"/>
        <v>1022100</v>
      </c>
      <c r="K1848" s="37">
        <v>0</v>
      </c>
      <c r="L1848" s="37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 hidden="1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7">
        <f t="shared" si="87"/>
        <v>293750</v>
      </c>
      <c r="K1849" s="37">
        <v>0</v>
      </c>
      <c r="L1849" s="37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 hidden="1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7">
        <f t="shared" si="87"/>
        <v>1051718</v>
      </c>
      <c r="K1850" s="37">
        <v>199826.42</v>
      </c>
      <c r="L1850" s="37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 hidden="1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7">
        <f t="shared" si="87"/>
        <v>142350</v>
      </c>
      <c r="K1851" s="37">
        <v>27046.5</v>
      </c>
      <c r="L1851" s="37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 hidden="1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7">
        <f t="shared" si="87"/>
        <v>5874572.1200000001</v>
      </c>
      <c r="K1852" s="37">
        <v>1116168.7</v>
      </c>
      <c r="L1852" s="37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 hidden="1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7">
        <f t="shared" si="87"/>
        <v>517045.00000000006</v>
      </c>
      <c r="K1853" s="37">
        <v>98238.55</v>
      </c>
      <c r="L1853" s="37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 hidden="1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7">
        <f t="shared" si="87"/>
        <v>4165200</v>
      </c>
      <c r="K1854" s="37">
        <v>791388</v>
      </c>
      <c r="L1854" s="37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 hidden="1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7">
        <f t="shared" si="87"/>
        <v>295766</v>
      </c>
      <c r="K1855" s="37">
        <v>56195.54</v>
      </c>
      <c r="L1855" s="37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 hidden="1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7">
        <f t="shared" si="87"/>
        <v>13500</v>
      </c>
      <c r="K1856" s="37">
        <v>0</v>
      </c>
      <c r="L1856" s="37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 hidden="1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7">
        <f t="shared" ref="J1857:J1920" si="90">L1857-K1857</f>
        <v>18003.36</v>
      </c>
      <c r="K1857" s="37">
        <v>3420.64</v>
      </c>
      <c r="L1857" s="37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 hidden="1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7">
        <f t="shared" si="90"/>
        <v>100756.3</v>
      </c>
      <c r="K1858" s="37">
        <v>19143.7</v>
      </c>
      <c r="L1858" s="37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 hidden="1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7">
        <f t="shared" si="90"/>
        <v>3620000</v>
      </c>
      <c r="K1859" s="37">
        <v>687800</v>
      </c>
      <c r="L1859" s="37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 hidden="1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7">
        <f t="shared" si="90"/>
        <v>374400</v>
      </c>
      <c r="K1860" s="37">
        <v>71136</v>
      </c>
      <c r="L1860" s="37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 hidden="1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7">
        <f t="shared" si="90"/>
        <v>448400</v>
      </c>
      <c r="K1861" s="37">
        <v>85196</v>
      </c>
      <c r="L1861" s="37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 hidden="1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7">
        <f t="shared" si="90"/>
        <v>3160831.93</v>
      </c>
      <c r="K1862" s="37">
        <v>600558.06999999995</v>
      </c>
      <c r="L1862" s="37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 hidden="1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7">
        <f t="shared" si="90"/>
        <v>3274500</v>
      </c>
      <c r="K1863" s="37">
        <v>622155</v>
      </c>
      <c r="L1863" s="37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 hidden="1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7">
        <f t="shared" si="90"/>
        <v>360000</v>
      </c>
      <c r="K1864" s="37">
        <v>68400</v>
      </c>
      <c r="L1864" s="37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 hidden="1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7">
        <f t="shared" si="90"/>
        <v>68560</v>
      </c>
      <c r="K1865" s="37">
        <v>13026.4</v>
      </c>
      <c r="L1865" s="37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 hidden="1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7">
        <f t="shared" si="90"/>
        <v>407142.02</v>
      </c>
      <c r="K1866" s="37">
        <v>77356.98</v>
      </c>
      <c r="L1866" s="37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 hidden="1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7">
        <f t="shared" si="90"/>
        <v>47167400</v>
      </c>
      <c r="K1867" s="37">
        <v>8961806</v>
      </c>
      <c r="L1867" s="37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 hidden="1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7">
        <f t="shared" si="90"/>
        <v>829239</v>
      </c>
      <c r="K1868" s="37">
        <v>0</v>
      </c>
      <c r="L1868" s="37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 hidden="1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7">
        <f t="shared" si="90"/>
        <v>178080</v>
      </c>
      <c r="K1869" s="37">
        <v>33835</v>
      </c>
      <c r="L1869" s="37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 hidden="1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7">
        <f t="shared" si="90"/>
        <v>296800</v>
      </c>
      <c r="K1870" s="37">
        <v>56392</v>
      </c>
      <c r="L1870" s="37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 hidden="1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7">
        <f t="shared" si="90"/>
        <v>296800</v>
      </c>
      <c r="K1871" s="37">
        <v>56392</v>
      </c>
      <c r="L1871" s="37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 hidden="1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7">
        <f t="shared" si="90"/>
        <v>3400000</v>
      </c>
      <c r="K1872" s="37">
        <v>646000</v>
      </c>
      <c r="L1872" s="37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 hidden="1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7">
        <f t="shared" si="90"/>
        <v>3400000</v>
      </c>
      <c r="K1873" s="37">
        <v>646000</v>
      </c>
      <c r="L1873" s="37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 hidden="1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7">
        <f t="shared" si="90"/>
        <v>14683000</v>
      </c>
      <c r="K1874" s="37">
        <v>2789770</v>
      </c>
      <c r="L1874" s="37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 hidden="1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7">
        <f t="shared" si="90"/>
        <v>499500</v>
      </c>
      <c r="K1875" s="37">
        <v>0</v>
      </c>
      <c r="L1875" s="37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 hidden="1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7">
        <f t="shared" si="90"/>
        <v>83600</v>
      </c>
      <c r="K1876" s="37">
        <v>11400</v>
      </c>
      <c r="L1876" s="37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 hidden="1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7">
        <f t="shared" si="90"/>
        <v>1</v>
      </c>
      <c r="K1877" s="37">
        <v>0</v>
      </c>
      <c r="L1877" s="37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 hidden="1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7">
        <f t="shared" si="90"/>
        <v>1</v>
      </c>
      <c r="K1878" s="37">
        <v>0</v>
      </c>
      <c r="L1878" s="37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 hidden="1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7">
        <f t="shared" si="90"/>
        <v>180000</v>
      </c>
      <c r="K1879" s="37">
        <v>0</v>
      </c>
      <c r="L1879" s="37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 hidden="1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7">
        <f t="shared" si="90"/>
        <v>180000</v>
      </c>
      <c r="K1880" s="37">
        <v>0</v>
      </c>
      <c r="L1880" s="37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 hidden="1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7">
        <f t="shared" si="90"/>
        <v>400000</v>
      </c>
      <c r="K1881" s="37">
        <v>0</v>
      </c>
      <c r="L1881" s="37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 hidden="1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7">
        <f t="shared" si="90"/>
        <v>736800</v>
      </c>
      <c r="K1882" s="37">
        <v>139992</v>
      </c>
      <c r="L1882" s="37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 hidden="1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7">
        <f t="shared" si="90"/>
        <v>3500000</v>
      </c>
      <c r="K1883" s="37">
        <v>665000</v>
      </c>
      <c r="L1883" s="37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 hidden="1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7">
        <f t="shared" si="90"/>
        <v>18500</v>
      </c>
      <c r="K1884" s="37">
        <v>0</v>
      </c>
      <c r="L1884" s="37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 hidden="1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7">
        <f t="shared" si="90"/>
        <v>1876797.39</v>
      </c>
      <c r="K1885" s="37">
        <v>0</v>
      </c>
      <c r="L1885" s="37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 hidden="1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7">
        <f t="shared" si="90"/>
        <v>360000</v>
      </c>
      <c r="K1886" s="37">
        <v>68400</v>
      </c>
      <c r="L1886" s="37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 hidden="1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7">
        <f t="shared" si="90"/>
        <v>1050369</v>
      </c>
      <c r="K1887" s="37">
        <v>0</v>
      </c>
      <c r="L1887" s="37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 hidden="1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7">
        <f t="shared" si="90"/>
        <v>18500</v>
      </c>
      <c r="K1888" s="37">
        <v>0</v>
      </c>
      <c r="L1888" s="37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 hidden="1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7">
        <f t="shared" si="90"/>
        <v>38500</v>
      </c>
      <c r="K1889" s="37">
        <v>0</v>
      </c>
      <c r="L1889" s="37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 hidden="1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7">
        <f t="shared" si="90"/>
        <v>4230374.75</v>
      </c>
      <c r="K1890" s="37">
        <v>310512.25</v>
      </c>
      <c r="L1890" s="37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 hidden="1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7">
        <f t="shared" si="90"/>
        <v>3400000</v>
      </c>
      <c r="K1891" s="37">
        <v>646000</v>
      </c>
      <c r="L1891" s="37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 hidden="1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7">
        <f t="shared" si="90"/>
        <v>2941</v>
      </c>
      <c r="K1892" s="37">
        <v>559</v>
      </c>
      <c r="L1892" s="37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 hidden="1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7">
        <f t="shared" si="90"/>
        <v>4548806.0100000007</v>
      </c>
      <c r="K1893" s="37">
        <v>864273.14</v>
      </c>
      <c r="L1893" s="37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 hidden="1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7">
        <f t="shared" si="90"/>
        <v>80851.86</v>
      </c>
      <c r="K1894" s="37">
        <v>0</v>
      </c>
      <c r="L1894" s="37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 hidden="1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7">
        <f t="shared" si="90"/>
        <v>652012.96</v>
      </c>
      <c r="K1895" s="37">
        <v>114668.04</v>
      </c>
      <c r="L1895" s="37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 hidden="1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7">
        <f t="shared" si="90"/>
        <v>3501810</v>
      </c>
      <c r="K1896" s="37">
        <v>665343.9</v>
      </c>
      <c r="L1896" s="37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 hidden="1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7">
        <f t="shared" si="90"/>
        <v>217600</v>
      </c>
      <c r="K1897" s="37">
        <v>41344</v>
      </c>
      <c r="L1897" s="37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 hidden="1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7">
        <f t="shared" si="90"/>
        <v>135834</v>
      </c>
      <c r="K1898" s="37">
        <v>25808</v>
      </c>
      <c r="L1898" s="37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 hidden="1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7">
        <f t="shared" si="90"/>
        <v>1700000</v>
      </c>
      <c r="K1899" s="37">
        <v>323000</v>
      </c>
      <c r="L1899" s="37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 hidden="1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7">
        <f t="shared" si="90"/>
        <v>1602870</v>
      </c>
      <c r="K1900" s="37">
        <v>304545.3</v>
      </c>
      <c r="L1900" s="37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 hidden="1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7">
        <f t="shared" si="90"/>
        <v>1750000</v>
      </c>
      <c r="K1901" s="37">
        <v>332500</v>
      </c>
      <c r="L1901" s="37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 hidden="1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7">
        <f t="shared" si="90"/>
        <v>50000</v>
      </c>
      <c r="K1902" s="37">
        <v>9500</v>
      </c>
      <c r="L1902" s="37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 hidden="1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7">
        <f t="shared" si="90"/>
        <v>18500</v>
      </c>
      <c r="K1903" s="37">
        <v>0</v>
      </c>
      <c r="L1903" s="37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 hidden="1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7">
        <f t="shared" si="90"/>
        <v>15200</v>
      </c>
      <c r="K1904" s="37">
        <v>0</v>
      </c>
      <c r="L1904" s="37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 hidden="1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7">
        <f t="shared" si="90"/>
        <v>2083800</v>
      </c>
      <c r="K1905" s="37">
        <v>395922</v>
      </c>
      <c r="L1905" s="37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 hidden="1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7">
        <f t="shared" si="90"/>
        <v>18500</v>
      </c>
      <c r="K1906" s="37">
        <v>0</v>
      </c>
      <c r="L1906" s="37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 hidden="1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7">
        <f t="shared" si="90"/>
        <v>72873.95</v>
      </c>
      <c r="K1907" s="37">
        <v>13846.05</v>
      </c>
      <c r="L1907" s="37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 hidden="1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7">
        <f t="shared" si="90"/>
        <v>467250</v>
      </c>
      <c r="K1908" s="37">
        <v>0</v>
      </c>
      <c r="L1908" s="37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 hidden="1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7">
        <f t="shared" si="90"/>
        <v>1245000</v>
      </c>
      <c r="K1909" s="37">
        <v>236550</v>
      </c>
      <c r="L1909" s="37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 hidden="1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7">
        <f t="shared" si="90"/>
        <v>105000</v>
      </c>
      <c r="K1910" s="37">
        <v>19950</v>
      </c>
      <c r="L1910" s="37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 hidden="1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7">
        <f t="shared" si="90"/>
        <v>150000</v>
      </c>
      <c r="K1911" s="37">
        <v>28500</v>
      </c>
      <c r="L1911" s="37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 hidden="1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7">
        <f t="shared" si="90"/>
        <v>19000</v>
      </c>
      <c r="K1912" s="37">
        <v>3610</v>
      </c>
      <c r="L1912" s="37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 hidden="1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7">
        <f t="shared" si="90"/>
        <v>920000</v>
      </c>
      <c r="K1913" s="37">
        <v>174800</v>
      </c>
      <c r="L1913" s="37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 hidden="1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7">
        <f t="shared" si="90"/>
        <v>28702</v>
      </c>
      <c r="K1914" s="37">
        <v>5453</v>
      </c>
      <c r="L1914" s="37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 hidden="1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7">
        <f t="shared" si="90"/>
        <v>1008719</v>
      </c>
      <c r="K1915" s="37">
        <v>140798</v>
      </c>
      <c r="L1915" s="37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 hidden="1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7">
        <f t="shared" si="90"/>
        <v>1425000</v>
      </c>
      <c r="K1916" s="37">
        <v>270750</v>
      </c>
      <c r="L1916" s="37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 hidden="1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7">
        <f t="shared" si="90"/>
        <v>174000</v>
      </c>
      <c r="K1917" s="37">
        <v>33060</v>
      </c>
      <c r="L1917" s="37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 hidden="1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7">
        <f t="shared" si="90"/>
        <v>170000</v>
      </c>
      <c r="K1918" s="37">
        <v>0</v>
      </c>
      <c r="L1918" s="37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 hidden="1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7">
        <f t="shared" si="90"/>
        <v>262184.88</v>
      </c>
      <c r="K1919" s="37">
        <v>49815.13</v>
      </c>
      <c r="L1919" s="37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 hidden="1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7">
        <f t="shared" si="90"/>
        <v>220000</v>
      </c>
      <c r="K1920" s="37">
        <v>41800</v>
      </c>
      <c r="L1920" s="37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 hidden="1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7">
        <f t="shared" ref="J1921:J1984" si="93">L1921-K1921</f>
        <v>19000</v>
      </c>
      <c r="K1921" s="37">
        <v>3610</v>
      </c>
      <c r="L1921" s="37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 hidden="1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7">
        <f t="shared" si="93"/>
        <v>136440</v>
      </c>
      <c r="K1922" s="37">
        <v>25923.599999999999</v>
      </c>
      <c r="L1922" s="37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 hidden="1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7">
        <f t="shared" si="93"/>
        <v>2282254</v>
      </c>
      <c r="K1923" s="37">
        <v>433628.26</v>
      </c>
      <c r="L1923" s="37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 hidden="1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7">
        <f t="shared" si="93"/>
        <v>461470.00000000006</v>
      </c>
      <c r="K1924" s="37">
        <v>87679.3</v>
      </c>
      <c r="L1924" s="37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 hidden="1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7">
        <f t="shared" si="93"/>
        <v>890000</v>
      </c>
      <c r="K1925" s="37">
        <v>169100</v>
      </c>
      <c r="L1925" s="37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 hidden="1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7">
        <f t="shared" si="93"/>
        <v>3996438</v>
      </c>
      <c r="K1926" s="37">
        <v>759323.22</v>
      </c>
      <c r="L1926" s="37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 hidden="1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7">
        <f t="shared" si="93"/>
        <v>1276386</v>
      </c>
      <c r="K1927" s="37">
        <v>242513.34</v>
      </c>
      <c r="L1927" s="37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 hidden="1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7">
        <f t="shared" si="93"/>
        <v>2374176</v>
      </c>
      <c r="K1928" s="37">
        <v>451093.44</v>
      </c>
      <c r="L1928" s="37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 hidden="1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7">
        <f t="shared" si="93"/>
        <v>2624369.71</v>
      </c>
      <c r="K1929" s="37">
        <v>498630.25</v>
      </c>
      <c r="L1929" s="37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 hidden="1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7">
        <f t="shared" si="93"/>
        <v>40084.04</v>
      </c>
      <c r="K1930" s="37">
        <v>7615.96</v>
      </c>
      <c r="L1930" s="37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 hidden="1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7">
        <f t="shared" si="93"/>
        <v>19501.560000000001</v>
      </c>
      <c r="K1931" s="37">
        <v>0</v>
      </c>
      <c r="L1931" s="37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 hidden="1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7">
        <f t="shared" si="93"/>
        <v>66750</v>
      </c>
      <c r="K1932" s="37">
        <v>0</v>
      </c>
      <c r="L1932" s="37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 hidden="1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7">
        <f t="shared" si="93"/>
        <v>9900</v>
      </c>
      <c r="K1933" s="37">
        <v>0</v>
      </c>
      <c r="L1933" s="37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 hidden="1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7">
        <f t="shared" si="93"/>
        <v>38207250</v>
      </c>
      <c r="K1934" s="37">
        <v>7259377.5</v>
      </c>
      <c r="L1934" s="37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 hidden="1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7">
        <f t="shared" si="93"/>
        <v>7320000</v>
      </c>
      <c r="K1935" s="37">
        <v>1390800</v>
      </c>
      <c r="L1935" s="37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 hidden="1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7">
        <f t="shared" si="93"/>
        <v>71316</v>
      </c>
      <c r="K1936" s="37">
        <v>13550.04</v>
      </c>
      <c r="L1936" s="37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 hidden="1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7">
        <f t="shared" si="93"/>
        <v>234000</v>
      </c>
      <c r="K1937" s="37">
        <v>44460</v>
      </c>
      <c r="L1937" s="37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 hidden="1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7">
        <f t="shared" si="93"/>
        <v>36000</v>
      </c>
      <c r="K1938" s="37">
        <v>0</v>
      </c>
      <c r="L1938" s="37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 hidden="1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7">
        <f t="shared" si="93"/>
        <v>13500</v>
      </c>
      <c r="K1939" s="37">
        <v>0</v>
      </c>
      <c r="L1939" s="37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 hidden="1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7">
        <f t="shared" si="93"/>
        <v>1000000</v>
      </c>
      <c r="K1940" s="37">
        <v>190000</v>
      </c>
      <c r="L1940" s="37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 hidden="1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7">
        <f t="shared" si="93"/>
        <v>22184.87</v>
      </c>
      <c r="K1941" s="37">
        <v>4215.13</v>
      </c>
      <c r="L1941" s="37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 hidden="1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7">
        <f t="shared" si="93"/>
        <v>31000.01</v>
      </c>
      <c r="K1942" s="37">
        <v>0</v>
      </c>
      <c r="L1942" s="37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 hidden="1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7">
        <f t="shared" si="93"/>
        <v>11600</v>
      </c>
      <c r="K1943" s="37">
        <v>0</v>
      </c>
      <c r="L1943" s="37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 hidden="1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7">
        <f t="shared" si="93"/>
        <v>150000</v>
      </c>
      <c r="K1944" s="37">
        <v>0</v>
      </c>
      <c r="L1944" s="37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 hidden="1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7">
        <f t="shared" si="93"/>
        <v>15000</v>
      </c>
      <c r="K1945" s="37">
        <v>0</v>
      </c>
      <c r="L1945" s="37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 hidden="1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7">
        <f t="shared" si="93"/>
        <v>340000</v>
      </c>
      <c r="K1946" s="37">
        <v>0</v>
      </c>
      <c r="L1946" s="37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 hidden="1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7">
        <f t="shared" si="93"/>
        <v>2184053</v>
      </c>
      <c r="K1947" s="37">
        <v>413211</v>
      </c>
      <c r="L1947" s="37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 hidden="1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7">
        <f t="shared" si="93"/>
        <v>1062385</v>
      </c>
      <c r="K1948" s="37">
        <v>0</v>
      </c>
      <c r="L1948" s="37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 hidden="1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7">
        <f t="shared" si="93"/>
        <v>47450</v>
      </c>
      <c r="K1949" s="37">
        <v>0</v>
      </c>
      <c r="L1949" s="37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 hidden="1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7">
        <f t="shared" si="93"/>
        <v>133500</v>
      </c>
      <c r="K1950" s="37">
        <v>0</v>
      </c>
      <c r="L1950" s="37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 hidden="1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7">
        <f t="shared" si="93"/>
        <v>706500</v>
      </c>
      <c r="K1951" s="37">
        <v>0</v>
      </c>
      <c r="L1951" s="37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 hidden="1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7">
        <f t="shared" si="93"/>
        <v>318097</v>
      </c>
      <c r="K1952" s="37">
        <v>60438.43</v>
      </c>
      <c r="L1952" s="37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 hidden="1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7">
        <f t="shared" si="93"/>
        <v>519749.00000000006</v>
      </c>
      <c r="K1953" s="37">
        <v>98752.31</v>
      </c>
      <c r="L1953" s="37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 hidden="1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7">
        <f t="shared" si="93"/>
        <v>11945000</v>
      </c>
      <c r="K1954" s="37">
        <v>2269550</v>
      </c>
      <c r="L1954" s="37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 hidden="1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7">
        <f t="shared" si="93"/>
        <v>8414850</v>
      </c>
      <c r="K1955" s="37">
        <v>0</v>
      </c>
      <c r="L1955" s="37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 hidden="1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7">
        <f t="shared" si="93"/>
        <v>260000</v>
      </c>
      <c r="K1956" s="37">
        <v>0</v>
      </c>
      <c r="L1956" s="37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 hidden="1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7">
        <f t="shared" si="93"/>
        <v>7200000</v>
      </c>
      <c r="K1957" s="37">
        <v>1368000</v>
      </c>
      <c r="L1957" s="37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 hidden="1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7">
        <f t="shared" si="93"/>
        <v>649800</v>
      </c>
      <c r="K1958" s="37">
        <v>123462</v>
      </c>
      <c r="L1958" s="37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 hidden="1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7">
        <f t="shared" si="93"/>
        <v>3100000</v>
      </c>
      <c r="K1959" s="37">
        <v>589000</v>
      </c>
      <c r="L1959" s="37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 hidden="1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7">
        <f t="shared" si="93"/>
        <v>640000</v>
      </c>
      <c r="K1960" s="37">
        <v>0</v>
      </c>
      <c r="L1960" s="37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 hidden="1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7">
        <f t="shared" si="93"/>
        <v>84400</v>
      </c>
      <c r="K1961" s="37">
        <v>16036</v>
      </c>
      <c r="L1961" s="37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 hidden="1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7">
        <f t="shared" si="93"/>
        <v>18500</v>
      </c>
      <c r="K1962" s="37">
        <v>0</v>
      </c>
      <c r="L1962" s="37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 hidden="1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7">
        <f t="shared" si="93"/>
        <v>21999.599999999999</v>
      </c>
      <c r="K1963" s="37">
        <v>0</v>
      </c>
      <c r="L1963" s="37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 hidden="1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7">
        <f t="shared" si="93"/>
        <v>28298</v>
      </c>
      <c r="K1964" s="37">
        <v>0</v>
      </c>
      <c r="L1964" s="37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 hidden="1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7">
        <f t="shared" si="93"/>
        <v>63256.3</v>
      </c>
      <c r="K1965" s="37">
        <v>2043.7</v>
      </c>
      <c r="L1965" s="37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 hidden="1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7">
        <f t="shared" si="93"/>
        <v>45400</v>
      </c>
      <c r="K1966" s="37">
        <v>0</v>
      </c>
      <c r="L1966" s="37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 hidden="1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7">
        <f t="shared" si="93"/>
        <v>6200000</v>
      </c>
      <c r="K1967" s="37">
        <v>1178000</v>
      </c>
      <c r="L1967" s="37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 hidden="1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7">
        <f t="shared" si="93"/>
        <v>18500</v>
      </c>
      <c r="K1968" s="37">
        <v>0</v>
      </c>
      <c r="L1968" s="37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 hidden="1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7">
        <f t="shared" si="93"/>
        <v>645000</v>
      </c>
      <c r="K1969" s="37">
        <v>122550</v>
      </c>
      <c r="L1969" s="37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 hidden="1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7">
        <f t="shared" si="93"/>
        <v>2558808.4299999997</v>
      </c>
      <c r="K1970" s="37">
        <v>485313.99</v>
      </c>
      <c r="L1970" s="37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 hidden="1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7">
        <f t="shared" si="93"/>
        <v>351262</v>
      </c>
      <c r="K1971" s="37">
        <v>66739.78</v>
      </c>
      <c r="L1971" s="37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 hidden="1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7">
        <f t="shared" si="93"/>
        <v>185000</v>
      </c>
      <c r="K1972" s="37">
        <v>35150</v>
      </c>
      <c r="L1972" s="37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 hidden="1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7">
        <f t="shared" si="93"/>
        <v>783500</v>
      </c>
      <c r="K1973" s="37">
        <v>0</v>
      </c>
      <c r="L1973" s="37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 hidden="1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7">
        <f t="shared" si="93"/>
        <v>31900</v>
      </c>
      <c r="K1974" s="37">
        <v>0</v>
      </c>
      <c r="L1974" s="37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 hidden="1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7">
        <f t="shared" si="93"/>
        <v>10108000</v>
      </c>
      <c r="K1975" s="37">
        <v>1920520</v>
      </c>
      <c r="L1975" s="37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 hidden="1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7">
        <f t="shared" si="93"/>
        <v>11764.71</v>
      </c>
      <c r="K1976" s="37">
        <v>2235.29</v>
      </c>
      <c r="L1976" s="37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 hidden="1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7">
        <f t="shared" si="93"/>
        <v>192080</v>
      </c>
      <c r="K1977" s="37">
        <v>36495.199999999997</v>
      </c>
      <c r="L1977" s="37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 hidden="1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7">
        <f t="shared" si="93"/>
        <v>67226.899999999994</v>
      </c>
      <c r="K1978" s="37">
        <v>12773.11</v>
      </c>
      <c r="L1978" s="37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 hidden="1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7">
        <f t="shared" si="93"/>
        <v>107738</v>
      </c>
      <c r="K1979" s="37">
        <v>20470.22</v>
      </c>
      <c r="L1979" s="37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 hidden="1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7">
        <f t="shared" si="93"/>
        <v>1890000</v>
      </c>
      <c r="K1980" s="37">
        <v>359100</v>
      </c>
      <c r="L1980" s="37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 hidden="1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7">
        <f t="shared" si="93"/>
        <v>3883448</v>
      </c>
      <c r="K1981" s="37">
        <v>737855.12</v>
      </c>
      <c r="L1981" s="37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 hidden="1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7">
        <f t="shared" si="93"/>
        <v>9520000</v>
      </c>
      <c r="K1982" s="37">
        <v>1808800</v>
      </c>
      <c r="L1982" s="37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 hidden="1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7">
        <f t="shared" si="93"/>
        <v>2216000</v>
      </c>
      <c r="K1983" s="37">
        <v>421040</v>
      </c>
      <c r="L1983" s="37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 hidden="1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7">
        <f t="shared" si="93"/>
        <v>2472000</v>
      </c>
      <c r="K1984" s="37">
        <v>469680</v>
      </c>
      <c r="L1984" s="37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 hidden="1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7">
        <f t="shared" ref="J1985:J2048" si="96">L1985-K1985</f>
        <v>4500000</v>
      </c>
      <c r="K1985" s="37">
        <v>855000</v>
      </c>
      <c r="L1985" s="37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 hidden="1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7">
        <f t="shared" si="96"/>
        <v>377034</v>
      </c>
      <c r="K1986" s="37">
        <v>71636.460000000006</v>
      </c>
      <c r="L1986" s="37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 hidden="1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7">
        <f t="shared" si="96"/>
        <v>470000</v>
      </c>
      <c r="K1987" s="37">
        <v>89300</v>
      </c>
      <c r="L1987" s="37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 hidden="1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7">
        <f t="shared" si="96"/>
        <v>20200000</v>
      </c>
      <c r="K1988" s="37">
        <v>3838000</v>
      </c>
      <c r="L1988" s="37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 hidden="1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7">
        <f t="shared" si="96"/>
        <v>189507</v>
      </c>
      <c r="K1989" s="37">
        <v>36006.33</v>
      </c>
      <c r="L1989" s="37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 hidden="1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7">
        <f t="shared" si="96"/>
        <v>521512.6</v>
      </c>
      <c r="K1990" s="37">
        <v>15487.4</v>
      </c>
      <c r="L1990" s="37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 hidden="1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7">
        <f t="shared" si="96"/>
        <v>748800</v>
      </c>
      <c r="K1991" s="37">
        <v>142272</v>
      </c>
      <c r="L1991" s="37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 hidden="1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7">
        <f t="shared" si="96"/>
        <v>31200</v>
      </c>
      <c r="K1992" s="37">
        <v>0</v>
      </c>
      <c r="L1992" s="37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 hidden="1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7">
        <f t="shared" si="96"/>
        <v>1423500</v>
      </c>
      <c r="K1993" s="37">
        <v>0</v>
      </c>
      <c r="L1993" s="37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 hidden="1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7">
        <f t="shared" si="96"/>
        <v>24293.449999999997</v>
      </c>
      <c r="K1994" s="37">
        <v>2586.56</v>
      </c>
      <c r="L1994" s="37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 hidden="1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7">
        <f t="shared" si="96"/>
        <v>43200</v>
      </c>
      <c r="K1995" s="37">
        <v>0</v>
      </c>
      <c r="L1995" s="37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 hidden="1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7">
        <f t="shared" si="96"/>
        <v>29411.770000000004</v>
      </c>
      <c r="K1996" s="37">
        <v>5588.24</v>
      </c>
      <c r="L1996" s="37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 hidden="1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7">
        <f t="shared" si="96"/>
        <v>1051718</v>
      </c>
      <c r="K1997" s="37">
        <v>199826.42</v>
      </c>
      <c r="L1997" s="37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 hidden="1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7">
        <f t="shared" si="96"/>
        <v>400000</v>
      </c>
      <c r="K1998" s="37">
        <v>0</v>
      </c>
      <c r="L1998" s="37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 hidden="1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7">
        <f t="shared" si="96"/>
        <v>28900</v>
      </c>
      <c r="K1999" s="37">
        <v>0</v>
      </c>
      <c r="L1999" s="37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 hidden="1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7">
        <f t="shared" si="96"/>
        <v>66750</v>
      </c>
      <c r="K2000" s="37">
        <v>0</v>
      </c>
      <c r="L2000" s="37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 hidden="1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7">
        <f t="shared" si="96"/>
        <v>62800</v>
      </c>
      <c r="K2001" s="37">
        <v>0</v>
      </c>
      <c r="L2001" s="37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 hidden="1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7">
        <f t="shared" si="96"/>
        <v>767000</v>
      </c>
      <c r="K2002" s="37">
        <v>0</v>
      </c>
      <c r="L2002" s="37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 hidden="1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7">
        <f t="shared" si="96"/>
        <v>36900</v>
      </c>
      <c r="K2003" s="37">
        <v>0</v>
      </c>
      <c r="L2003" s="37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 hidden="1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7">
        <f t="shared" si="96"/>
        <v>6871240</v>
      </c>
      <c r="K2004" s="37">
        <v>0</v>
      </c>
      <c r="L2004" s="37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 hidden="1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7">
        <f t="shared" si="96"/>
        <v>11577412</v>
      </c>
      <c r="K2005" s="37">
        <v>2199708.2799999998</v>
      </c>
      <c r="L2005" s="37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 hidden="1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7">
        <f t="shared" si="96"/>
        <v>11200600</v>
      </c>
      <c r="K2006" s="37">
        <v>2128114</v>
      </c>
      <c r="L2006" s="37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 hidden="1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7">
        <f t="shared" si="96"/>
        <v>420000</v>
      </c>
      <c r="K2007" s="37">
        <v>79800</v>
      </c>
      <c r="L2007" s="37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 hidden="1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7">
        <f t="shared" si="96"/>
        <v>11577412</v>
      </c>
      <c r="K2008" s="37">
        <v>2199708.2799999998</v>
      </c>
      <c r="L2008" s="37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 hidden="1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7">
        <f t="shared" si="96"/>
        <v>74933</v>
      </c>
      <c r="K2009" s="37">
        <v>14237.27</v>
      </c>
      <c r="L2009" s="37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 hidden="1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7">
        <f t="shared" si="96"/>
        <v>537968.89</v>
      </c>
      <c r="K2010" s="37">
        <v>102214.11</v>
      </c>
      <c r="L2010" s="37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 hidden="1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7">
        <f t="shared" si="96"/>
        <v>276213.40000000002</v>
      </c>
      <c r="K2011" s="37">
        <v>49206.6</v>
      </c>
      <c r="L2011" s="37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 hidden="1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7">
        <f t="shared" si="96"/>
        <v>2203812.5300000003</v>
      </c>
      <c r="K2012" s="37">
        <v>418724.47</v>
      </c>
      <c r="L2012" s="37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 hidden="1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7">
        <f t="shared" si="96"/>
        <v>537968.89</v>
      </c>
      <c r="K2013" s="37">
        <v>102214.11</v>
      </c>
      <c r="L2013" s="37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 hidden="1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7">
        <f t="shared" si="96"/>
        <v>325699.19</v>
      </c>
      <c r="K2014" s="37">
        <v>61882.81</v>
      </c>
      <c r="L2014" s="37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 hidden="1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7">
        <f t="shared" si="96"/>
        <v>927000</v>
      </c>
      <c r="K2015" s="37">
        <v>176130</v>
      </c>
      <c r="L2015" s="37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 hidden="1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7">
        <f t="shared" si="96"/>
        <v>13605280</v>
      </c>
      <c r="K2016" s="37">
        <v>2585003.2000000002</v>
      </c>
      <c r="L2016" s="37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 hidden="1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7">
        <f t="shared" si="96"/>
        <v>90578588</v>
      </c>
      <c r="K2017" s="37">
        <v>1720993</v>
      </c>
      <c r="L2017" s="37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 hidden="1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7">
        <f t="shared" si="96"/>
        <v>127896</v>
      </c>
      <c r="K2018" s="37">
        <v>2430</v>
      </c>
      <c r="L2018" s="37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 hidden="1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7">
        <f t="shared" si="96"/>
        <v>479000</v>
      </c>
      <c r="K2019" s="37">
        <v>91010</v>
      </c>
      <c r="L2019" s="37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 hidden="1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7">
        <f t="shared" si="96"/>
        <v>29411.770000000004</v>
      </c>
      <c r="K2020" s="37">
        <v>5588.24</v>
      </c>
      <c r="L2020" s="37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 hidden="1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7">
        <f t="shared" si="96"/>
        <v>697800</v>
      </c>
      <c r="K2021" s="37">
        <v>132582</v>
      </c>
      <c r="L2021" s="37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 hidden="1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7">
        <f t="shared" si="96"/>
        <v>941300</v>
      </c>
      <c r="K2022" s="37">
        <v>178847</v>
      </c>
      <c r="L2022" s="37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 hidden="1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7">
        <f t="shared" si="96"/>
        <v>529600</v>
      </c>
      <c r="K2023" s="37">
        <v>100624</v>
      </c>
      <c r="L2023" s="37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 hidden="1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7">
        <f t="shared" si="96"/>
        <v>15125.85</v>
      </c>
      <c r="K2024" s="37">
        <v>2874.15</v>
      </c>
      <c r="L2024" s="37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 hidden="1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7">
        <f t="shared" si="96"/>
        <v>798800</v>
      </c>
      <c r="K2025" s="37">
        <v>151772</v>
      </c>
      <c r="L2025" s="37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 hidden="1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7">
        <f t="shared" si="96"/>
        <v>509204</v>
      </c>
      <c r="K2026" s="37">
        <v>96748.76</v>
      </c>
      <c r="L2026" s="37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 hidden="1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7">
        <f t="shared" si="96"/>
        <v>513863</v>
      </c>
      <c r="K2027" s="37">
        <v>57090</v>
      </c>
      <c r="L2027" s="37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 hidden="1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7">
        <f t="shared" si="96"/>
        <v>119598</v>
      </c>
      <c r="K2028" s="37">
        <v>0</v>
      </c>
      <c r="L2028" s="37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 hidden="1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7">
        <f t="shared" si="96"/>
        <v>89300</v>
      </c>
      <c r="K2029" s="37">
        <v>0</v>
      </c>
      <c r="L2029" s="37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 hidden="1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7">
        <f t="shared" si="96"/>
        <v>993300</v>
      </c>
      <c r="K2030" s="37">
        <v>188727</v>
      </c>
      <c r="L2030" s="37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 hidden="1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7">
        <f t="shared" si="96"/>
        <v>6700000</v>
      </c>
      <c r="K2031" s="37">
        <v>1273000</v>
      </c>
      <c r="L2031" s="37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 hidden="1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7">
        <f t="shared" si="96"/>
        <v>1920000</v>
      </c>
      <c r="K2032" s="37">
        <v>364800</v>
      </c>
      <c r="L2032" s="37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 hidden="1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7">
        <f t="shared" si="96"/>
        <v>6400000</v>
      </c>
      <c r="K2033" s="37">
        <v>1216000</v>
      </c>
      <c r="L2033" s="37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 hidden="1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7">
        <f t="shared" si="96"/>
        <v>81800</v>
      </c>
      <c r="K2034" s="37">
        <v>0</v>
      </c>
      <c r="L2034" s="37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 hidden="1">
      <c r="A2035" s="1" t="s">
        <v>26</v>
      </c>
      <c r="B2035" s="1" t="s">
        <v>2881</v>
      </c>
      <c r="C2035" s="27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7">
        <f t="shared" si="96"/>
        <v>41040</v>
      </c>
      <c r="K2035" s="37">
        <v>0</v>
      </c>
      <c r="L2035" s="37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 hidden="1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7">
        <f t="shared" si="96"/>
        <v>107738</v>
      </c>
      <c r="K2036" s="37">
        <v>20470.22</v>
      </c>
      <c r="L2036" s="37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 hidden="1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7">
        <f t="shared" si="96"/>
        <v>1250000</v>
      </c>
      <c r="K2037" s="37">
        <v>237500</v>
      </c>
      <c r="L2037" s="37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 hidden="1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7">
        <f t="shared" si="96"/>
        <v>153000</v>
      </c>
      <c r="K2038" s="37">
        <v>29070</v>
      </c>
      <c r="L2038" s="37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 hidden="1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7">
        <f t="shared" si="96"/>
        <v>25000</v>
      </c>
      <c r="K2039" s="37">
        <v>4750</v>
      </c>
      <c r="L2039" s="37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 hidden="1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7">
        <f t="shared" si="96"/>
        <v>600000</v>
      </c>
      <c r="K2040" s="37">
        <v>114000</v>
      </c>
      <c r="L2040" s="37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 hidden="1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7">
        <f t="shared" si="96"/>
        <v>327730.25</v>
      </c>
      <c r="K2041" s="37">
        <v>62268.75</v>
      </c>
      <c r="L2041" s="37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 hidden="1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7">
        <f t="shared" si="96"/>
        <v>424368.91000000003</v>
      </c>
      <c r="K2042" s="37">
        <v>80630.09</v>
      </c>
      <c r="L2042" s="37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 hidden="1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7">
        <f t="shared" si="96"/>
        <v>352873.95</v>
      </c>
      <c r="K2043" s="37">
        <v>67046.05</v>
      </c>
      <c r="L2043" s="37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 hidden="1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7">
        <f t="shared" si="96"/>
        <v>541983.19999999995</v>
      </c>
      <c r="K2044" s="37">
        <v>102976.8</v>
      </c>
      <c r="L2044" s="37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 hidden="1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7">
        <f t="shared" si="96"/>
        <v>1750000</v>
      </c>
      <c r="K2045" s="37">
        <v>332500</v>
      </c>
      <c r="L2045" s="37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 hidden="1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7">
        <f t="shared" si="96"/>
        <v>4429964</v>
      </c>
      <c r="K2046" s="37">
        <v>841693</v>
      </c>
      <c r="L2046" s="37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 hidden="1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7">
        <f t="shared" si="96"/>
        <v>1376954</v>
      </c>
      <c r="K2047" s="37">
        <v>200805</v>
      </c>
      <c r="L2047" s="37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 hidden="1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7">
        <f t="shared" si="96"/>
        <v>602500</v>
      </c>
      <c r="K2048" s="37">
        <v>0</v>
      </c>
      <c r="L2048" s="37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 hidden="1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7">
        <f t="shared" ref="J2049:J2112" si="99">L2049-K2049</f>
        <v>25966.39</v>
      </c>
      <c r="K2049" s="37">
        <v>4933.6099999999997</v>
      </c>
      <c r="L2049" s="37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 hidden="1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7">
        <f t="shared" si="99"/>
        <v>970584.99999999988</v>
      </c>
      <c r="K2050" s="37">
        <v>184411.15</v>
      </c>
      <c r="L2050" s="37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 hidden="1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7">
        <f t="shared" si="99"/>
        <v>62900</v>
      </c>
      <c r="K2051" s="37">
        <v>0</v>
      </c>
      <c r="L2051" s="37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 hidden="1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7">
        <f t="shared" si="99"/>
        <v>584226</v>
      </c>
      <c r="K2052" s="37">
        <v>111002.94</v>
      </c>
      <c r="L2052" s="37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 hidden="1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7">
        <f t="shared" si="99"/>
        <v>7795800</v>
      </c>
      <c r="K2053" s="37">
        <v>1481202</v>
      </c>
      <c r="L2053" s="37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 hidden="1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7">
        <f t="shared" si="99"/>
        <v>5075000</v>
      </c>
      <c r="K2054" s="37">
        <v>964250</v>
      </c>
      <c r="L2054" s="37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 hidden="1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7">
        <f t="shared" si="99"/>
        <v>442060</v>
      </c>
      <c r="K2055" s="37">
        <v>83991.4</v>
      </c>
      <c r="L2055" s="37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 hidden="1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7">
        <f t="shared" si="99"/>
        <v>250721</v>
      </c>
      <c r="K2056" s="37">
        <v>47636.99</v>
      </c>
      <c r="L2056" s="37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 hidden="1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7">
        <f t="shared" si="99"/>
        <v>460000</v>
      </c>
      <c r="K2057" s="37">
        <v>87400</v>
      </c>
      <c r="L2057" s="37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 hidden="1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7">
        <f t="shared" si="99"/>
        <v>580000</v>
      </c>
      <c r="K2058" s="37">
        <v>110200</v>
      </c>
      <c r="L2058" s="37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 hidden="1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7">
        <f t="shared" si="99"/>
        <v>460000</v>
      </c>
      <c r="K2059" s="37">
        <v>87400</v>
      </c>
      <c r="L2059" s="37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 hidden="1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7">
        <f t="shared" si="99"/>
        <v>260000</v>
      </c>
      <c r="K2060" s="37">
        <v>49400</v>
      </c>
      <c r="L2060" s="37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 hidden="1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7">
        <f t="shared" si="99"/>
        <v>156350</v>
      </c>
      <c r="K2061" s="37">
        <v>0</v>
      </c>
      <c r="L2061" s="37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 hidden="1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7">
        <f t="shared" si="99"/>
        <v>20520</v>
      </c>
      <c r="K2062" s="37">
        <v>0</v>
      </c>
      <c r="L2062" s="37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 hidden="1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7">
        <f t="shared" si="99"/>
        <v>47800</v>
      </c>
      <c r="K2063" s="37">
        <v>0</v>
      </c>
      <c r="L2063" s="37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 hidden="1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7">
        <f t="shared" si="99"/>
        <v>622000</v>
      </c>
      <c r="K2064" s="37">
        <v>118180</v>
      </c>
      <c r="L2064" s="37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 hidden="1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7">
        <f t="shared" si="99"/>
        <v>150000</v>
      </c>
      <c r="K2065" s="37">
        <v>0</v>
      </c>
      <c r="L2065" s="37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 hidden="1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7">
        <f t="shared" si="99"/>
        <v>178108</v>
      </c>
      <c r="K2066" s="37">
        <v>31892</v>
      </c>
      <c r="L2066" s="37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46107</v>
      </c>
      <c r="V2066" s="1"/>
      <c r="W2066" s="1"/>
      <c r="X2066" s="1" t="s">
        <v>2144</v>
      </c>
    </row>
    <row r="2067" spans="1:24" hidden="1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7">
        <f t="shared" si="99"/>
        <v>16035</v>
      </c>
      <c r="K2067" s="37">
        <v>3047</v>
      </c>
      <c r="L2067" s="37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 hidden="1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7">
        <f t="shared" si="99"/>
        <v>33000</v>
      </c>
      <c r="K2068" s="37">
        <v>6270</v>
      </c>
      <c r="L2068" s="37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 hidden="1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7">
        <f t="shared" si="99"/>
        <v>124800</v>
      </c>
      <c r="K2069" s="37">
        <v>23712</v>
      </c>
      <c r="L2069" s="37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 hidden="1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7">
        <f t="shared" si="99"/>
        <v>6753600</v>
      </c>
      <c r="K2070" s="37">
        <v>1283184</v>
      </c>
      <c r="L2070" s="37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 hidden="1">
      <c r="A2071" s="1" t="s">
        <v>26</v>
      </c>
      <c r="B2071" s="1" t="s">
        <v>2922</v>
      </c>
      <c r="C2071" s="1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7">
        <f t="shared" si="99"/>
        <v>41040</v>
      </c>
      <c r="K2071" s="37">
        <v>0</v>
      </c>
      <c r="L2071" s="37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 hidden="1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7">
        <f t="shared" si="99"/>
        <v>920000</v>
      </c>
      <c r="K2072" s="37">
        <v>174800</v>
      </c>
      <c r="L2072" s="37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 hidden="1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7">
        <f t="shared" si="99"/>
        <v>17000</v>
      </c>
      <c r="K2073" s="37">
        <v>0</v>
      </c>
      <c r="L2073" s="37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 hidden="1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7">
        <f t="shared" si="99"/>
        <v>52700</v>
      </c>
      <c r="K2074" s="37">
        <v>0</v>
      </c>
      <c r="L2074" s="37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 hidden="1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7">
        <f t="shared" si="99"/>
        <v>15000</v>
      </c>
      <c r="K2075" s="37">
        <v>0</v>
      </c>
      <c r="L2075" s="37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 hidden="1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7">
        <f t="shared" si="99"/>
        <v>15000</v>
      </c>
      <c r="K2076" s="37">
        <v>0</v>
      </c>
      <c r="L2076" s="37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 hidden="1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7">
        <f t="shared" si="99"/>
        <v>480600</v>
      </c>
      <c r="K2077" s="37">
        <v>0</v>
      </c>
      <c r="L2077" s="37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 hidden="1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7">
        <f t="shared" si="99"/>
        <v>9923804</v>
      </c>
      <c r="K2078" s="37">
        <v>1885523</v>
      </c>
      <c r="L2078" s="37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 hidden="1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7">
        <f t="shared" si="99"/>
        <v>2780000</v>
      </c>
      <c r="K2079" s="37">
        <v>528200</v>
      </c>
      <c r="L2079" s="37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 hidden="1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7">
        <f t="shared" si="99"/>
        <v>6140000</v>
      </c>
      <c r="K2080" s="37">
        <v>1166600</v>
      </c>
      <c r="L2080" s="37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 hidden="1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7">
        <f t="shared" si="99"/>
        <v>845220</v>
      </c>
      <c r="K2081" s="37">
        <v>160592</v>
      </c>
      <c r="L2081" s="37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 hidden="1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7">
        <f t="shared" si="99"/>
        <v>836160</v>
      </c>
      <c r="K2082" s="37">
        <v>158870</v>
      </c>
      <c r="L2082" s="37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 hidden="1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7">
        <f t="shared" si="99"/>
        <v>458840</v>
      </c>
      <c r="K2083" s="37">
        <v>87179.6</v>
      </c>
      <c r="L2083" s="37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 hidden="1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7">
        <f t="shared" si="99"/>
        <v>1306900</v>
      </c>
      <c r="K2084" s="37">
        <v>248311</v>
      </c>
      <c r="L2084" s="37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 hidden="1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7">
        <f t="shared" si="99"/>
        <v>778991.58</v>
      </c>
      <c r="K2085" s="37">
        <v>148008.42000000001</v>
      </c>
      <c r="L2085" s="37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 hidden="1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7">
        <f t="shared" si="99"/>
        <v>1312000</v>
      </c>
      <c r="K2086" s="37">
        <v>249280</v>
      </c>
      <c r="L2086" s="37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 hidden="1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7">
        <f t="shared" si="99"/>
        <v>402521</v>
      </c>
      <c r="K2087" s="37">
        <v>76479</v>
      </c>
      <c r="L2087" s="37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 hidden="1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7">
        <f t="shared" si="99"/>
        <v>807700</v>
      </c>
      <c r="K2088" s="37">
        <v>153463</v>
      </c>
      <c r="L2088" s="37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 hidden="1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7">
        <f t="shared" si="99"/>
        <v>774890</v>
      </c>
      <c r="K2089" s="37">
        <v>147229</v>
      </c>
      <c r="L2089" s="37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 hidden="1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7">
        <f t="shared" si="99"/>
        <v>3341200</v>
      </c>
      <c r="K2090" s="37">
        <v>634828</v>
      </c>
      <c r="L2090" s="37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 hidden="1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7">
        <f t="shared" si="99"/>
        <v>282040</v>
      </c>
      <c r="K2091" s="37">
        <v>53588</v>
      </c>
      <c r="L2091" s="37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 hidden="1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7">
        <f t="shared" si="99"/>
        <v>6208042</v>
      </c>
      <c r="K2092" s="37">
        <v>117953</v>
      </c>
      <c r="L2092" s="37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 hidden="1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7">
        <f t="shared" si="99"/>
        <v>5966398</v>
      </c>
      <c r="K2093" s="37">
        <v>1133615.6200000001</v>
      </c>
      <c r="L2093" s="37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 hidden="1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7">
        <f t="shared" si="99"/>
        <v>807700</v>
      </c>
      <c r="K2094" s="37">
        <v>153463</v>
      </c>
      <c r="L2094" s="37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 hidden="1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7">
        <f t="shared" si="99"/>
        <v>780000</v>
      </c>
      <c r="K2095" s="37">
        <v>148200</v>
      </c>
      <c r="L2095" s="37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 hidden="1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7">
        <f t="shared" si="99"/>
        <v>230088</v>
      </c>
      <c r="K2096" s="37">
        <v>43717</v>
      </c>
      <c r="L2096" s="37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 hidden="1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7">
        <f t="shared" si="99"/>
        <v>171000</v>
      </c>
      <c r="K2097" s="37">
        <v>0</v>
      </c>
      <c r="L2097" s="37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 hidden="1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7">
        <f t="shared" si="99"/>
        <v>1244000</v>
      </c>
      <c r="K2098" s="37">
        <v>236360</v>
      </c>
      <c r="L2098" s="37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 hidden="1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7">
        <f t="shared" si="99"/>
        <v>829624</v>
      </c>
      <c r="K2099" s="37">
        <v>137560</v>
      </c>
      <c r="L2099" s="37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 hidden="1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7">
        <f t="shared" si="99"/>
        <v>33949.579832000003</v>
      </c>
      <c r="K2100" s="37">
        <v>6450.4201679999996</v>
      </c>
      <c r="L2100" s="37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 hidden="1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7">
        <f t="shared" si="99"/>
        <v>15200</v>
      </c>
      <c r="K2101" s="37">
        <v>0</v>
      </c>
      <c r="L2101" s="37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 hidden="1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7">
        <f t="shared" si="99"/>
        <v>451488000</v>
      </c>
      <c r="K2102" s="37">
        <v>85782720</v>
      </c>
      <c r="L2102" s="37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 hidden="1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7">
        <f t="shared" si="99"/>
        <v>64700</v>
      </c>
      <c r="K2103" s="37">
        <v>0</v>
      </c>
      <c r="L2103" s="37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 hidden="1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7">
        <f t="shared" si="99"/>
        <v>124897</v>
      </c>
      <c r="K2104" s="37">
        <v>2373</v>
      </c>
      <c r="L2104" s="37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 hidden="1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7">
        <f t="shared" si="99"/>
        <v>3338685</v>
      </c>
      <c r="K2105" s="37">
        <v>634350.15</v>
      </c>
      <c r="L2105" s="37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 hidden="1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7">
        <f t="shared" si="99"/>
        <v>64000</v>
      </c>
      <c r="K2106" s="37">
        <v>0</v>
      </c>
      <c r="L2106" s="37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 hidden="1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7">
        <f t="shared" si="99"/>
        <v>6225000</v>
      </c>
      <c r="K2107" s="37">
        <v>1182750</v>
      </c>
      <c r="L2107" s="37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 hidden="1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7">
        <f t="shared" si="99"/>
        <v>927000</v>
      </c>
      <c r="K2108" s="37">
        <v>176130</v>
      </c>
      <c r="L2108" s="37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 hidden="1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7">
        <f t="shared" si="99"/>
        <v>479000</v>
      </c>
      <c r="K2109" s="37">
        <v>91010</v>
      </c>
      <c r="L2109" s="37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 hidden="1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7">
        <f t="shared" si="99"/>
        <v>40050</v>
      </c>
      <c r="K2110" s="37">
        <v>0</v>
      </c>
      <c r="L2110" s="37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 hidden="1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7">
        <f t="shared" si="99"/>
        <v>241176</v>
      </c>
      <c r="K2111" s="37">
        <v>45823.44</v>
      </c>
      <c r="L2111" s="37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 hidden="1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7">
        <f t="shared" si="99"/>
        <v>3232900</v>
      </c>
      <c r="K2112" s="37">
        <v>614251</v>
      </c>
      <c r="L2112" s="37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 hidden="1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7">
        <v>0</v>
      </c>
      <c r="K2113" s="37">
        <v>135375</v>
      </c>
      <c r="L2113" s="37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 hidden="1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7">
        <f t="shared" ref="J2114:J2177" si="102">L2114-K2114</f>
        <v>130000</v>
      </c>
      <c r="K2114" s="37">
        <v>24700</v>
      </c>
      <c r="L2114" s="37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 hidden="1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7">
        <f t="shared" si="102"/>
        <v>2125000</v>
      </c>
      <c r="K2115" s="37">
        <v>0</v>
      </c>
      <c r="L2115" s="37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 hidden="1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7">
        <f t="shared" si="102"/>
        <v>11945000</v>
      </c>
      <c r="K2116" s="37">
        <v>2269550</v>
      </c>
      <c r="L2116" s="37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 hidden="1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7">
        <f t="shared" si="102"/>
        <v>428915.96</v>
      </c>
      <c r="K2117" s="37">
        <v>71025.039999999994</v>
      </c>
      <c r="L2117" s="37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 hidden="1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7">
        <f t="shared" si="102"/>
        <v>150000</v>
      </c>
      <c r="K2118" s="37">
        <v>28500</v>
      </c>
      <c r="L2118" s="37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 hidden="1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7">
        <f t="shared" si="102"/>
        <v>1360000</v>
      </c>
      <c r="K2119" s="37">
        <v>258400</v>
      </c>
      <c r="L2119" s="37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 hidden="1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7">
        <f t="shared" si="102"/>
        <v>894000</v>
      </c>
      <c r="K2120" s="37">
        <v>169860</v>
      </c>
      <c r="L2120" s="37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 hidden="1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7">
        <f t="shared" si="102"/>
        <v>552826</v>
      </c>
      <c r="K2121" s="37">
        <v>105036.94</v>
      </c>
      <c r="L2121" s="37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 hidden="1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7">
        <f t="shared" si="102"/>
        <v>3050271</v>
      </c>
      <c r="K2122" s="37">
        <v>579551.49</v>
      </c>
      <c r="L2122" s="37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 hidden="1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7">
        <f t="shared" si="102"/>
        <v>1409706</v>
      </c>
      <c r="K2123" s="37">
        <v>267844.14</v>
      </c>
      <c r="L2123" s="37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 hidden="1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7">
        <f t="shared" si="102"/>
        <v>3624768</v>
      </c>
      <c r="K2124" s="37">
        <v>688705.92</v>
      </c>
      <c r="L2124" s="37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 hidden="1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7">
        <f t="shared" si="102"/>
        <v>5799630</v>
      </c>
      <c r="K2125" s="37">
        <v>1101929.7</v>
      </c>
      <c r="L2125" s="37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 hidden="1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7">
        <f t="shared" si="102"/>
        <v>4414200</v>
      </c>
      <c r="K2126" s="37">
        <v>838698</v>
      </c>
      <c r="L2126" s="37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 hidden="1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7">
        <f t="shared" si="102"/>
        <v>4643738</v>
      </c>
      <c r="K2127" s="37">
        <v>882310.22</v>
      </c>
      <c r="L2127" s="37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 hidden="1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7">
        <f t="shared" si="102"/>
        <v>4754303</v>
      </c>
      <c r="K2128" s="37">
        <v>903317.57</v>
      </c>
      <c r="L2128" s="37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 hidden="1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7">
        <f t="shared" si="102"/>
        <v>7529447.9999999991</v>
      </c>
      <c r="K2129" s="37">
        <v>1430595.12</v>
      </c>
      <c r="L2129" s="37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 hidden="1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7">
        <f t="shared" si="102"/>
        <v>26300</v>
      </c>
      <c r="K2130" s="37">
        <v>0</v>
      </c>
      <c r="L2130" s="37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 hidden="1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7">
        <f t="shared" si="102"/>
        <v>22984.04</v>
      </c>
      <c r="K2131" s="37">
        <v>4366.96</v>
      </c>
      <c r="L2131" s="37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 hidden="1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7">
        <f t="shared" si="102"/>
        <v>6722.6900000000005</v>
      </c>
      <c r="K2132" s="37">
        <v>1277.31</v>
      </c>
      <c r="L2132" s="37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 hidden="1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7">
        <f t="shared" si="102"/>
        <v>26300</v>
      </c>
      <c r="K2133" s="37">
        <v>0</v>
      </c>
      <c r="L2133" s="37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 hidden="1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7">
        <f t="shared" si="102"/>
        <v>350000</v>
      </c>
      <c r="K2134" s="37">
        <v>0</v>
      </c>
      <c r="L2134" s="37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 hidden="1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7">
        <f t="shared" si="102"/>
        <v>175000</v>
      </c>
      <c r="K2135" s="37">
        <v>0</v>
      </c>
      <c r="L2135" s="37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 hidden="1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7">
        <f t="shared" si="102"/>
        <v>17997600</v>
      </c>
      <c r="K2136" s="37">
        <v>3419544</v>
      </c>
      <c r="L2136" s="37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 hidden="1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7">
        <f t="shared" si="102"/>
        <v>16800000</v>
      </c>
      <c r="K2137" s="37">
        <v>3192000</v>
      </c>
      <c r="L2137" s="37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 hidden="1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7">
        <f t="shared" si="102"/>
        <v>422613.99939199997</v>
      </c>
      <c r="K2138" s="37">
        <v>80296.660608000006</v>
      </c>
      <c r="L2138" s="37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 hidden="1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7">
        <f t="shared" si="102"/>
        <v>2506000</v>
      </c>
      <c r="K2139" s="37">
        <v>476140</v>
      </c>
      <c r="L2139" s="37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 hidden="1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7">
        <f t="shared" si="102"/>
        <v>10926632</v>
      </c>
      <c r="K2140" s="37">
        <v>2076060</v>
      </c>
      <c r="L2140" s="37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 hidden="1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7">
        <f t="shared" si="102"/>
        <v>33907371</v>
      </c>
      <c r="K2141" s="37">
        <v>6442400</v>
      </c>
      <c r="L2141" s="37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 hidden="1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7">
        <f t="shared" si="102"/>
        <v>500000</v>
      </c>
      <c r="K2142" s="37">
        <v>95000</v>
      </c>
      <c r="L2142" s="37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 hidden="1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7">
        <f t="shared" si="102"/>
        <v>2000000</v>
      </c>
      <c r="K2143" s="37">
        <v>380000</v>
      </c>
      <c r="L2143" s="37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 hidden="1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7">
        <f t="shared" si="102"/>
        <v>608000</v>
      </c>
      <c r="K2144" s="37">
        <v>0</v>
      </c>
      <c r="L2144" s="37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 hidden="1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7">
        <f t="shared" si="102"/>
        <v>467000</v>
      </c>
      <c r="K2145" s="37">
        <v>88730</v>
      </c>
      <c r="L2145" s="37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 hidden="1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7">
        <f t="shared" si="102"/>
        <v>20588.239999999998</v>
      </c>
      <c r="K2146" s="37">
        <v>3911.76</v>
      </c>
      <c r="L2146" s="37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 hidden="1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7">
        <f t="shared" si="102"/>
        <v>18500000</v>
      </c>
      <c r="K2147" s="37">
        <v>3515000</v>
      </c>
      <c r="L2147" s="37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 hidden="1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7">
        <f t="shared" si="102"/>
        <v>1205000</v>
      </c>
      <c r="K2148" s="37">
        <v>228950</v>
      </c>
      <c r="L2148" s="37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 hidden="1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7">
        <f t="shared" si="102"/>
        <v>9630210</v>
      </c>
      <c r="K2149" s="37">
        <v>1829739.9</v>
      </c>
      <c r="L2149" s="37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 hidden="1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7">
        <f t="shared" si="102"/>
        <v>12800</v>
      </c>
      <c r="K2150" s="37">
        <v>0</v>
      </c>
      <c r="L2150" s="37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 hidden="1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7">
        <f t="shared" si="102"/>
        <v>19238900</v>
      </c>
      <c r="K2151" s="37">
        <v>3655391</v>
      </c>
      <c r="L2151" s="37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 hidden="1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7">
        <f t="shared" si="102"/>
        <v>18500000</v>
      </c>
      <c r="K2152" s="37">
        <v>3515000</v>
      </c>
      <c r="L2152" s="37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 hidden="1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7">
        <f t="shared" si="102"/>
        <v>18600</v>
      </c>
      <c r="K2153" s="37">
        <v>0</v>
      </c>
      <c r="L2153" s="37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 hidden="1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7">
        <f t="shared" si="102"/>
        <v>1325618</v>
      </c>
      <c r="K2154" s="37">
        <v>0</v>
      </c>
      <c r="L2154" s="37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 hidden="1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7">
        <f t="shared" si="102"/>
        <v>331061</v>
      </c>
      <c r="K2155" s="37">
        <v>62901.59</v>
      </c>
      <c r="L2155" s="37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 hidden="1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7">
        <f t="shared" si="102"/>
        <v>1289932.0087840001</v>
      </c>
      <c r="K2156" s="37">
        <v>245087.08121599999</v>
      </c>
      <c r="L2156" s="37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 hidden="1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7">
        <f t="shared" si="102"/>
        <v>365242.99969600001</v>
      </c>
      <c r="K2157" s="37">
        <v>69396.170303999999</v>
      </c>
      <c r="L2157" s="37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 hidden="1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7">
        <f t="shared" si="102"/>
        <v>27374537.599999998</v>
      </c>
      <c r="K2158" s="37">
        <v>5201162.1399999997</v>
      </c>
      <c r="L2158" s="37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 hidden="1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7">
        <f t="shared" si="102"/>
        <v>591156.62121200003</v>
      </c>
      <c r="K2159" s="37">
        <v>112319.75878800001</v>
      </c>
      <c r="L2159" s="37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 hidden="1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7">
        <f t="shared" si="102"/>
        <v>1244530</v>
      </c>
      <c r="K2160" s="37">
        <v>236461</v>
      </c>
      <c r="L2160" s="37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 hidden="1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7">
        <f t="shared" si="102"/>
        <v>12717978</v>
      </c>
      <c r="K2161" s="37">
        <v>2416416</v>
      </c>
      <c r="L2161" s="37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 hidden="1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7">
        <f t="shared" si="102"/>
        <v>715000</v>
      </c>
      <c r="K2162" s="37">
        <v>135850</v>
      </c>
      <c r="L2162" s="37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 hidden="1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7">
        <f t="shared" si="102"/>
        <v>65000</v>
      </c>
      <c r="K2163" s="37">
        <v>12350</v>
      </c>
      <c r="L2163" s="37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 hidden="1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7">
        <f t="shared" si="102"/>
        <v>478864</v>
      </c>
      <c r="K2164" s="37">
        <v>90984</v>
      </c>
      <c r="L2164" s="37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 hidden="1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7">
        <f t="shared" si="102"/>
        <v>256233584</v>
      </c>
      <c r="K2165" s="37">
        <v>4516477.08</v>
      </c>
      <c r="L2165" s="37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 hidden="1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7">
        <f t="shared" si="102"/>
        <v>803200</v>
      </c>
      <c r="K2166" s="37">
        <v>152608</v>
      </c>
      <c r="L2166" s="37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 hidden="1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7">
        <f t="shared" si="102"/>
        <v>1788331.04</v>
      </c>
      <c r="K2167" s="37">
        <v>339782.96</v>
      </c>
      <c r="L2167" s="37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 hidden="1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7">
        <f t="shared" si="102"/>
        <v>16819068</v>
      </c>
      <c r="K2168" s="37">
        <v>3195622.92</v>
      </c>
      <c r="L2168" s="37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 hidden="1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7">
        <f t="shared" si="102"/>
        <v>550000</v>
      </c>
      <c r="K2169" s="37">
        <v>0</v>
      </c>
      <c r="L2169" s="37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 hidden="1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7">
        <f t="shared" si="102"/>
        <v>18840560</v>
      </c>
      <c r="K2170" s="37">
        <v>3579706.4</v>
      </c>
      <c r="L2170" s="37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 hidden="1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7">
        <f t="shared" si="102"/>
        <v>18000</v>
      </c>
      <c r="K2171" s="37">
        <v>0</v>
      </c>
      <c r="L2171" s="37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 hidden="1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7">
        <f t="shared" si="102"/>
        <v>105000</v>
      </c>
      <c r="K2172" s="37">
        <v>19950</v>
      </c>
      <c r="L2172" s="37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 hidden="1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7">
        <f t="shared" si="102"/>
        <v>200000</v>
      </c>
      <c r="K2173" s="37">
        <v>0</v>
      </c>
      <c r="L2173" s="37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 hidden="1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7">
        <f t="shared" si="102"/>
        <v>28151.260000000002</v>
      </c>
      <c r="K2174" s="37">
        <v>5348.74</v>
      </c>
      <c r="L2174" s="37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 hidden="1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7">
        <f t="shared" si="102"/>
        <v>567600</v>
      </c>
      <c r="K2175" s="37">
        <v>107844</v>
      </c>
      <c r="L2175" s="37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 hidden="1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7">
        <f t="shared" si="102"/>
        <v>1844700</v>
      </c>
      <c r="K2176" s="37">
        <v>350493</v>
      </c>
      <c r="L2176" s="37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 hidden="1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7">
        <f t="shared" si="102"/>
        <v>15200</v>
      </c>
      <c r="K2177" s="37">
        <v>0</v>
      </c>
      <c r="L2177" s="37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 hidden="1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7">
        <f t="shared" ref="J2178:J2241" si="105">L2178-K2178</f>
        <v>66750</v>
      </c>
      <c r="K2178" s="37">
        <v>0</v>
      </c>
      <c r="L2178" s="37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 hidden="1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7">
        <f t="shared" si="105"/>
        <v>2449400</v>
      </c>
      <c r="K2179" s="37">
        <v>465386</v>
      </c>
      <c r="L2179" s="37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 hidden="1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7">
        <f t="shared" si="105"/>
        <v>1791800</v>
      </c>
      <c r="K2180" s="37">
        <v>340442</v>
      </c>
      <c r="L2180" s="37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 hidden="1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7">
        <f t="shared" si="105"/>
        <v>1153400</v>
      </c>
      <c r="K2181" s="37">
        <v>219146</v>
      </c>
      <c r="L2181" s="37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 hidden="1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7">
        <f t="shared" si="105"/>
        <v>1667800</v>
      </c>
      <c r="K2182" s="37">
        <v>316882</v>
      </c>
      <c r="L2182" s="37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 hidden="1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7">
        <f t="shared" si="105"/>
        <v>4546900</v>
      </c>
      <c r="K2183" s="37">
        <v>863911</v>
      </c>
      <c r="L2183" s="37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 hidden="1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7">
        <f t="shared" si="105"/>
        <v>5548200</v>
      </c>
      <c r="K2184" s="37">
        <v>1054158</v>
      </c>
      <c r="L2184" s="37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 hidden="1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7">
        <f t="shared" si="105"/>
        <v>7162000</v>
      </c>
      <c r="K2185" s="37">
        <v>1360780</v>
      </c>
      <c r="L2185" s="37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 hidden="1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7">
        <f t="shared" si="105"/>
        <v>3341200</v>
      </c>
      <c r="K2186" s="37">
        <v>634828</v>
      </c>
      <c r="L2186" s="37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 hidden="1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7">
        <f t="shared" si="105"/>
        <v>345000</v>
      </c>
      <c r="K2187" s="37">
        <v>0</v>
      </c>
      <c r="L2187" s="37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 hidden="1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7">
        <f t="shared" si="105"/>
        <v>6328320</v>
      </c>
      <c r="K2188" s="37">
        <v>0</v>
      </c>
      <c r="L2188" s="37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 hidden="1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7">
        <f t="shared" si="105"/>
        <v>19327.87</v>
      </c>
      <c r="K2189" s="37">
        <v>3672.13</v>
      </c>
      <c r="L2189" s="37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 hidden="1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7">
        <f t="shared" si="105"/>
        <v>6328320</v>
      </c>
      <c r="K2190" s="37">
        <v>0</v>
      </c>
      <c r="L2190" s="37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 hidden="1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7">
        <f t="shared" si="105"/>
        <v>10200</v>
      </c>
      <c r="K2191" s="37">
        <v>1938</v>
      </c>
      <c r="L2191" s="37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 hidden="1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7">
        <f t="shared" si="105"/>
        <v>2941</v>
      </c>
      <c r="K2192" s="37">
        <v>559</v>
      </c>
      <c r="L2192" s="37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 hidden="1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7">
        <f t="shared" si="105"/>
        <v>24621.84</v>
      </c>
      <c r="K2193" s="37">
        <v>4678.16</v>
      </c>
      <c r="L2193" s="37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 hidden="1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7">
        <f t="shared" si="105"/>
        <v>15966.39</v>
      </c>
      <c r="K2194" s="37">
        <v>3033.61</v>
      </c>
      <c r="L2194" s="37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 hidden="1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7">
        <f t="shared" si="105"/>
        <v>3749889.9999999995</v>
      </c>
      <c r="K2195" s="37">
        <v>712479.1</v>
      </c>
      <c r="L2195" s="37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 hidden="1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7">
        <f t="shared" si="105"/>
        <v>10200</v>
      </c>
      <c r="K2196" s="37">
        <v>1938</v>
      </c>
      <c r="L2196" s="37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 hidden="1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7">
        <f t="shared" si="105"/>
        <v>1064320</v>
      </c>
      <c r="K2197" s="37">
        <v>0</v>
      </c>
      <c r="L2197" s="37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 hidden="1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7">
        <f t="shared" si="105"/>
        <v>20200</v>
      </c>
      <c r="K2198" s="37">
        <v>0</v>
      </c>
      <c r="L2198" s="37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 hidden="1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7">
        <f t="shared" si="105"/>
        <v>3341200</v>
      </c>
      <c r="K2199" s="37">
        <v>634828</v>
      </c>
      <c r="L2199" s="37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 hidden="1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7">
        <f t="shared" si="105"/>
        <v>333795</v>
      </c>
      <c r="K2200" s="37">
        <v>63421.05</v>
      </c>
      <c r="L2200" s="37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 hidden="1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7">
        <f t="shared" si="105"/>
        <v>319989.99939199997</v>
      </c>
      <c r="K2201" s="37">
        <v>60798.100608000001</v>
      </c>
      <c r="L2201" s="37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 hidden="1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7">
        <f t="shared" si="105"/>
        <v>521512.6</v>
      </c>
      <c r="K2202" s="37">
        <v>15487.4</v>
      </c>
      <c r="L2202" s="37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 hidden="1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7">
        <f t="shared" si="105"/>
        <v>15966.39</v>
      </c>
      <c r="K2203" s="37">
        <v>3033.61</v>
      </c>
      <c r="L2203" s="37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 hidden="1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7">
        <f t="shared" si="105"/>
        <v>147000</v>
      </c>
      <c r="K2204" s="37">
        <v>0</v>
      </c>
      <c r="L2204" s="37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 hidden="1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7">
        <f t="shared" si="105"/>
        <v>451500</v>
      </c>
      <c r="K2205" s="37">
        <v>0</v>
      </c>
      <c r="L2205" s="37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 hidden="1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7">
        <f t="shared" si="105"/>
        <v>40500</v>
      </c>
      <c r="K2206" s="37">
        <v>7695</v>
      </c>
      <c r="L2206" s="37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 hidden="1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7">
        <f t="shared" si="105"/>
        <v>1672460</v>
      </c>
      <c r="K2207" s="37">
        <v>317767.40000000002</v>
      </c>
      <c r="L2207" s="37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 hidden="1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7">
        <f t="shared" si="105"/>
        <v>6328320</v>
      </c>
      <c r="K2208" s="37">
        <v>0</v>
      </c>
      <c r="L2208" s="37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 hidden="1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7">
        <f t="shared" si="105"/>
        <v>11499915</v>
      </c>
      <c r="K2209" s="37">
        <v>2184983.85</v>
      </c>
      <c r="L2209" s="37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 hidden="1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7">
        <f t="shared" si="105"/>
        <v>532529.41</v>
      </c>
      <c r="K2210" s="37">
        <v>17580.59</v>
      </c>
      <c r="L2210" s="37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 hidden="1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7">
        <f t="shared" si="105"/>
        <v>342080</v>
      </c>
      <c r="K2211" s="37">
        <v>64995.199999999997</v>
      </c>
      <c r="L2211" s="37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 hidden="1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7">
        <f t="shared" si="105"/>
        <v>22124100</v>
      </c>
      <c r="K2212" s="37">
        <v>4203579</v>
      </c>
      <c r="L2212" s="37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 hidden="1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7">
        <f t="shared" si="105"/>
        <v>4400000</v>
      </c>
      <c r="K2213" s="37">
        <v>836000</v>
      </c>
      <c r="L2213" s="37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 hidden="1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7">
        <f t="shared" si="105"/>
        <v>880000</v>
      </c>
      <c r="K2214" s="37">
        <v>167200</v>
      </c>
      <c r="L2214" s="37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 hidden="1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7">
        <f t="shared" si="105"/>
        <v>150000</v>
      </c>
      <c r="K2215" s="37">
        <v>0</v>
      </c>
      <c r="L2215" s="37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 hidden="1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7">
        <f t="shared" si="105"/>
        <v>1064320</v>
      </c>
      <c r="K2216" s="37">
        <v>0</v>
      </c>
      <c r="L2216" s="37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 hidden="1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7">
        <f t="shared" si="105"/>
        <v>963120</v>
      </c>
      <c r="K2217" s="37">
        <v>0</v>
      </c>
      <c r="L2217" s="37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 hidden="1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7">
        <f t="shared" si="105"/>
        <v>16257484.999999998</v>
      </c>
      <c r="K2218" s="37">
        <v>3088922.15</v>
      </c>
      <c r="L2218" s="37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 hidden="1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7">
        <f t="shared" si="105"/>
        <v>186900</v>
      </c>
      <c r="K2219" s="37">
        <v>0</v>
      </c>
      <c r="L2219" s="37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 hidden="1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7">
        <f t="shared" si="105"/>
        <v>473000</v>
      </c>
      <c r="K2220" s="37">
        <v>0</v>
      </c>
      <c r="L2220" s="37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 hidden="1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7">
        <f t="shared" si="105"/>
        <v>158200</v>
      </c>
      <c r="K2221" s="37">
        <v>0</v>
      </c>
      <c r="L2221" s="37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 hidden="1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7">
        <f t="shared" si="105"/>
        <v>12548700</v>
      </c>
      <c r="K2222" s="37">
        <v>0</v>
      </c>
      <c r="L2222" s="37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 hidden="1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7">
        <f t="shared" si="105"/>
        <v>837600</v>
      </c>
      <c r="K2223" s="37">
        <v>0</v>
      </c>
      <c r="L2223" s="37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 hidden="1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7">
        <f t="shared" si="105"/>
        <v>18500</v>
      </c>
      <c r="K2224" s="37">
        <v>0</v>
      </c>
      <c r="L2224" s="37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 hidden="1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7">
        <f t="shared" si="105"/>
        <v>2760000</v>
      </c>
      <c r="K2225" s="37">
        <v>524400</v>
      </c>
      <c r="L2225" s="37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 hidden="1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7">
        <f t="shared" si="105"/>
        <v>2760000</v>
      </c>
      <c r="K2226" s="37">
        <v>524400</v>
      </c>
      <c r="L2226" s="37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 hidden="1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7">
        <f t="shared" si="105"/>
        <v>209996.46000000002</v>
      </c>
      <c r="K2227" s="37">
        <v>39899.33</v>
      </c>
      <c r="L2227" s="37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 hidden="1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7">
        <f t="shared" si="105"/>
        <v>30195550</v>
      </c>
      <c r="K2228" s="37">
        <v>0</v>
      </c>
      <c r="L2228" s="37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 hidden="1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7">
        <f t="shared" si="105"/>
        <v>43999.199999999997</v>
      </c>
      <c r="K2229" s="37">
        <v>0</v>
      </c>
      <c r="L2229" s="37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 hidden="1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7">
        <f t="shared" si="105"/>
        <v>1244000</v>
      </c>
      <c r="K2230" s="37">
        <v>236360</v>
      </c>
      <c r="L2230" s="37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 hidden="1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7">
        <f t="shared" si="105"/>
        <v>26300</v>
      </c>
      <c r="K2231" s="37">
        <v>0</v>
      </c>
      <c r="L2231" s="37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 hidden="1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7">
        <f t="shared" si="105"/>
        <v>837600</v>
      </c>
      <c r="K2232" s="37">
        <v>0</v>
      </c>
      <c r="L2232" s="37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 hidden="1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7">
        <f t="shared" si="105"/>
        <v>11084.41</v>
      </c>
      <c r="K2233" s="37">
        <v>2095.59</v>
      </c>
      <c r="L2233" s="37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 hidden="1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7">
        <f t="shared" si="105"/>
        <v>23361.35</v>
      </c>
      <c r="K2234" s="37">
        <v>4438.66</v>
      </c>
      <c r="L2234" s="37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 hidden="1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7">
        <f t="shared" si="105"/>
        <v>69457.399999999994</v>
      </c>
      <c r="K2235" s="37">
        <v>1037.78</v>
      </c>
      <c r="L2235" s="37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 hidden="1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7">
        <f t="shared" si="105"/>
        <v>131865.56</v>
      </c>
      <c r="K2236" s="37">
        <v>2634.45</v>
      </c>
      <c r="L2236" s="37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 hidden="1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7">
        <f t="shared" si="105"/>
        <v>18500</v>
      </c>
      <c r="K2237" s="37">
        <v>0</v>
      </c>
      <c r="L2237" s="37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 hidden="1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7">
        <f t="shared" si="105"/>
        <v>18500</v>
      </c>
      <c r="K2238" s="37">
        <v>0</v>
      </c>
      <c r="L2238" s="37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 hidden="1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7">
        <f t="shared" si="105"/>
        <v>480600</v>
      </c>
      <c r="K2239" s="37">
        <v>0</v>
      </c>
      <c r="L2239" s="37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 hidden="1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7">
        <f t="shared" si="105"/>
        <v>49960.800000000003</v>
      </c>
      <c r="K2240" s="37">
        <v>0</v>
      </c>
      <c r="L2240" s="37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 hidden="1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7">
        <f t="shared" si="105"/>
        <v>28230678</v>
      </c>
      <c r="K2241" s="37">
        <v>5363829</v>
      </c>
      <c r="L2241" s="37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 hidden="1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7">
        <f t="shared" ref="J2242:J2305" si="108">L2242-K2242</f>
        <v>75173248</v>
      </c>
      <c r="K2242" s="37">
        <v>14282917</v>
      </c>
      <c r="L2242" s="37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 hidden="1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7">
        <f t="shared" si="108"/>
        <v>34650</v>
      </c>
      <c r="K2243" s="37">
        <v>6583.5</v>
      </c>
      <c r="L2243" s="37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 hidden="1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7">
        <f t="shared" si="108"/>
        <v>90000</v>
      </c>
      <c r="K2244" s="37">
        <v>0</v>
      </c>
      <c r="L2244" s="37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 hidden="1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7">
        <f t="shared" si="108"/>
        <v>11600</v>
      </c>
      <c r="K2245" s="37">
        <v>0</v>
      </c>
      <c r="L2245" s="37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 hidden="1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7">
        <f t="shared" si="108"/>
        <v>36386.560000000005</v>
      </c>
      <c r="K2246" s="37">
        <v>6913.45</v>
      </c>
      <c r="L2246" s="37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 hidden="1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7">
        <f t="shared" si="108"/>
        <v>1050000</v>
      </c>
      <c r="K2247" s="37">
        <v>0</v>
      </c>
      <c r="L2247" s="37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 hidden="1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7">
        <f t="shared" si="108"/>
        <v>50000</v>
      </c>
      <c r="K2248" s="37">
        <v>0</v>
      </c>
      <c r="L2248" s="37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 hidden="1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7">
        <f t="shared" si="108"/>
        <v>50000</v>
      </c>
      <c r="K2249" s="37">
        <v>0</v>
      </c>
      <c r="L2249" s="37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 hidden="1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7">
        <f t="shared" si="108"/>
        <v>26300</v>
      </c>
      <c r="K2250" s="37">
        <v>0</v>
      </c>
      <c r="L2250" s="37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 hidden="1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7">
        <f t="shared" si="108"/>
        <v>71570</v>
      </c>
      <c r="K2251" s="37">
        <v>12430</v>
      </c>
      <c r="L2251" s="37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 hidden="1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7">
        <f t="shared" si="108"/>
        <v>2757199</v>
      </c>
      <c r="K2252" s="37">
        <v>0</v>
      </c>
      <c r="L2252" s="37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 hidden="1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7">
        <f t="shared" si="108"/>
        <v>727776</v>
      </c>
      <c r="K2253" s="37">
        <v>138277</v>
      </c>
      <c r="L2253" s="37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 hidden="1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7">
        <f t="shared" si="108"/>
        <v>11493322</v>
      </c>
      <c r="K2254" s="37">
        <v>0</v>
      </c>
      <c r="L2254" s="37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 hidden="1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7">
        <f t="shared" si="108"/>
        <v>834632</v>
      </c>
      <c r="K2255" s="37">
        <v>0</v>
      </c>
      <c r="L2255" s="37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 hidden="1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7">
        <f t="shared" si="108"/>
        <v>1925560</v>
      </c>
      <c r="K2256" s="37">
        <v>365856</v>
      </c>
      <c r="L2256" s="37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 hidden="1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7">
        <f t="shared" si="108"/>
        <v>34650</v>
      </c>
      <c r="K2257" s="37">
        <v>6583.5</v>
      </c>
      <c r="L2257" s="37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 hidden="1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7">
        <f t="shared" si="108"/>
        <v>160200</v>
      </c>
      <c r="K2258" s="37">
        <v>0</v>
      </c>
      <c r="L2258" s="37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 hidden="1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7">
        <f t="shared" si="108"/>
        <v>2372208</v>
      </c>
      <c r="K2259" s="37">
        <v>0</v>
      </c>
      <c r="L2259" s="37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 hidden="1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7">
        <f t="shared" si="108"/>
        <v>124844.99999999999</v>
      </c>
      <c r="K2260" s="37">
        <v>23720.55</v>
      </c>
      <c r="L2260" s="37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 hidden="1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7">
        <f t="shared" si="108"/>
        <v>332916.96000000002</v>
      </c>
      <c r="K2261" s="37">
        <v>58694.04</v>
      </c>
      <c r="L2261" s="37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 hidden="1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7">
        <f t="shared" si="108"/>
        <v>39049</v>
      </c>
      <c r="K2262" s="37">
        <v>742</v>
      </c>
      <c r="L2262" s="37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 hidden="1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7">
        <f t="shared" si="108"/>
        <v>433200</v>
      </c>
      <c r="K2263" s="37">
        <v>82308</v>
      </c>
      <c r="L2263" s="37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 hidden="1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7">
        <f t="shared" si="108"/>
        <v>388215.96</v>
      </c>
      <c r="K2264" s="37">
        <v>67795.039999999994</v>
      </c>
      <c r="L2264" s="37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 hidden="1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7">
        <f t="shared" si="108"/>
        <v>259524</v>
      </c>
      <c r="K2265" s="37">
        <v>0</v>
      </c>
      <c r="L2265" s="37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 hidden="1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7">
        <f t="shared" si="108"/>
        <v>5652955</v>
      </c>
      <c r="K2266" s="37">
        <v>0</v>
      </c>
      <c r="L2266" s="37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 hidden="1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7">
        <f t="shared" si="108"/>
        <v>5257300</v>
      </c>
      <c r="K2267" s="37">
        <v>0</v>
      </c>
      <c r="L2267" s="37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 hidden="1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7">
        <f t="shared" si="108"/>
        <v>7159300</v>
      </c>
      <c r="K2268" s="37">
        <v>0</v>
      </c>
      <c r="L2268" s="37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 hidden="1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7">
        <f t="shared" si="108"/>
        <v>30475075</v>
      </c>
      <c r="K2269" s="37">
        <v>0</v>
      </c>
      <c r="L2269" s="37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 hidden="1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7">
        <f t="shared" si="108"/>
        <v>135834</v>
      </c>
      <c r="K2270" s="37">
        <v>25808</v>
      </c>
      <c r="L2270" s="37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 hidden="1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7">
        <f t="shared" si="108"/>
        <v>87000</v>
      </c>
      <c r="K2271" s="37">
        <v>16530</v>
      </c>
      <c r="L2271" s="37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 hidden="1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7">
        <f t="shared" si="108"/>
        <v>125500</v>
      </c>
      <c r="K2272" s="37">
        <v>23845</v>
      </c>
      <c r="L2272" s="37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 hidden="1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7">
        <f t="shared" si="108"/>
        <v>7310.92</v>
      </c>
      <c r="K2273" s="37">
        <v>1389.08</v>
      </c>
      <c r="L2273" s="37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 hidden="1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7">
        <f t="shared" si="108"/>
        <v>3578850</v>
      </c>
      <c r="K2274" s="37">
        <v>679981.5</v>
      </c>
      <c r="L2274" s="37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 hidden="1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7">
        <f t="shared" si="108"/>
        <v>16806.72</v>
      </c>
      <c r="K2275" s="37">
        <v>3193.28</v>
      </c>
      <c r="L2275" s="37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 hidden="1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7">
        <f t="shared" si="108"/>
        <v>18819000</v>
      </c>
      <c r="K2276" s="37">
        <v>3575610</v>
      </c>
      <c r="L2276" s="37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 hidden="1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7">
        <f t="shared" si="108"/>
        <v>244409</v>
      </c>
      <c r="K2277" s="37">
        <v>0</v>
      </c>
      <c r="L2277" s="37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 hidden="1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7">
        <f t="shared" si="108"/>
        <v>1366600</v>
      </c>
      <c r="K2278" s="37">
        <v>259654</v>
      </c>
      <c r="L2278" s="37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 hidden="1">
      <c r="A2279" t="s">
        <v>26</v>
      </c>
      <c r="B2279" t="s">
        <v>3185</v>
      </c>
      <c r="C2279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7">
        <f t="shared" si="108"/>
        <v>52300</v>
      </c>
      <c r="K2279" s="37">
        <v>0</v>
      </c>
      <c r="L2279" s="37">
        <v>52300</v>
      </c>
      <c r="M2279" s="1" t="s">
        <v>54</v>
      </c>
      <c r="O2279" s="1">
        <f t="shared" si="110"/>
        <v>0</v>
      </c>
      <c r="X2279" s="1" t="s">
        <v>2144</v>
      </c>
    </row>
    <row r="2280" spans="1:24" hidden="1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7">
        <f t="shared" si="108"/>
        <v>11887610</v>
      </c>
      <c r="K2280" s="37">
        <v>2258645.9</v>
      </c>
      <c r="L2280" s="37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 hidden="1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7">
        <f t="shared" si="108"/>
        <v>11600</v>
      </c>
      <c r="K2281" s="37">
        <v>0</v>
      </c>
      <c r="L2281" s="37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 hidden="1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7">
        <f t="shared" si="108"/>
        <v>3620000</v>
      </c>
      <c r="K2282" s="37">
        <v>687800</v>
      </c>
      <c r="L2282" s="37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 hidden="1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7">
        <f t="shared" si="108"/>
        <v>837600</v>
      </c>
      <c r="K2283" s="37">
        <v>0</v>
      </c>
      <c r="L2283" s="37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 hidden="1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7">
        <f t="shared" si="108"/>
        <v>185000</v>
      </c>
      <c r="K2284" s="37">
        <v>35150</v>
      </c>
      <c r="L2284" s="37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 hidden="1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7">
        <f t="shared" si="108"/>
        <v>29411.77</v>
      </c>
      <c r="K2285" s="37">
        <v>5588.23</v>
      </c>
      <c r="L2285" s="37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 hidden="1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7">
        <f t="shared" si="108"/>
        <v>45900</v>
      </c>
      <c r="K2286" s="37">
        <v>0</v>
      </c>
      <c r="L2286" s="37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 hidden="1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7">
        <f t="shared" si="108"/>
        <v>13500</v>
      </c>
      <c r="K2287" s="37">
        <v>0</v>
      </c>
      <c r="L2287" s="37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 hidden="1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7">
        <f t="shared" si="108"/>
        <v>1024000</v>
      </c>
      <c r="K2288" s="37">
        <v>0</v>
      </c>
      <c r="L2288" s="37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 hidden="1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7">
        <f t="shared" si="108"/>
        <v>20200</v>
      </c>
      <c r="K2289" s="37">
        <v>0</v>
      </c>
      <c r="L2289" s="37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 hidden="1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7">
        <f t="shared" si="108"/>
        <v>13445.380000000001</v>
      </c>
      <c r="K2290" s="37">
        <v>2554.62</v>
      </c>
      <c r="L2290" s="37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 hidden="1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7">
        <f t="shared" si="108"/>
        <v>4201.68</v>
      </c>
      <c r="K2291" s="35">
        <v>798.32</v>
      </c>
      <c r="L2291" s="37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 hidden="1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7">
        <f t="shared" si="108"/>
        <v>4050663.94</v>
      </c>
      <c r="K2292" s="35">
        <v>0</v>
      </c>
      <c r="L2292" s="37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 hidden="1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7">
        <f t="shared" si="108"/>
        <v>7808040</v>
      </c>
      <c r="K2293" s="35">
        <v>1483527.6</v>
      </c>
      <c r="L2293" s="37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 hidden="1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7">
        <f t="shared" si="108"/>
        <v>4929584</v>
      </c>
      <c r="K2294" s="35">
        <v>936621</v>
      </c>
      <c r="L2294" s="37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 hidden="1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7">
        <f t="shared" si="108"/>
        <v>553500</v>
      </c>
      <c r="K2295" s="35">
        <v>0</v>
      </c>
      <c r="L2295" s="37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 hidden="1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7">
        <f t="shared" si="108"/>
        <v>1823949.58</v>
      </c>
      <c r="K2296" s="35">
        <v>346550.42</v>
      </c>
      <c r="L2296" s="37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 hidden="1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7">
        <f t="shared" si="108"/>
        <v>135834</v>
      </c>
      <c r="K2297" s="35">
        <v>25808</v>
      </c>
      <c r="L2297" s="37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 hidden="1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7">
        <f t="shared" si="108"/>
        <v>1508946.97</v>
      </c>
      <c r="K2298" s="35">
        <v>286699.96000000002</v>
      </c>
      <c r="L2298" s="37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 hidden="1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7">
        <f t="shared" si="108"/>
        <v>4693714</v>
      </c>
      <c r="K2299" s="35">
        <v>891806</v>
      </c>
      <c r="L2299" s="37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 hidden="1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7">
        <f t="shared" si="108"/>
        <v>200000</v>
      </c>
      <c r="K2300" s="35">
        <v>0</v>
      </c>
      <c r="L2300" s="37">
        <v>200000</v>
      </c>
      <c r="M2300" s="1" t="s">
        <v>54</v>
      </c>
      <c r="O2300" s="1">
        <f t="shared" si="110"/>
        <v>0</v>
      </c>
    </row>
    <row r="2301" spans="1:24" hidden="1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7">
        <f t="shared" si="108"/>
        <v>837600</v>
      </c>
      <c r="K2301" s="35">
        <v>0</v>
      </c>
      <c r="L2301" s="37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 hidden="1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7">
        <f t="shared" si="108"/>
        <v>15200</v>
      </c>
      <c r="K2302" s="35">
        <v>0</v>
      </c>
      <c r="L2302" s="37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 hidden="1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7">
        <f t="shared" si="108"/>
        <v>3463084</v>
      </c>
      <c r="K2303" s="35">
        <v>657985.96</v>
      </c>
      <c r="L2303" s="37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 hidden="1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7">
        <f t="shared" si="108"/>
        <v>4015059</v>
      </c>
      <c r="K2304" s="35">
        <v>762861.21</v>
      </c>
      <c r="L2304" s="37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 hidden="1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7">
        <f t="shared" si="108"/>
        <v>1935811</v>
      </c>
      <c r="K2305" s="35">
        <v>367804</v>
      </c>
      <c r="L2305" s="37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 hidden="1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7">
        <f t="shared" ref="J2306:J2314" si="111">L2306-K2306</f>
        <v>6722.6900000000005</v>
      </c>
      <c r="K2306" s="35">
        <v>1277.31</v>
      </c>
      <c r="L2306" s="37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 hidden="1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7">
        <f t="shared" si="111"/>
        <v>645500</v>
      </c>
      <c r="K2307" s="35">
        <v>0</v>
      </c>
      <c r="L2307" s="37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 hidden="1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7">
        <f t="shared" si="111"/>
        <v>696710</v>
      </c>
      <c r="K2308" s="35">
        <v>132374.9</v>
      </c>
      <c r="L2308" s="37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 hidden="1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7">
        <f t="shared" si="111"/>
        <v>696710</v>
      </c>
      <c r="K2309" s="35">
        <v>132374.9</v>
      </c>
      <c r="L2309" s="37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 hidden="1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7">
        <f t="shared" si="111"/>
        <v>135834</v>
      </c>
      <c r="K2310" s="35">
        <v>25808</v>
      </c>
      <c r="L2310" s="37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 hidden="1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7">
        <f t="shared" si="111"/>
        <v>3361.35</v>
      </c>
      <c r="K2311" s="35">
        <v>638.65</v>
      </c>
      <c r="L2311" s="37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 hidden="1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7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 hidden="1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7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 hidden="1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7">
        <f t="shared" si="111"/>
        <v>765600</v>
      </c>
      <c r="K2314" s="38">
        <v>145464</v>
      </c>
      <c r="L2314" s="38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 hidden="1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7">
        <f t="shared" ref="J2315:J2346" si="114">L2315-K2315</f>
        <v>2021295</v>
      </c>
      <c r="K2315" s="38">
        <v>0</v>
      </c>
      <c r="L2315" s="38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 hidden="1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7">
        <f t="shared" si="114"/>
        <v>38750855.330000006</v>
      </c>
      <c r="K2316" s="38">
        <v>7362662.5099999998</v>
      </c>
      <c r="L2316" s="38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 hidden="1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7">
        <f t="shared" si="114"/>
        <v>1643587</v>
      </c>
      <c r="K2317" s="38">
        <v>82179.350000000006</v>
      </c>
      <c r="L2317" s="38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 hidden="1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8">
        <f t="shared" si="114"/>
        <v>14946000</v>
      </c>
      <c r="K2318" s="38">
        <v>2839740</v>
      </c>
      <c r="L2318" s="38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 hidden="1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8">
        <f t="shared" si="114"/>
        <v>1191350</v>
      </c>
      <c r="K2319" s="38">
        <v>226356.5</v>
      </c>
      <c r="L2319" s="38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 hidden="1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8">
        <f t="shared" si="114"/>
        <v>109696</v>
      </c>
      <c r="K2320" s="38">
        <v>0</v>
      </c>
      <c r="L2320" s="38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 hidden="1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8">
        <f t="shared" si="114"/>
        <v>419700</v>
      </c>
      <c r="K2321" s="38">
        <v>79743</v>
      </c>
      <c r="L2321" s="38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 hidden="1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8">
        <f t="shared" si="114"/>
        <v>53470</v>
      </c>
      <c r="K2322" s="38">
        <v>0</v>
      </c>
      <c r="L2322" s="38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 hidden="1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8">
        <f t="shared" si="114"/>
        <v>2299983</v>
      </c>
      <c r="K2323" s="38">
        <v>436996.77</v>
      </c>
      <c r="L2323" s="38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 hidden="1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8">
        <f t="shared" si="114"/>
        <v>966210</v>
      </c>
      <c r="K2324" s="38">
        <v>183580</v>
      </c>
      <c r="L2324" s="38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 hidden="1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8">
        <f t="shared" si="114"/>
        <v>20200</v>
      </c>
      <c r="K2325" s="38">
        <v>0</v>
      </c>
      <c r="L2325" s="38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 hidden="1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8">
        <f t="shared" si="114"/>
        <v>136000</v>
      </c>
      <c r="K2326" s="38">
        <v>25840</v>
      </c>
      <c r="L2326" s="38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 hidden="1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8">
        <f t="shared" si="114"/>
        <v>667737</v>
      </c>
      <c r="K2327" s="38">
        <v>126870.03</v>
      </c>
      <c r="L2327" s="38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 hidden="1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8">
        <f t="shared" si="114"/>
        <v>2819334</v>
      </c>
      <c r="K2328" s="38">
        <v>535673.46</v>
      </c>
      <c r="L2328" s="38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 hidden="1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8">
        <f t="shared" si="114"/>
        <v>828180</v>
      </c>
      <c r="K2329" s="38">
        <v>157354</v>
      </c>
      <c r="L2329" s="38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 hidden="1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8">
        <f t="shared" si="114"/>
        <v>86400</v>
      </c>
      <c r="K2330" s="38">
        <v>16416</v>
      </c>
      <c r="L2330" s="38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 hidden="1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8">
        <f t="shared" si="114"/>
        <v>12550000</v>
      </c>
      <c r="K2331" s="38">
        <v>2384500</v>
      </c>
      <c r="L2331" s="38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 hidden="1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8">
        <f t="shared" si="114"/>
        <v>10645841</v>
      </c>
      <c r="K2332" s="38">
        <v>1848510</v>
      </c>
      <c r="L2332" s="38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 hidden="1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8">
        <f t="shared" si="114"/>
        <v>4081800</v>
      </c>
      <c r="K2333" s="38">
        <v>775542</v>
      </c>
      <c r="L2333" s="38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 hidden="1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8">
        <f t="shared" si="114"/>
        <v>159995</v>
      </c>
      <c r="K2334" s="38">
        <v>0</v>
      </c>
      <c r="L2334" s="38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 hidden="1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8">
        <f t="shared" si="114"/>
        <v>30672.27</v>
      </c>
      <c r="K2335" s="38">
        <v>5827.73</v>
      </c>
      <c r="L2335" s="38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 hidden="1">
      <c r="A2336" t="s">
        <v>26</v>
      </c>
      <c r="B2336" t="s">
        <v>3256</v>
      </c>
      <c r="C2336" s="34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8">
        <f t="shared" si="114"/>
        <v>99900</v>
      </c>
      <c r="K2336" s="38">
        <v>0</v>
      </c>
      <c r="L2336" s="38">
        <v>99900</v>
      </c>
      <c r="M2336" s="1" t="s">
        <v>54</v>
      </c>
      <c r="O2336" s="1">
        <f t="shared" si="113"/>
        <v>0</v>
      </c>
      <c r="X2336" s="1"/>
    </row>
    <row r="2337" spans="1:24" hidden="1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8">
        <f t="shared" si="114"/>
        <v>34650</v>
      </c>
      <c r="K2337" s="38">
        <v>6583.5</v>
      </c>
      <c r="L2337" s="38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 hidden="1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8">
        <f t="shared" si="114"/>
        <v>10645841</v>
      </c>
      <c r="K2338" s="38">
        <v>1848510</v>
      </c>
      <c r="L2338" s="38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 hidden="1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8">
        <f t="shared" si="114"/>
        <v>27300</v>
      </c>
      <c r="K2339" s="38">
        <v>0</v>
      </c>
      <c r="L2339" s="38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 hidden="1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8">
        <f t="shared" si="114"/>
        <v>2898630</v>
      </c>
      <c r="K2340" s="38">
        <v>550740</v>
      </c>
      <c r="L2340" s="38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 hidden="1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8">
        <f t="shared" si="114"/>
        <v>662965.30000000005</v>
      </c>
      <c r="K2341" s="38">
        <v>114101.7</v>
      </c>
      <c r="L2341" s="38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 hidden="1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8">
        <f t="shared" si="114"/>
        <v>448500</v>
      </c>
      <c r="K2342" s="38">
        <v>85215</v>
      </c>
      <c r="L2342" s="38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 hidden="1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8">
        <f t="shared" si="114"/>
        <v>161264</v>
      </c>
      <c r="K2343" s="38">
        <v>20504</v>
      </c>
      <c r="L2343" s="38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 hidden="1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8">
        <f t="shared" si="114"/>
        <v>947675</v>
      </c>
      <c r="K2344" s="38">
        <v>180058.25</v>
      </c>
      <c r="L2344" s="38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 hidden="1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8">
        <f t="shared" si="114"/>
        <v>622166</v>
      </c>
      <c r="K2345" s="38">
        <v>42878</v>
      </c>
      <c r="L2345" s="38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 hidden="1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8">
        <f t="shared" si="114"/>
        <v>70000000</v>
      </c>
      <c r="K2346" s="38">
        <v>13300000</v>
      </c>
      <c r="L2346" s="38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 hidden="1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8">
        <f t="shared" ref="J2347:J2378" si="115">L2347-K2347</f>
        <v>556194</v>
      </c>
      <c r="K2347" s="38">
        <v>105676.86</v>
      </c>
      <c r="L2347" s="38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 hidden="1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8">
        <f t="shared" si="115"/>
        <v>7400000</v>
      </c>
      <c r="K2348" s="38">
        <v>1406000</v>
      </c>
      <c r="L2348" s="38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 hidden="1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8">
        <f t="shared" si="115"/>
        <v>892800</v>
      </c>
      <c r="K2349" s="38">
        <v>169632</v>
      </c>
      <c r="L2349" s="38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 hidden="1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8">
        <f t="shared" si="115"/>
        <v>2967720</v>
      </c>
      <c r="K2350" s="38">
        <v>563866.80000000005</v>
      </c>
      <c r="L2350" s="38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 hidden="1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8">
        <f t="shared" si="115"/>
        <v>5200000</v>
      </c>
      <c r="K2351" s="38">
        <v>988000</v>
      </c>
      <c r="L2351" s="38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 hidden="1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8">
        <f t="shared" si="115"/>
        <v>524369.76</v>
      </c>
      <c r="K2352" s="38">
        <v>99630.25</v>
      </c>
      <c r="L2352" s="38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 hidden="1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8">
        <f t="shared" si="115"/>
        <v>1200000</v>
      </c>
      <c r="K2353" s="38">
        <v>228000</v>
      </c>
      <c r="L2353" s="38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 hidden="1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8">
        <f t="shared" si="115"/>
        <v>928800</v>
      </c>
      <c r="K2354" s="38">
        <v>176472</v>
      </c>
      <c r="L2354" s="38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 hidden="1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8">
        <f t="shared" si="115"/>
        <v>10390000</v>
      </c>
      <c r="K2355" s="38">
        <v>1974100</v>
      </c>
      <c r="L2355" s="38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 hidden="1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8">
        <f t="shared" si="115"/>
        <v>2819334</v>
      </c>
      <c r="K2356" s="38">
        <v>535673.46</v>
      </c>
      <c r="L2356" s="38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 hidden="1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8">
        <f t="shared" si="115"/>
        <v>12095000</v>
      </c>
      <c r="K2357" s="38">
        <v>2298050</v>
      </c>
      <c r="L2357" s="38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 hidden="1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8">
        <f t="shared" si="115"/>
        <v>201600</v>
      </c>
      <c r="K2358" s="38">
        <v>38304</v>
      </c>
      <c r="L2358" s="38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 hidden="1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8">
        <f t="shared" si="115"/>
        <v>7512000</v>
      </c>
      <c r="K2359" s="38">
        <v>1427280</v>
      </c>
      <c r="L2359" s="38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 hidden="1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8">
        <f t="shared" si="115"/>
        <v>681966</v>
      </c>
      <c r="K2360" s="38">
        <v>129573.54</v>
      </c>
      <c r="L2360" s="38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 hidden="1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8">
        <f t="shared" si="115"/>
        <v>377500</v>
      </c>
      <c r="K2361" s="38">
        <v>0</v>
      </c>
      <c r="L2361" s="38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 hidden="1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8">
        <f t="shared" si="115"/>
        <v>4147100</v>
      </c>
      <c r="K2362" s="38">
        <v>787949</v>
      </c>
      <c r="L2362" s="38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 hidden="1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8">
        <f t="shared" si="115"/>
        <v>2050892</v>
      </c>
      <c r="K2363" s="38">
        <v>389669</v>
      </c>
      <c r="L2363" s="38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 hidden="1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8">
        <f t="shared" si="115"/>
        <v>29216568</v>
      </c>
      <c r="K2364" s="38">
        <v>5551147.9199999999</v>
      </c>
      <c r="L2364" s="38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 hidden="1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8">
        <f t="shared" si="115"/>
        <v>8950640</v>
      </c>
      <c r="K2365" s="38">
        <v>1540482</v>
      </c>
      <c r="L2365" s="38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 hidden="1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8">
        <f t="shared" si="115"/>
        <v>18283539</v>
      </c>
      <c r="K2366" s="38">
        <v>2943005</v>
      </c>
      <c r="L2366" s="38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 hidden="1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8">
        <f t="shared" si="115"/>
        <v>36388544</v>
      </c>
      <c r="K2367" s="38">
        <v>6913823.3600000003</v>
      </c>
      <c r="L2367" s="38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 hidden="1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8">
        <f t="shared" si="115"/>
        <v>8950640</v>
      </c>
      <c r="K2368" s="38">
        <v>1540482</v>
      </c>
      <c r="L2368" s="38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 hidden="1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8">
        <f t="shared" si="115"/>
        <v>8961500</v>
      </c>
      <c r="K2369" s="38">
        <v>1702685</v>
      </c>
      <c r="L2369" s="38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 hidden="1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8">
        <f t="shared" si="115"/>
        <v>8961500</v>
      </c>
      <c r="K2370" s="38">
        <v>1702685</v>
      </c>
      <c r="L2370" s="38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 hidden="1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8">
        <f t="shared" si="115"/>
        <v>1699072</v>
      </c>
      <c r="K2371" s="38">
        <v>322823.67999999999</v>
      </c>
      <c r="L2371" s="38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 hidden="1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8">
        <f t="shared" si="115"/>
        <v>38100</v>
      </c>
      <c r="K2372" s="38">
        <v>7239</v>
      </c>
      <c r="L2372" s="38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 hidden="1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8">
        <f t="shared" si="115"/>
        <v>9525000</v>
      </c>
      <c r="K2373" s="38">
        <v>1809750</v>
      </c>
      <c r="L2373" s="38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 hidden="1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8">
        <f t="shared" si="115"/>
        <v>466855.17</v>
      </c>
      <c r="K2374" s="38">
        <v>74656.83</v>
      </c>
      <c r="L2374" s="38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 hidden="1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8">
        <f t="shared" si="115"/>
        <v>3620000</v>
      </c>
      <c r="K2375" s="38">
        <v>687800</v>
      </c>
      <c r="L2375" s="38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 hidden="1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8">
        <f t="shared" si="115"/>
        <v>1725375</v>
      </c>
      <c r="K2376" s="38">
        <v>327821</v>
      </c>
      <c r="L2376" s="38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 hidden="1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8">
        <f t="shared" si="115"/>
        <v>9695000</v>
      </c>
      <c r="K2377" s="38">
        <v>1842050</v>
      </c>
      <c r="L2377" s="38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 hidden="1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8">
        <f t="shared" si="115"/>
        <v>6306405</v>
      </c>
      <c r="K2378" s="38">
        <v>1198216.95</v>
      </c>
      <c r="L2378" s="38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 hidden="1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8">
        <f t="shared" ref="J2379:J2410" si="118">L2379-K2379</f>
        <v>249828</v>
      </c>
      <c r="K2379" s="38">
        <v>47467</v>
      </c>
      <c r="L2379" s="38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 hidden="1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8">
        <f t="shared" si="118"/>
        <v>2157980</v>
      </c>
      <c r="K2380" s="38">
        <v>410016.2</v>
      </c>
      <c r="L2380" s="38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 hidden="1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8">
        <f t="shared" si="118"/>
        <v>16479495</v>
      </c>
      <c r="K2381" s="38">
        <v>3131104.05</v>
      </c>
      <c r="L2381" s="38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 hidden="1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8">
        <f t="shared" si="118"/>
        <v>1678000</v>
      </c>
      <c r="K2382" s="38">
        <v>318820</v>
      </c>
      <c r="L2382" s="38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 hidden="1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8">
        <f t="shared" si="118"/>
        <v>2374176</v>
      </c>
      <c r="K2383" s="38">
        <v>451093.44</v>
      </c>
      <c r="L2383" s="38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 hidden="1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8">
        <f t="shared" si="118"/>
        <v>2745141</v>
      </c>
      <c r="K2384" s="38">
        <v>521576.79</v>
      </c>
      <c r="L2384" s="38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 hidden="1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8">
        <f t="shared" si="118"/>
        <v>2760000</v>
      </c>
      <c r="K2385" s="38">
        <v>524400</v>
      </c>
      <c r="L2385" s="38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 hidden="1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8">
        <f t="shared" si="118"/>
        <v>377936</v>
      </c>
      <c r="K2386" s="38">
        <v>71808</v>
      </c>
      <c r="L2386" s="38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 hidden="1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8">
        <f t="shared" si="118"/>
        <v>132232</v>
      </c>
      <c r="K2387" s="38">
        <v>25124</v>
      </c>
      <c r="L2387" s="38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 hidden="1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8">
        <f t="shared" si="118"/>
        <v>4536000</v>
      </c>
      <c r="K2388" s="38">
        <v>861840</v>
      </c>
      <c r="L2388" s="38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 hidden="1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8">
        <f t="shared" si="118"/>
        <v>1965813</v>
      </c>
      <c r="K2389" s="38">
        <v>0</v>
      </c>
      <c r="L2389" s="38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 hidden="1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8">
        <f t="shared" si="118"/>
        <v>65998.8</v>
      </c>
      <c r="K2390" s="38">
        <v>0</v>
      </c>
      <c r="L2390" s="38">
        <v>65998.8</v>
      </c>
      <c r="M2390" s="1" t="s">
        <v>54</v>
      </c>
      <c r="O2390" s="1">
        <f t="shared" si="117"/>
        <v>0</v>
      </c>
    </row>
    <row r="2391" spans="1:24" hidden="1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8">
        <f t="shared" si="118"/>
        <v>6623400</v>
      </c>
      <c r="K2391" s="38">
        <v>1258446</v>
      </c>
      <c r="L2391" s="38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 hidden="1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8">
        <f t="shared" si="118"/>
        <v>8828967</v>
      </c>
      <c r="K2392" s="38">
        <v>1677503.73</v>
      </c>
      <c r="L2392" s="38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 hidden="1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8">
        <f t="shared" si="118"/>
        <v>17910102</v>
      </c>
      <c r="K2393" s="38">
        <v>3402919.38</v>
      </c>
      <c r="L2393" s="38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 hidden="1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8">
        <f t="shared" si="118"/>
        <v>8598954</v>
      </c>
      <c r="K2394" s="38">
        <v>1633801.26</v>
      </c>
      <c r="L2394" s="38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 hidden="1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8">
        <f t="shared" si="118"/>
        <v>10016055</v>
      </c>
      <c r="K2395" s="38">
        <v>1903050.45</v>
      </c>
      <c r="L2395" s="38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 hidden="1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8">
        <f t="shared" si="118"/>
        <v>4846039</v>
      </c>
      <c r="K2396" s="38">
        <v>127000</v>
      </c>
      <c r="L2396" s="38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 hidden="1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8">
        <f t="shared" si="118"/>
        <v>26300</v>
      </c>
      <c r="K2397" s="38">
        <v>0</v>
      </c>
      <c r="L2397" s="38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 hidden="1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8">
        <f t="shared" si="118"/>
        <v>440550</v>
      </c>
      <c r="K2398" s="38">
        <v>0</v>
      </c>
      <c r="L2398" s="38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 hidden="1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8">
        <f t="shared" si="118"/>
        <v>2012400</v>
      </c>
      <c r="K2399" s="38">
        <v>382356</v>
      </c>
      <c r="L2399" s="38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 hidden="1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8">
        <f t="shared" si="118"/>
        <v>65500</v>
      </c>
      <c r="K2400" s="38">
        <v>0</v>
      </c>
      <c r="L2400" s="38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 hidden="1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8">
        <f t="shared" si="118"/>
        <v>40000000</v>
      </c>
      <c r="K2401" s="38">
        <v>7600000</v>
      </c>
      <c r="L2401" s="38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 hidden="1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8">
        <f t="shared" si="118"/>
        <v>36900</v>
      </c>
      <c r="K2402" s="38">
        <v>0</v>
      </c>
      <c r="L2402" s="38">
        <v>36900</v>
      </c>
      <c r="M2402" s="1" t="s">
        <v>54</v>
      </c>
      <c r="O2402" s="1">
        <f t="shared" si="117"/>
        <v>0</v>
      </c>
    </row>
    <row r="2403" spans="1:24" hidden="1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8">
        <f t="shared" si="118"/>
        <v>29306184</v>
      </c>
      <c r="K2403" s="38">
        <v>5568174.96</v>
      </c>
      <c r="L2403" s="38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 hidden="1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8">
        <f t="shared" si="118"/>
        <v>45428.44</v>
      </c>
      <c r="K2404" s="38">
        <v>8471.56</v>
      </c>
      <c r="L2404" s="38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 hidden="1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8">
        <f t="shared" si="118"/>
        <v>1300000</v>
      </c>
      <c r="K2405" s="38">
        <v>0</v>
      </c>
      <c r="L2405" s="38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 hidden="1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8">
        <f t="shared" si="118"/>
        <v>200000</v>
      </c>
      <c r="K2406" s="38">
        <v>0</v>
      </c>
      <c r="L2406" s="38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 hidden="1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8">
        <f t="shared" si="118"/>
        <v>6592082</v>
      </c>
      <c r="K2407" s="38">
        <v>125250</v>
      </c>
      <c r="L2407" s="38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 hidden="1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8">
        <f t="shared" si="118"/>
        <v>36388544</v>
      </c>
      <c r="K2408" s="38">
        <v>6913823.3600000003</v>
      </c>
      <c r="L2408" s="38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 hidden="1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8">
        <f t="shared" si="118"/>
        <v>27722.69</v>
      </c>
      <c r="K2409" s="38">
        <v>5267.31</v>
      </c>
      <c r="L2409" s="38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 hidden="1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8">
        <f t="shared" si="118"/>
        <v>27300</v>
      </c>
      <c r="K2410" s="38">
        <v>0</v>
      </c>
      <c r="L2410" s="38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49999999999999" hidden="1" customHeight="1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8">
        <f t="shared" ref="J2411" si="119">L2411-K2411</f>
        <v>15200</v>
      </c>
      <c r="K2411" s="38">
        <v>0</v>
      </c>
      <c r="L2411" s="38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 hidden="1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8">
        <f t="shared" ref="J2412" si="120">L2412-K2412</f>
        <v>4339505.6399999997</v>
      </c>
      <c r="K2412" s="38">
        <v>479922.36</v>
      </c>
      <c r="L2412" s="38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 hidden="1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8">
        <f t="shared" ref="J2413:J2476" si="122">L2413-K2413</f>
        <v>151132049</v>
      </c>
      <c r="K2413" s="38">
        <v>2871509</v>
      </c>
      <c r="L2413" s="38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 hidden="1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8">
        <f t="shared" si="122"/>
        <v>1000000</v>
      </c>
      <c r="K2414" s="38">
        <v>190000</v>
      </c>
      <c r="L2414" s="38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 hidden="1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8">
        <f t="shared" si="122"/>
        <v>465120</v>
      </c>
      <c r="K2415" s="38">
        <v>88373</v>
      </c>
      <c r="L2415" s="38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 hidden="1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8">
        <f t="shared" si="122"/>
        <v>172800</v>
      </c>
      <c r="K2416" s="38">
        <v>32832</v>
      </c>
      <c r="L2416" s="38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 hidden="1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36" t="s">
        <v>116</v>
      </c>
      <c r="J2417" s="38">
        <f t="shared" si="122"/>
        <v>180000</v>
      </c>
      <c r="K2417" s="38">
        <v>0</v>
      </c>
      <c r="L2417" s="38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 hidden="1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8">
        <f t="shared" si="122"/>
        <v>693162.87</v>
      </c>
      <c r="K2418" s="38">
        <v>107273.2</v>
      </c>
      <c r="L2418" s="38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 hidden="1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8">
        <f t="shared" si="122"/>
        <v>491000</v>
      </c>
      <c r="K2419" s="38">
        <v>0</v>
      </c>
      <c r="L2419" s="38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 hidden="1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8">
        <f t="shared" si="122"/>
        <v>700000</v>
      </c>
      <c r="K2420" s="38">
        <v>133000</v>
      </c>
      <c r="L2420" s="38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 hidden="1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8">
        <f t="shared" si="122"/>
        <v>592315.96</v>
      </c>
      <c r="K2421" s="38">
        <v>103325.04</v>
      </c>
      <c r="L2421" s="38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 hidden="1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8">
        <f t="shared" si="122"/>
        <v>60000</v>
      </c>
      <c r="K2422" s="38">
        <v>11400</v>
      </c>
      <c r="L2422" s="38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 hidden="1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8">
        <f t="shared" si="122"/>
        <v>4705.92</v>
      </c>
      <c r="K2423" s="38">
        <v>894.08</v>
      </c>
      <c r="L2423" s="38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 hidden="1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8">
        <f t="shared" si="122"/>
        <v>397360</v>
      </c>
      <c r="K2424" s="38">
        <v>75498.399999999994</v>
      </c>
      <c r="L2424" s="38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 hidden="1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8">
        <f t="shared" si="122"/>
        <v>29216568</v>
      </c>
      <c r="K2425" s="38">
        <v>5551147.9199999999</v>
      </c>
      <c r="L2425" s="38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 hidden="1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8">
        <f t="shared" si="122"/>
        <v>29306184</v>
      </c>
      <c r="K2426" s="38">
        <v>5568174.96</v>
      </c>
      <c r="L2426" s="38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 hidden="1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8">
        <f t="shared" si="122"/>
        <v>1848739.5</v>
      </c>
      <c r="K2427" s="38">
        <v>351261.5</v>
      </c>
      <c r="L2427" s="38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 hidden="1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8">
        <f t="shared" si="122"/>
        <v>5252715</v>
      </c>
      <c r="K2428" s="38">
        <v>998015.85</v>
      </c>
      <c r="L2428" s="38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 hidden="1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8">
        <f t="shared" si="122"/>
        <v>1089832</v>
      </c>
      <c r="K2429" s="38">
        <v>0</v>
      </c>
      <c r="L2429" s="38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 hidden="1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8">
        <f t="shared" si="122"/>
        <v>1876831</v>
      </c>
      <c r="K2430" s="38">
        <v>0</v>
      </c>
      <c r="L2430" s="38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 hidden="1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8">
        <f t="shared" si="122"/>
        <v>270560415</v>
      </c>
      <c r="K2431" s="38">
        <v>4771099.88</v>
      </c>
      <c r="L2431" s="38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 hidden="1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8">
        <f t="shared" si="122"/>
        <v>1309610</v>
      </c>
      <c r="K2432" s="38">
        <v>0</v>
      </c>
      <c r="L2432" s="38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 hidden="1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8">
        <f t="shared" si="122"/>
        <v>151563</v>
      </c>
      <c r="K2433" s="38">
        <v>0</v>
      </c>
      <c r="L2433" s="38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 hidden="1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8">
        <f t="shared" si="122"/>
        <v>175154</v>
      </c>
      <c r="K2434" s="38">
        <v>27870</v>
      </c>
      <c r="L2434" s="38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 hidden="1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8">
        <f t="shared" si="122"/>
        <v>36210</v>
      </c>
      <c r="K2435" s="38">
        <v>6880</v>
      </c>
      <c r="L2435" s="38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 hidden="1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8">
        <f t="shared" si="122"/>
        <v>1421016</v>
      </c>
      <c r="K2436" s="38">
        <v>269993.03999999998</v>
      </c>
      <c r="L2436" s="38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 hidden="1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8">
        <f t="shared" si="122"/>
        <v>75000</v>
      </c>
      <c r="K2437" s="38">
        <v>14250</v>
      </c>
      <c r="L2437" s="38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 hidden="1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8">
        <f t="shared" si="122"/>
        <v>53536</v>
      </c>
      <c r="K2438" s="38">
        <v>10172</v>
      </c>
      <c r="L2438" s="38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 hidden="1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8">
        <f t="shared" si="122"/>
        <v>42681</v>
      </c>
      <c r="K2439" s="38">
        <v>4298</v>
      </c>
      <c r="L2439" s="38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 hidden="1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8">
        <f t="shared" si="122"/>
        <v>135834</v>
      </c>
      <c r="K2440" s="38">
        <v>25808</v>
      </c>
      <c r="L2440" s="38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 hidden="1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8">
        <f t="shared" si="122"/>
        <v>874000</v>
      </c>
      <c r="K2441" s="38">
        <v>166060</v>
      </c>
      <c r="L2441" s="38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 hidden="1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8">
        <f t="shared" si="122"/>
        <v>136300</v>
      </c>
      <c r="K2442" s="38">
        <v>25897</v>
      </c>
      <c r="L2442" s="38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 hidden="1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8">
        <f t="shared" si="122"/>
        <v>2222303</v>
      </c>
      <c r="K2443" s="38">
        <v>422237.57</v>
      </c>
      <c r="L2443" s="38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 hidden="1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8">
        <f t="shared" si="122"/>
        <v>78668</v>
      </c>
      <c r="K2444" s="38">
        <v>14947</v>
      </c>
      <c r="L2444" s="38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 hidden="1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8">
        <f t="shared" si="122"/>
        <v>252000</v>
      </c>
      <c r="K2445" s="38">
        <v>47880</v>
      </c>
      <c r="L2445" s="38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 hidden="1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8">
        <f t="shared" si="122"/>
        <v>102768</v>
      </c>
      <c r="K2446" s="38">
        <v>19525.919999999998</v>
      </c>
      <c r="L2446" s="38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 hidden="1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8">
        <f t="shared" si="122"/>
        <v>1073282</v>
      </c>
      <c r="K2447" s="38">
        <v>203924</v>
      </c>
      <c r="L2447" s="38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 hidden="1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8">
        <f t="shared" si="122"/>
        <v>10749164.140000001</v>
      </c>
      <c r="K2448" s="38">
        <v>2042341.19</v>
      </c>
      <c r="L2448" s="38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 hidden="1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8">
        <f t="shared" si="122"/>
        <v>27580.59</v>
      </c>
      <c r="K2449" s="38">
        <v>5219.41</v>
      </c>
      <c r="L2449" s="38">
        <v>32800</v>
      </c>
      <c r="M2449" s="1" t="s">
        <v>54</v>
      </c>
      <c r="O2449" s="1">
        <f t="shared" si="123"/>
        <v>0</v>
      </c>
    </row>
    <row r="2450" spans="1:24" hidden="1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8">
        <f t="shared" si="122"/>
        <v>272925</v>
      </c>
      <c r="K2450" s="38">
        <v>51856</v>
      </c>
      <c r="L2450" s="38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 hidden="1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8">
        <f t="shared" si="122"/>
        <v>8272296</v>
      </c>
      <c r="K2451" s="38">
        <v>0</v>
      </c>
      <c r="L2451" s="38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 hidden="1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8">
        <f t="shared" si="122"/>
        <v>880664</v>
      </c>
      <c r="K2452" s="38">
        <v>0</v>
      </c>
      <c r="L2452" s="38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 hidden="1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8">
        <f t="shared" si="122"/>
        <v>2522562</v>
      </c>
      <c r="K2453" s="38">
        <v>479286.78</v>
      </c>
      <c r="L2453" s="38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 hidden="1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8">
        <f t="shared" si="122"/>
        <v>201000</v>
      </c>
      <c r="K2454" s="38">
        <v>38190</v>
      </c>
      <c r="L2454" s="38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 hidden="1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8">
        <f t="shared" si="122"/>
        <v>141000</v>
      </c>
      <c r="K2455" s="38">
        <v>26790</v>
      </c>
      <c r="L2455" s="38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 hidden="1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8">
        <f t="shared" si="122"/>
        <v>94000</v>
      </c>
      <c r="K2456" s="38">
        <v>17860</v>
      </c>
      <c r="L2456" s="38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 hidden="1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8">
        <f t="shared" si="122"/>
        <v>1362600</v>
      </c>
      <c r="K2457" s="38">
        <v>258894</v>
      </c>
      <c r="L2457" s="38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 hidden="1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8">
        <f t="shared" si="122"/>
        <v>218780</v>
      </c>
      <c r="K2458" s="38">
        <v>41568</v>
      </c>
      <c r="L2458" s="38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 hidden="1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8">
        <f t="shared" si="122"/>
        <v>584646</v>
      </c>
      <c r="K2459" s="38">
        <v>86934</v>
      </c>
      <c r="L2459" s="38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 hidden="1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8">
        <f t="shared" si="122"/>
        <v>912757</v>
      </c>
      <c r="K2460" s="38">
        <v>166102</v>
      </c>
      <c r="L2460" s="38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 hidden="1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8">
        <f t="shared" si="122"/>
        <v>389779</v>
      </c>
      <c r="K2461" s="38">
        <v>63922</v>
      </c>
      <c r="L2461" s="38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 hidden="1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8">
        <f t="shared" si="122"/>
        <v>928254</v>
      </c>
      <c r="K2462" s="38">
        <v>165385</v>
      </c>
      <c r="L2462" s="38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 hidden="1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8">
        <f t="shared" si="122"/>
        <v>183852</v>
      </c>
      <c r="K2463" s="38">
        <v>34932</v>
      </c>
      <c r="L2463" s="38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 hidden="1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8">
        <f t="shared" si="122"/>
        <v>95000</v>
      </c>
      <c r="K2464" s="38">
        <v>0</v>
      </c>
      <c r="L2464" s="38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 hidden="1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8">
        <f t="shared" si="122"/>
        <v>150000</v>
      </c>
      <c r="K2465" s="38">
        <v>28500</v>
      </c>
      <c r="L2465" s="38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 hidden="1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8">
        <f t="shared" si="122"/>
        <v>672268.9</v>
      </c>
      <c r="K2466" s="38">
        <v>127731.1</v>
      </c>
      <c r="L2466" s="38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 hidden="1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8">
        <f t="shared" si="122"/>
        <v>105000</v>
      </c>
      <c r="K2467" s="38">
        <v>19950</v>
      </c>
      <c r="L2467" s="38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 hidden="1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8">
        <f t="shared" si="122"/>
        <v>55000</v>
      </c>
      <c r="K2468" s="38">
        <v>10450</v>
      </c>
      <c r="L2468" s="38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 hidden="1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8">
        <f t="shared" si="122"/>
        <v>30000</v>
      </c>
      <c r="K2469" s="38">
        <v>5700</v>
      </c>
      <c r="L2469" s="38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 hidden="1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8">
        <f t="shared" si="122"/>
        <v>450000</v>
      </c>
      <c r="K2470" s="38">
        <v>85500</v>
      </c>
      <c r="L2470" s="38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 hidden="1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8">
        <f t="shared" si="122"/>
        <v>150000</v>
      </c>
      <c r="K2471" s="38">
        <v>28500</v>
      </c>
      <c r="L2471" s="38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 hidden="1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8">
        <f t="shared" si="122"/>
        <v>105000</v>
      </c>
      <c r="K2472" s="38">
        <v>19950</v>
      </c>
      <c r="L2472" s="38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 hidden="1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8">
        <f t="shared" si="122"/>
        <v>270000</v>
      </c>
      <c r="K2473" s="38">
        <v>51300</v>
      </c>
      <c r="L2473" s="38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 hidden="1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8">
        <f t="shared" si="122"/>
        <v>13803000</v>
      </c>
      <c r="K2474" s="38">
        <v>2622570</v>
      </c>
      <c r="L2474" s="38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 hidden="1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8">
        <f t="shared" si="122"/>
        <v>11835400</v>
      </c>
      <c r="K2475" s="38">
        <v>2248726</v>
      </c>
      <c r="L2475" s="38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 hidden="1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8">
        <f t="shared" si="122"/>
        <v>31224.32</v>
      </c>
      <c r="K2476" s="38">
        <v>2350.6799999999998</v>
      </c>
      <c r="L2476" s="38">
        <v>33575</v>
      </c>
      <c r="M2476" s="1" t="s">
        <v>54</v>
      </c>
      <c r="O2476" s="1">
        <f t="shared" si="123"/>
        <v>0</v>
      </c>
    </row>
    <row r="2477" spans="1:24" hidden="1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8">
        <f t="shared" ref="J2477:J2540" si="125">L2477-K2477</f>
        <v>38235.29</v>
      </c>
      <c r="K2477" s="38">
        <v>7264.71</v>
      </c>
      <c r="L2477" s="38">
        <v>45500</v>
      </c>
      <c r="M2477" s="1" t="s">
        <v>54</v>
      </c>
      <c r="O2477" s="1">
        <f t="shared" si="123"/>
        <v>0</v>
      </c>
    </row>
    <row r="2478" spans="1:24" hidden="1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8">
        <f t="shared" si="125"/>
        <v>530000</v>
      </c>
      <c r="K2478" s="38">
        <v>0</v>
      </c>
      <c r="L2478" s="38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 hidden="1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8">
        <f t="shared" si="125"/>
        <v>1794390</v>
      </c>
      <c r="K2479" s="38">
        <v>340934</v>
      </c>
      <c r="L2479" s="38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 hidden="1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8">
        <f t="shared" si="125"/>
        <v>63024</v>
      </c>
      <c r="K2480" s="38">
        <v>11974.56</v>
      </c>
      <c r="L2480" s="38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 hidden="1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8">
        <f t="shared" si="125"/>
        <v>1740000</v>
      </c>
      <c r="K2481" s="38">
        <v>330600</v>
      </c>
      <c r="L2481" s="38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 hidden="1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8">
        <f t="shared" si="125"/>
        <v>220000</v>
      </c>
      <c r="K2482" s="38">
        <v>41800</v>
      </c>
      <c r="L2482" s="38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 hidden="1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8">
        <f t="shared" si="125"/>
        <v>3795825</v>
      </c>
      <c r="K2483" s="38">
        <v>721207</v>
      </c>
      <c r="L2483" s="38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 hidden="1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8">
        <f t="shared" si="125"/>
        <v>37476</v>
      </c>
      <c r="K2484" s="38">
        <v>0</v>
      </c>
      <c r="L2484" s="38">
        <v>37476</v>
      </c>
      <c r="M2484" s="1" t="s">
        <v>54</v>
      </c>
      <c r="O2484" s="1">
        <f t="shared" si="123"/>
        <v>0</v>
      </c>
    </row>
    <row r="2485" spans="1:24" hidden="1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8">
        <f t="shared" si="125"/>
        <v>374400</v>
      </c>
      <c r="K2485" s="38">
        <v>71136</v>
      </c>
      <c r="L2485" s="38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 hidden="1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8">
        <f t="shared" si="125"/>
        <v>1041944.0000000001</v>
      </c>
      <c r="K2486" s="38">
        <v>197969.36</v>
      </c>
      <c r="L2486" s="38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 hidden="1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8">
        <f t="shared" si="125"/>
        <v>43100</v>
      </c>
      <c r="K2487" s="38">
        <v>0</v>
      </c>
      <c r="L2487" s="38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 hidden="1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8">
        <f t="shared" si="125"/>
        <v>170000</v>
      </c>
      <c r="K2488" s="38">
        <v>0</v>
      </c>
      <c r="L2488" s="38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 hidden="1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8">
        <f t="shared" si="125"/>
        <v>172400</v>
      </c>
      <c r="K2489" s="38">
        <v>0</v>
      </c>
      <c r="L2489" s="38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 hidden="1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8">
        <f t="shared" si="125"/>
        <v>100000</v>
      </c>
      <c r="K2490" s="38">
        <v>0</v>
      </c>
      <c r="L2490" s="38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 hidden="1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8">
        <f t="shared" si="125"/>
        <v>191332</v>
      </c>
      <c r="K2491" s="38">
        <v>36353.08</v>
      </c>
      <c r="L2491" s="38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 hidden="1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8">
        <f t="shared" si="125"/>
        <v>38100</v>
      </c>
      <c r="K2492" s="38">
        <v>7239</v>
      </c>
      <c r="L2492" s="38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 hidden="1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8">
        <f t="shared" si="125"/>
        <v>105000</v>
      </c>
      <c r="K2493" s="38">
        <v>19950</v>
      </c>
      <c r="L2493" s="38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 hidden="1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8">
        <f t="shared" si="125"/>
        <v>118342.00000000001</v>
      </c>
      <c r="K2494" s="38">
        <v>22484.98</v>
      </c>
      <c r="L2494" s="38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 hidden="1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8">
        <f t="shared" si="125"/>
        <v>96286</v>
      </c>
      <c r="K2495" s="38">
        <v>18294.34</v>
      </c>
      <c r="L2495" s="38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 hidden="1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8">
        <f t="shared" si="125"/>
        <v>623700</v>
      </c>
      <c r="K2496" s="38">
        <v>118503</v>
      </c>
      <c r="L2496" s="38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 hidden="1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8">
        <f t="shared" si="125"/>
        <v>199000</v>
      </c>
      <c r="K2497" s="38">
        <v>0</v>
      </c>
      <c r="L2497" s="38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 hidden="1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8">
        <f t="shared" si="125"/>
        <v>5042.0200000000004</v>
      </c>
      <c r="K2498" s="38">
        <v>957.98</v>
      </c>
      <c r="L2498" s="38">
        <v>6000</v>
      </c>
      <c r="M2498" s="1" t="s">
        <v>54</v>
      </c>
      <c r="O2498" s="1">
        <f t="shared" si="123"/>
        <v>0</v>
      </c>
    </row>
    <row r="2499" spans="1:24" hidden="1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8">
        <f t="shared" si="125"/>
        <v>552315.96</v>
      </c>
      <c r="K2499" s="38">
        <v>95725.04</v>
      </c>
      <c r="L2499" s="38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 hidden="1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8">
        <f t="shared" si="125"/>
        <v>890316</v>
      </c>
      <c r="K2500" s="38">
        <v>169160.04</v>
      </c>
      <c r="L2500" s="38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 hidden="1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8">
        <f t="shared" si="125"/>
        <v>900000</v>
      </c>
      <c r="K2501" s="38">
        <v>171000</v>
      </c>
      <c r="L2501" s="38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 hidden="1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8">
        <f t="shared" si="125"/>
        <v>979913</v>
      </c>
      <c r="K2502" s="38">
        <v>176047</v>
      </c>
      <c r="L2502" s="38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 hidden="1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8">
        <f t="shared" si="125"/>
        <v>35980</v>
      </c>
      <c r="K2503" s="38">
        <v>6836.2</v>
      </c>
      <c r="L2503" s="38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 hidden="1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8">
        <f t="shared" si="125"/>
        <v>839240</v>
      </c>
      <c r="K2504" s="38">
        <v>159455.6</v>
      </c>
      <c r="L2504" s="38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 hidden="1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8">
        <f t="shared" si="125"/>
        <v>359200</v>
      </c>
      <c r="K2505" s="38">
        <v>68248</v>
      </c>
      <c r="L2505" s="38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 hidden="1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8">
        <f t="shared" si="125"/>
        <v>431000</v>
      </c>
      <c r="K2506" s="38">
        <v>81890</v>
      </c>
      <c r="L2506" s="38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 hidden="1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8">
        <f t="shared" si="125"/>
        <v>96286</v>
      </c>
      <c r="K2507" s="38">
        <v>18294.34</v>
      </c>
      <c r="L2507" s="38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 hidden="1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8">
        <f t="shared" si="125"/>
        <v>157072</v>
      </c>
      <c r="K2508" s="38">
        <v>29844</v>
      </c>
      <c r="L2508" s="38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 hidden="1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8">
        <f t="shared" si="125"/>
        <v>718400</v>
      </c>
      <c r="K2509" s="38">
        <v>136496</v>
      </c>
      <c r="L2509" s="38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 hidden="1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8">
        <f t="shared" si="125"/>
        <v>256852</v>
      </c>
      <c r="K2510" s="38">
        <v>48801.88</v>
      </c>
      <c r="L2510" s="38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 hidden="1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8">
        <f t="shared" si="125"/>
        <v>271893</v>
      </c>
      <c r="K2511" s="38">
        <v>5166</v>
      </c>
      <c r="L2511" s="38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 hidden="1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8">
        <f t="shared" si="125"/>
        <v>12100</v>
      </c>
      <c r="K2512" s="38">
        <v>0</v>
      </c>
      <c r="L2512" s="38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 hidden="1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8">
        <f t="shared" si="125"/>
        <v>18000</v>
      </c>
      <c r="K2513" s="38">
        <v>0</v>
      </c>
      <c r="L2513" s="38">
        <v>18000</v>
      </c>
      <c r="M2513" s="1" t="s">
        <v>54</v>
      </c>
      <c r="O2513" s="1">
        <f t="shared" si="126"/>
        <v>0</v>
      </c>
    </row>
    <row r="2514" spans="1:24" hidden="1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8">
        <f t="shared" si="125"/>
        <v>40050</v>
      </c>
      <c r="K2514" s="38">
        <v>0</v>
      </c>
      <c r="L2514" s="38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 hidden="1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8">
        <f t="shared" si="125"/>
        <v>3200000</v>
      </c>
      <c r="K2515" s="38">
        <v>608000</v>
      </c>
      <c r="L2515" s="38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 hidden="1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8">
        <f t="shared" si="125"/>
        <v>1358100</v>
      </c>
      <c r="K2516" s="38">
        <v>258039</v>
      </c>
      <c r="L2516" s="38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 hidden="1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8">
        <f t="shared" si="125"/>
        <v>8381000</v>
      </c>
      <c r="K2517" s="38">
        <v>1592390</v>
      </c>
      <c r="L2517" s="38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 hidden="1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8">
        <f t="shared" si="125"/>
        <v>9189060</v>
      </c>
      <c r="K2518" s="38">
        <v>1745921.4</v>
      </c>
      <c r="L2518" s="38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 hidden="1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8">
        <f t="shared" si="125"/>
        <v>5030000</v>
      </c>
      <c r="K2519" s="38">
        <v>955700</v>
      </c>
      <c r="L2519" s="38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 hidden="1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8">
        <f t="shared" si="125"/>
        <v>150000</v>
      </c>
      <c r="K2520" s="38">
        <v>28500</v>
      </c>
      <c r="L2520" s="38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 hidden="1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8">
        <f t="shared" si="125"/>
        <v>4021008.41</v>
      </c>
      <c r="K2521" s="38">
        <v>763991.59</v>
      </c>
      <c r="L2521" s="38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 hidden="1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8">
        <f t="shared" si="125"/>
        <v>220000</v>
      </c>
      <c r="K2522" s="38">
        <v>41800</v>
      </c>
      <c r="L2522" s="38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 hidden="1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8">
        <f t="shared" si="125"/>
        <v>16130000</v>
      </c>
      <c r="K2523" s="38">
        <v>3064700</v>
      </c>
      <c r="L2523" s="38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 hidden="1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8">
        <f t="shared" si="125"/>
        <v>110025</v>
      </c>
      <c r="K2524" s="38">
        <v>0</v>
      </c>
      <c r="L2524" s="38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 hidden="1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8">
        <f t="shared" si="125"/>
        <v>397080</v>
      </c>
      <c r="K2525" s="38">
        <v>75445.2</v>
      </c>
      <c r="L2525" s="38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 hidden="1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8">
        <f t="shared" si="125"/>
        <v>562695</v>
      </c>
      <c r="K2526" s="38">
        <v>106912.05</v>
      </c>
      <c r="L2526" s="38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 hidden="1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8">
        <f t="shared" si="125"/>
        <v>572000</v>
      </c>
      <c r="K2527" s="38">
        <v>0</v>
      </c>
      <c r="L2527" s="38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 hidden="1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8">
        <f t="shared" si="125"/>
        <v>66378.990000000005</v>
      </c>
      <c r="K2528" s="38">
        <v>1421.01</v>
      </c>
      <c r="L2528" s="38">
        <v>67800</v>
      </c>
      <c r="M2528" s="1" t="s">
        <v>54</v>
      </c>
      <c r="O2528" s="1">
        <f t="shared" si="126"/>
        <v>0</v>
      </c>
    </row>
    <row r="2529" spans="1:24" hidden="1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8">
        <f t="shared" si="125"/>
        <v>14033.61</v>
      </c>
      <c r="K2529" s="38">
        <v>2666.39</v>
      </c>
      <c r="L2529" s="38">
        <v>16700</v>
      </c>
      <c r="M2529" s="1" t="s">
        <v>54</v>
      </c>
      <c r="O2529" s="1">
        <f t="shared" si="126"/>
        <v>0</v>
      </c>
    </row>
    <row r="2530" spans="1:24" hidden="1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8">
        <f t="shared" si="125"/>
        <v>2139465</v>
      </c>
      <c r="K2530" s="38">
        <v>406498</v>
      </c>
      <c r="L2530" s="38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 hidden="1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8">
        <f t="shared" si="125"/>
        <v>1971982</v>
      </c>
      <c r="K2531" s="38">
        <v>0</v>
      </c>
      <c r="L2531" s="38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 hidden="1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8">
        <f t="shared" si="125"/>
        <v>171074</v>
      </c>
      <c r="K2532" s="38">
        <v>32504</v>
      </c>
      <c r="L2532" s="38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 hidden="1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8">
        <f t="shared" si="125"/>
        <v>38423</v>
      </c>
      <c r="K2533" s="38">
        <v>7300</v>
      </c>
      <c r="L2533" s="38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 hidden="1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8">
        <f t="shared" si="125"/>
        <v>132232</v>
      </c>
      <c r="K2534" s="38">
        <v>25124</v>
      </c>
      <c r="L2534" s="38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 hidden="1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8">
        <f t="shared" si="125"/>
        <v>385000</v>
      </c>
      <c r="K2535" s="38">
        <v>73150</v>
      </c>
      <c r="L2535" s="38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 hidden="1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8">
        <f t="shared" si="125"/>
        <v>1989515</v>
      </c>
      <c r="K2536" s="38">
        <v>0</v>
      </c>
      <c r="L2536" s="38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 hidden="1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8">
        <f t="shared" si="125"/>
        <v>1988918</v>
      </c>
      <c r="K2537" s="38">
        <v>0</v>
      </c>
      <c r="L2537" s="38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 hidden="1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8">
        <f t="shared" si="125"/>
        <v>4176904</v>
      </c>
      <c r="K2538" s="38">
        <v>0</v>
      </c>
      <c r="L2538" s="38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 hidden="1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8">
        <f t="shared" si="125"/>
        <v>24929.489999999998</v>
      </c>
      <c r="K2539" s="38">
        <v>4736.51</v>
      </c>
      <c r="L2539" s="38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 hidden="1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8">
        <f t="shared" si="125"/>
        <v>36800</v>
      </c>
      <c r="K2540" s="38">
        <v>0</v>
      </c>
      <c r="L2540" s="38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 hidden="1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8">
        <f t="shared" ref="J2541:J2604" si="128">L2541-K2541</f>
        <v>83300</v>
      </c>
      <c r="K2541" s="38">
        <v>0</v>
      </c>
      <c r="L2541" s="38">
        <v>83300</v>
      </c>
      <c r="M2541" s="1" t="s">
        <v>54</v>
      </c>
      <c r="O2541" s="1">
        <f t="shared" si="126"/>
        <v>0</v>
      </c>
    </row>
    <row r="2542" spans="1:24" hidden="1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8">
        <f t="shared" si="128"/>
        <v>596554.62</v>
      </c>
      <c r="K2542" s="38">
        <v>113345.38</v>
      </c>
      <c r="L2542" s="38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 hidden="1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8">
        <f t="shared" si="128"/>
        <v>150000</v>
      </c>
      <c r="K2543" s="38">
        <v>0</v>
      </c>
      <c r="L2543" s="38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 hidden="1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8">
        <f t="shared" si="128"/>
        <v>150000</v>
      </c>
      <c r="K2544" s="38">
        <v>0</v>
      </c>
      <c r="L2544" s="38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 hidden="1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8">
        <f t="shared" si="128"/>
        <v>122700</v>
      </c>
      <c r="K2545" s="38">
        <v>0</v>
      </c>
      <c r="L2545" s="38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 hidden="1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8">
        <f t="shared" si="128"/>
        <v>1778850</v>
      </c>
      <c r="K2546" s="38">
        <v>0</v>
      </c>
      <c r="L2546" s="38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 hidden="1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8">
        <f t="shared" si="128"/>
        <v>1111321</v>
      </c>
      <c r="K2547" s="38">
        <v>190879</v>
      </c>
      <c r="L2547" s="38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 hidden="1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8">
        <f t="shared" si="128"/>
        <v>823808</v>
      </c>
      <c r="K2548" s="38">
        <v>156524</v>
      </c>
      <c r="L2548" s="38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 hidden="1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8">
        <f t="shared" si="128"/>
        <v>2967720</v>
      </c>
      <c r="K2549" s="38">
        <v>563866.80000000005</v>
      </c>
      <c r="L2549" s="38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 hidden="1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8">
        <f t="shared" si="128"/>
        <v>1076589</v>
      </c>
      <c r="K2550" s="38">
        <v>204551.91</v>
      </c>
      <c r="L2550" s="38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 hidden="1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8">
        <f t="shared" si="128"/>
        <v>533400</v>
      </c>
      <c r="K2551" s="38">
        <v>101346</v>
      </c>
      <c r="L2551" s="38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 hidden="1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8">
        <f t="shared" si="128"/>
        <v>378000</v>
      </c>
      <c r="K2552" s="38">
        <v>0</v>
      </c>
      <c r="L2552" s="38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 hidden="1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8">
        <f t="shared" si="128"/>
        <v>385856</v>
      </c>
      <c r="K2553" s="38">
        <v>73313</v>
      </c>
      <c r="L2553" s="38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 hidden="1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8">
        <f t="shared" si="128"/>
        <v>397080</v>
      </c>
      <c r="K2554" s="38">
        <v>75445.2</v>
      </c>
      <c r="L2554" s="38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 hidden="1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8">
        <f t="shared" si="128"/>
        <v>4129589</v>
      </c>
      <c r="K2555" s="38">
        <v>784622</v>
      </c>
      <c r="L2555" s="38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 hidden="1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8">
        <f t="shared" si="128"/>
        <v>3232800</v>
      </c>
      <c r="K2556" s="38">
        <v>614232</v>
      </c>
      <c r="L2556" s="38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 hidden="1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8">
        <f t="shared" si="128"/>
        <v>105000</v>
      </c>
      <c r="K2557" s="38">
        <v>0</v>
      </c>
      <c r="L2557" s="38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 hidden="1">
      <c r="A2558" t="s">
        <v>26</v>
      </c>
      <c r="B2558" t="s">
        <v>3498</v>
      </c>
      <c r="C2558" s="34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8">
        <f t="shared" si="128"/>
        <v>109996.4</v>
      </c>
      <c r="K2558" s="38">
        <v>0</v>
      </c>
      <c r="L2558" s="38">
        <v>109996.4</v>
      </c>
      <c r="M2558" s="1" t="s">
        <v>54</v>
      </c>
      <c r="O2558" s="1">
        <f t="shared" si="126"/>
        <v>0</v>
      </c>
    </row>
    <row r="2559" spans="1:24" hidden="1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8">
        <f t="shared" si="128"/>
        <v>5546.22</v>
      </c>
      <c r="K2559" s="38">
        <v>1053.78</v>
      </c>
      <c r="L2559" s="38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 hidden="1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8">
        <f t="shared" si="128"/>
        <v>15966.39</v>
      </c>
      <c r="K2560" s="38">
        <v>3033.61</v>
      </c>
      <c r="L2560" s="38">
        <v>19000</v>
      </c>
      <c r="M2560" s="1" t="s">
        <v>54</v>
      </c>
      <c r="O2560" s="1">
        <f t="shared" si="126"/>
        <v>0</v>
      </c>
    </row>
    <row r="2561" spans="1:24" hidden="1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8">
        <f t="shared" si="128"/>
        <v>26300</v>
      </c>
      <c r="K2561" s="38">
        <v>0</v>
      </c>
      <c r="L2561" s="38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 hidden="1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8">
        <f t="shared" si="128"/>
        <v>480600</v>
      </c>
      <c r="K2562" s="38">
        <v>0</v>
      </c>
      <c r="L2562" s="38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 hidden="1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8">
        <f t="shared" si="128"/>
        <v>1750905</v>
      </c>
      <c r="K2563" s="38">
        <v>332671.95</v>
      </c>
      <c r="L2563" s="38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 hidden="1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8">
        <f t="shared" si="128"/>
        <v>50000</v>
      </c>
      <c r="K2564" s="38">
        <v>0</v>
      </c>
      <c r="L2564" s="38">
        <v>50000</v>
      </c>
      <c r="M2564" s="1" t="s">
        <v>54</v>
      </c>
      <c r="O2564" s="1">
        <f t="shared" si="129"/>
        <v>0</v>
      </c>
    </row>
    <row r="2565" spans="1:24" hidden="1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8">
        <f t="shared" si="128"/>
        <v>140000</v>
      </c>
      <c r="K2565" s="38">
        <v>26600</v>
      </c>
      <c r="L2565" s="38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 hidden="1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8">
        <f t="shared" si="128"/>
        <v>3781699</v>
      </c>
      <c r="K2566" s="38">
        <v>0</v>
      </c>
      <c r="L2566" s="38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 hidden="1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8">
        <f t="shared" si="128"/>
        <v>8457091</v>
      </c>
      <c r="K2567" s="38">
        <v>0</v>
      </c>
      <c r="L2567" s="38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 hidden="1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8">
        <f t="shared" si="128"/>
        <v>199330</v>
      </c>
      <c r="K2568" s="38">
        <v>37872</v>
      </c>
      <c r="L2568" s="38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 hidden="1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8">
        <f t="shared" si="128"/>
        <v>11961453.379999999</v>
      </c>
      <c r="K2569" s="38">
        <v>2272676.14</v>
      </c>
      <c r="L2569" s="38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 hidden="1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8">
        <f t="shared" si="128"/>
        <v>209948.46000000002</v>
      </c>
      <c r="K2570" s="38">
        <v>39890.21</v>
      </c>
      <c r="L2570" s="38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 hidden="1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8">
        <f t="shared" si="128"/>
        <v>14000</v>
      </c>
      <c r="K2571" s="38">
        <v>0</v>
      </c>
      <c r="L2571" s="38">
        <v>14000</v>
      </c>
      <c r="M2571" s="1" t="s">
        <v>54</v>
      </c>
      <c r="O2571" s="1">
        <f t="shared" si="129"/>
        <v>0</v>
      </c>
    </row>
    <row r="2572" spans="1:24" hidden="1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8">
        <f t="shared" si="128"/>
        <v>325000</v>
      </c>
      <c r="K2572" s="38">
        <v>61750</v>
      </c>
      <c r="L2572" s="38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 hidden="1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8">
        <f t="shared" si="128"/>
        <v>529200</v>
      </c>
      <c r="K2573" s="38">
        <v>100548</v>
      </c>
      <c r="L2573" s="38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 hidden="1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8">
        <f t="shared" si="128"/>
        <v>53470</v>
      </c>
      <c r="K2574" s="38">
        <v>0</v>
      </c>
      <c r="L2574" s="38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 hidden="1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8">
        <f t="shared" si="128"/>
        <v>138000</v>
      </c>
      <c r="K2575" s="38">
        <v>26220</v>
      </c>
      <c r="L2575" s="38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 hidden="1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8">
        <f t="shared" si="128"/>
        <v>138000</v>
      </c>
      <c r="K2576" s="38">
        <v>26220</v>
      </c>
      <c r="L2576" s="38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 hidden="1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8">
        <f t="shared" si="128"/>
        <v>115000</v>
      </c>
      <c r="K2577" s="38">
        <v>21850</v>
      </c>
      <c r="L2577" s="38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 hidden="1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8">
        <f t="shared" si="128"/>
        <v>397200</v>
      </c>
      <c r="K2578" s="38">
        <v>75468</v>
      </c>
      <c r="L2578" s="38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 hidden="1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8">
        <f t="shared" si="128"/>
        <v>194120</v>
      </c>
      <c r="K2579" s="38">
        <v>36883</v>
      </c>
      <c r="L2579" s="38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 hidden="1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8">
        <f t="shared" si="128"/>
        <v>8626174.8599999994</v>
      </c>
      <c r="K2580" s="38">
        <v>1638973.22</v>
      </c>
      <c r="L2580" s="38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 hidden="1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8">
        <f t="shared" si="128"/>
        <v>6200000</v>
      </c>
      <c r="K2581" s="38">
        <v>1178000</v>
      </c>
      <c r="L2581" s="38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 hidden="1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8">
        <f t="shared" si="128"/>
        <v>2690625</v>
      </c>
      <c r="K2582" s="38">
        <v>0</v>
      </c>
      <c r="L2582" s="38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 hidden="1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8">
        <f t="shared" si="128"/>
        <v>120000</v>
      </c>
      <c r="K2583" s="38">
        <v>22800</v>
      </c>
      <c r="L2583" s="38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 hidden="1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8">
        <f t="shared" si="128"/>
        <v>119060</v>
      </c>
      <c r="K2584" s="38">
        <v>22621</v>
      </c>
      <c r="L2584" s="38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 hidden="1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8">
        <f t="shared" si="128"/>
        <v>222221</v>
      </c>
      <c r="K2585" s="38">
        <v>42222</v>
      </c>
      <c r="L2585" s="38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 hidden="1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8">
        <f t="shared" si="128"/>
        <v>84478</v>
      </c>
      <c r="K2586" s="38">
        <v>5039</v>
      </c>
      <c r="L2586" s="38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 hidden="1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8">
        <f t="shared" si="128"/>
        <v>60336.14</v>
      </c>
      <c r="K2587" s="38">
        <v>11463.86</v>
      </c>
      <c r="L2587" s="38">
        <v>71800</v>
      </c>
      <c r="M2587" s="1" t="s">
        <v>54</v>
      </c>
      <c r="O2587" s="1">
        <f t="shared" si="129"/>
        <v>0</v>
      </c>
    </row>
    <row r="2588" spans="1:24" hidden="1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8">
        <f t="shared" si="128"/>
        <v>20520</v>
      </c>
      <c r="K2588" s="38">
        <v>0</v>
      </c>
      <c r="L2588" s="38">
        <v>20520</v>
      </c>
      <c r="M2588" s="1" t="s">
        <v>54</v>
      </c>
      <c r="O2588" s="1">
        <f t="shared" si="129"/>
        <v>0</v>
      </c>
    </row>
    <row r="2589" spans="1:24" hidden="1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8">
        <f t="shared" si="128"/>
        <v>185000</v>
      </c>
      <c r="K2589" s="38">
        <v>35150</v>
      </c>
      <c r="L2589" s="38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 hidden="1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8">
        <f t="shared" si="128"/>
        <v>185000</v>
      </c>
      <c r="K2590" s="38">
        <v>35150</v>
      </c>
      <c r="L2590" s="38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 hidden="1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8">
        <f t="shared" si="128"/>
        <v>125500</v>
      </c>
      <c r="K2591" s="38">
        <v>23845</v>
      </c>
      <c r="L2591" s="38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 hidden="1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8">
        <f t="shared" si="128"/>
        <v>125500</v>
      </c>
      <c r="K2592" s="38">
        <v>23845</v>
      </c>
      <c r="L2592" s="38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 hidden="1">
      <c r="A2593" t="s">
        <v>26</v>
      </c>
      <c r="B2593" t="s">
        <v>3548</v>
      </c>
      <c r="C2593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8">
        <f t="shared" si="128"/>
        <v>118000</v>
      </c>
      <c r="K2593" s="38">
        <v>0</v>
      </c>
      <c r="L2593" s="38">
        <v>118000</v>
      </c>
      <c r="M2593" s="1" t="s">
        <v>54</v>
      </c>
      <c r="O2593" s="1">
        <f t="shared" si="129"/>
        <v>0</v>
      </c>
    </row>
    <row r="2594" spans="1:24" hidden="1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8">
        <f t="shared" si="128"/>
        <v>1591588</v>
      </c>
      <c r="K2594" s="38">
        <v>302402</v>
      </c>
      <c r="L2594" s="38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 hidden="1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8">
        <f t="shared" si="128"/>
        <v>5462.1900000000005</v>
      </c>
      <c r="K2595" s="38">
        <v>1037.81</v>
      </c>
      <c r="L2595" s="38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 hidden="1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8">
        <f t="shared" si="128"/>
        <v>2828569.73</v>
      </c>
      <c r="K2596" s="38">
        <v>0</v>
      </c>
      <c r="L2596" s="38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 hidden="1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8">
        <f t="shared" si="128"/>
        <v>808550</v>
      </c>
      <c r="K2597" s="38">
        <v>153625</v>
      </c>
      <c r="L2597" s="38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 hidden="1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8">
        <f t="shared" si="128"/>
        <v>746800</v>
      </c>
      <c r="K2598" s="38">
        <v>141892</v>
      </c>
      <c r="L2598" s="38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 hidden="1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8">
        <f t="shared" si="128"/>
        <v>50000</v>
      </c>
      <c r="K2599" s="38">
        <v>9500</v>
      </c>
      <c r="L2599" s="38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 hidden="1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8">
        <f t="shared" si="128"/>
        <v>207992.82</v>
      </c>
      <c r="K2600" s="38">
        <v>39518.639999999999</v>
      </c>
      <c r="L2600" s="38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 hidden="1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8">
        <f t="shared" si="128"/>
        <v>19900</v>
      </c>
      <c r="K2601" s="38">
        <v>0</v>
      </c>
      <c r="L2601" s="38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 hidden="1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8">
        <f t="shared" si="128"/>
        <v>156000</v>
      </c>
      <c r="K2602" s="38">
        <v>29640</v>
      </c>
      <c r="L2602" s="38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 hidden="1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8">
        <f t="shared" si="128"/>
        <v>4115910.0000000005</v>
      </c>
      <c r="K2603" s="38">
        <v>782022.9</v>
      </c>
      <c r="L2603" s="38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 hidden="1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8">
        <f t="shared" si="128"/>
        <v>4000</v>
      </c>
      <c r="K2604" s="38">
        <v>0</v>
      </c>
      <c r="L2604" s="38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 hidden="1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8">
        <f t="shared" ref="J2605:J2668" si="131">L2605-K2605</f>
        <v>24000</v>
      </c>
      <c r="K2605" s="38">
        <v>0</v>
      </c>
      <c r="L2605" s="38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 hidden="1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8">
        <f t="shared" si="131"/>
        <v>47526.93</v>
      </c>
      <c r="K2606" s="38">
        <v>0</v>
      </c>
      <c r="L2606" s="38">
        <v>47526.93</v>
      </c>
      <c r="M2606" s="1" t="s">
        <v>54</v>
      </c>
      <c r="O2606" s="1">
        <f t="shared" si="129"/>
        <v>0</v>
      </c>
    </row>
    <row r="2607" spans="1:24" hidden="1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8">
        <f t="shared" si="131"/>
        <v>415966.39</v>
      </c>
      <c r="K2607" s="38">
        <v>79033.61</v>
      </c>
      <c r="L2607" s="38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 hidden="1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8">
        <f t="shared" si="131"/>
        <v>190800</v>
      </c>
      <c r="K2608" s="38">
        <v>0</v>
      </c>
      <c r="L2608" s="38">
        <v>190800</v>
      </c>
      <c r="M2608" s="1" t="s">
        <v>54</v>
      </c>
      <c r="O2608" s="1">
        <f t="shared" si="129"/>
        <v>0</v>
      </c>
    </row>
    <row r="2609" spans="1:24" hidden="1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8">
        <f t="shared" si="131"/>
        <v>15800</v>
      </c>
      <c r="K2609" s="38">
        <v>0</v>
      </c>
      <c r="L2609" s="38">
        <v>15800</v>
      </c>
      <c r="M2609" s="1" t="s">
        <v>54</v>
      </c>
      <c r="O2609" s="1">
        <f t="shared" si="129"/>
        <v>0</v>
      </c>
    </row>
    <row r="2610" spans="1:24" hidden="1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8">
        <f t="shared" si="131"/>
        <v>18500</v>
      </c>
      <c r="K2610" s="38">
        <v>0</v>
      </c>
      <c r="L2610" s="38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 hidden="1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8">
        <f t="shared" si="131"/>
        <v>1400000</v>
      </c>
      <c r="K2611" s="38">
        <v>266000</v>
      </c>
      <c r="L2611" s="38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 hidden="1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8">
        <f t="shared" si="131"/>
        <v>3480000</v>
      </c>
      <c r="K2612" s="38">
        <v>661200</v>
      </c>
      <c r="L2612" s="38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 hidden="1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8">
        <f t="shared" si="131"/>
        <v>9355209</v>
      </c>
      <c r="K2613" s="38">
        <v>0</v>
      </c>
      <c r="L2613" s="38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 hidden="1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8">
        <f t="shared" si="131"/>
        <v>28500</v>
      </c>
      <c r="K2614" s="38">
        <v>0</v>
      </c>
      <c r="L2614" s="38">
        <v>28500</v>
      </c>
      <c r="M2614" s="1" t="s">
        <v>54</v>
      </c>
      <c r="O2614" s="1">
        <f t="shared" si="129"/>
        <v>0</v>
      </c>
    </row>
    <row r="2615" spans="1:24" hidden="1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8">
        <f t="shared" si="131"/>
        <v>250600</v>
      </c>
      <c r="K2615" s="38">
        <v>0</v>
      </c>
      <c r="L2615" s="38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 hidden="1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8">
        <f t="shared" si="131"/>
        <v>564000</v>
      </c>
      <c r="K2616" s="38">
        <v>0</v>
      </c>
      <c r="L2616" s="38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 hidden="1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8">
        <f t="shared" si="131"/>
        <v>1073500</v>
      </c>
      <c r="K2617" s="38">
        <v>0</v>
      </c>
      <c r="L2617" s="38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 hidden="1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8">
        <f t="shared" si="131"/>
        <v>98000</v>
      </c>
      <c r="K2618" s="38">
        <v>18620</v>
      </c>
      <c r="L2618" s="38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 hidden="1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8">
        <f t="shared" si="131"/>
        <v>186200</v>
      </c>
      <c r="K2619" s="38">
        <v>35378</v>
      </c>
      <c r="L2619" s="38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 hidden="1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8">
        <f t="shared" si="131"/>
        <v>836975</v>
      </c>
      <c r="K2620" s="38">
        <v>159025</v>
      </c>
      <c r="L2620" s="38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 hidden="1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8">
        <f t="shared" si="131"/>
        <v>537059</v>
      </c>
      <c r="K2621" s="38">
        <v>102041</v>
      </c>
      <c r="L2621" s="38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 hidden="1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8">
        <f t="shared" si="131"/>
        <v>300400</v>
      </c>
      <c r="K2622" s="38">
        <v>0</v>
      </c>
      <c r="L2622" s="38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 hidden="1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8">
        <f t="shared" si="131"/>
        <v>3870000</v>
      </c>
      <c r="K2623" s="38">
        <v>735300</v>
      </c>
      <c r="L2623" s="38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 hidden="1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8">
        <f t="shared" si="131"/>
        <v>1910500</v>
      </c>
      <c r="K2624" s="38">
        <v>0</v>
      </c>
      <c r="L2624" s="38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 hidden="1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8">
        <f t="shared" si="131"/>
        <v>287500</v>
      </c>
      <c r="K2625" s="38">
        <v>54625</v>
      </c>
      <c r="L2625" s="38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 hidden="1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8">
        <f t="shared" si="131"/>
        <v>584646</v>
      </c>
      <c r="K2626" s="38">
        <v>86934</v>
      </c>
      <c r="L2626" s="38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 hidden="1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8">
        <f t="shared" si="131"/>
        <v>178000</v>
      </c>
      <c r="K2627" s="38">
        <v>0</v>
      </c>
      <c r="L2627" s="38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 hidden="1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8">
        <f t="shared" si="131"/>
        <v>1132242.3</v>
      </c>
      <c r="K2628" s="38">
        <v>215126.04</v>
      </c>
      <c r="L2628" s="38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 hidden="1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8">
        <f t="shared" si="131"/>
        <v>36000.019999999997</v>
      </c>
      <c r="K2629" s="38">
        <v>0</v>
      </c>
      <c r="L2629" s="38">
        <v>36000.019999999997</v>
      </c>
      <c r="M2629" s="1" t="s">
        <v>54</v>
      </c>
      <c r="O2629" s="1">
        <f t="shared" si="132"/>
        <v>0</v>
      </c>
    </row>
    <row r="2630" spans="1:24" hidden="1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8">
        <f t="shared" si="131"/>
        <v>13500</v>
      </c>
      <c r="K2630" s="38">
        <v>0</v>
      </c>
      <c r="L2630" s="38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 hidden="1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8">
        <f t="shared" si="131"/>
        <v>24453.781513000002</v>
      </c>
      <c r="K2631" s="38">
        <v>4646.2184870000001</v>
      </c>
      <c r="L2631" s="38">
        <v>29100</v>
      </c>
      <c r="M2631" s="1" t="s">
        <v>54</v>
      </c>
      <c r="O2631" s="1">
        <f t="shared" si="132"/>
        <v>0</v>
      </c>
    </row>
    <row r="2632" spans="1:24" hidden="1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8">
        <f t="shared" si="131"/>
        <v>15200</v>
      </c>
      <c r="K2632" s="38">
        <v>0</v>
      </c>
      <c r="L2632" s="38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 hidden="1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8">
        <f t="shared" si="131"/>
        <v>18500</v>
      </c>
      <c r="K2633" s="38">
        <v>0</v>
      </c>
      <c r="L2633" s="38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 hidden="1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8">
        <f t="shared" si="131"/>
        <v>147800</v>
      </c>
      <c r="K2634" s="38">
        <v>28082</v>
      </c>
      <c r="L2634" s="38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 hidden="1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8">
        <f t="shared" si="131"/>
        <v>147800</v>
      </c>
      <c r="K2635" s="38">
        <v>28082</v>
      </c>
      <c r="L2635" s="38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 hidden="1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8">
        <f t="shared" si="131"/>
        <v>352840.33999999997</v>
      </c>
      <c r="K2636" s="38">
        <v>67039.66</v>
      </c>
      <c r="L2636" s="38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 hidden="1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8">
        <f t="shared" si="131"/>
        <v>20200</v>
      </c>
      <c r="K2637" s="38">
        <v>0</v>
      </c>
      <c r="L2637" s="38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 hidden="1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8">
        <f t="shared" si="131"/>
        <v>186200</v>
      </c>
      <c r="K2638" s="38">
        <v>35378</v>
      </c>
      <c r="L2638" s="38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 hidden="1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8">
        <f t="shared" si="131"/>
        <v>47713</v>
      </c>
      <c r="K2639" s="38">
        <v>8287</v>
      </c>
      <c r="L2639" s="38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 hidden="1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8">
        <f t="shared" si="131"/>
        <v>71570</v>
      </c>
      <c r="K2640" s="38">
        <v>12430</v>
      </c>
      <c r="L2640" s="38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 hidden="1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8">
        <f t="shared" si="131"/>
        <v>20000000</v>
      </c>
      <c r="K2641" s="38">
        <v>3800000</v>
      </c>
      <c r="L2641" s="38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 hidden="1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8">
        <f t="shared" si="131"/>
        <v>2941</v>
      </c>
      <c r="K2642" s="38">
        <v>559</v>
      </c>
      <c r="L2642" s="38">
        <v>3500</v>
      </c>
      <c r="M2642" s="1" t="s">
        <v>54</v>
      </c>
      <c r="O2642" s="1">
        <f t="shared" si="132"/>
        <v>0</v>
      </c>
    </row>
    <row r="2643" spans="1:24" hidden="1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8">
        <f t="shared" si="131"/>
        <v>13796.35</v>
      </c>
      <c r="K2643" s="38">
        <v>2253.65</v>
      </c>
      <c r="L2643" s="38">
        <v>16050</v>
      </c>
      <c r="M2643" s="1" t="s">
        <v>54</v>
      </c>
      <c r="O2643" s="1">
        <f t="shared" si="132"/>
        <v>0</v>
      </c>
    </row>
    <row r="2644" spans="1:24" hidden="1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8">
        <f t="shared" si="131"/>
        <v>5720000</v>
      </c>
      <c r="K2644" s="38">
        <v>1086800</v>
      </c>
      <c r="L2644" s="38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 hidden="1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8">
        <f t="shared" si="131"/>
        <v>13500</v>
      </c>
      <c r="K2645" s="38">
        <v>0</v>
      </c>
      <c r="L2645" s="38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 hidden="1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8">
        <f t="shared" si="131"/>
        <v>95000</v>
      </c>
      <c r="K2646" s="38">
        <v>0</v>
      </c>
      <c r="L2646" s="38">
        <v>95000</v>
      </c>
      <c r="M2646" s="1" t="s">
        <v>54</v>
      </c>
      <c r="O2646" s="1">
        <f t="shared" si="132"/>
        <v>0</v>
      </c>
    </row>
    <row r="2647" spans="1:24" hidden="1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8">
        <f t="shared" si="131"/>
        <v>5814000</v>
      </c>
      <c r="K2647" s="38">
        <v>1104660</v>
      </c>
      <c r="L2647" s="38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 hidden="1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8">
        <f t="shared" si="131"/>
        <v>15480100</v>
      </c>
      <c r="K2648" s="38">
        <v>2941219</v>
      </c>
      <c r="L2648" s="38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 hidden="1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8">
        <f t="shared" si="131"/>
        <v>1567732</v>
      </c>
      <c r="K2649" s="38">
        <v>0</v>
      </c>
      <c r="L2649" s="38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 hidden="1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8">
        <f t="shared" si="131"/>
        <v>6313600</v>
      </c>
      <c r="K2650" s="38">
        <v>1199584</v>
      </c>
      <c r="L2650" s="38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 hidden="1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8">
        <f t="shared" si="131"/>
        <v>462184</v>
      </c>
      <c r="K2651" s="38">
        <v>87815</v>
      </c>
      <c r="L2651" s="38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 hidden="1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8">
        <f t="shared" si="131"/>
        <v>746800</v>
      </c>
      <c r="K2652" s="38">
        <v>141892</v>
      </c>
      <c r="L2652" s="38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 hidden="1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8">
        <f t="shared" si="131"/>
        <v>480000</v>
      </c>
      <c r="K2653" s="38">
        <v>91200</v>
      </c>
      <c r="L2653" s="38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 hidden="1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8">
        <f t="shared" si="131"/>
        <v>109260</v>
      </c>
      <c r="K2654" s="38">
        <v>20759.400000000001</v>
      </c>
      <c r="L2654" s="38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 hidden="1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8">
        <f t="shared" si="131"/>
        <v>435670</v>
      </c>
      <c r="K2655" s="38">
        <v>82777.3</v>
      </c>
      <c r="L2655" s="38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 hidden="1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8">
        <f t="shared" si="131"/>
        <v>774070</v>
      </c>
      <c r="K2656" s="38">
        <v>147073</v>
      </c>
      <c r="L2656" s="38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 hidden="1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8">
        <f t="shared" si="131"/>
        <v>1323936</v>
      </c>
      <c r="K2657" s="38">
        <v>249503</v>
      </c>
      <c r="L2657" s="38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 hidden="1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8">
        <f t="shared" si="131"/>
        <v>1867233</v>
      </c>
      <c r="K2658" s="38">
        <v>293509</v>
      </c>
      <c r="L2658" s="38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 hidden="1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8">
        <f t="shared" si="131"/>
        <v>746800</v>
      </c>
      <c r="K2659" s="38">
        <v>141892</v>
      </c>
      <c r="L2659" s="38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 hidden="1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8">
        <f t="shared" si="131"/>
        <v>345000</v>
      </c>
      <c r="K2660" s="38">
        <v>65550</v>
      </c>
      <c r="L2660" s="38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 hidden="1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8">
        <f t="shared" si="131"/>
        <v>37563.020000000004</v>
      </c>
      <c r="K2661" s="38">
        <v>7136.98</v>
      </c>
      <c r="L2661" s="38">
        <v>44700</v>
      </c>
      <c r="M2661" s="1" t="s">
        <v>54</v>
      </c>
      <c r="O2661" s="1">
        <f t="shared" si="132"/>
        <v>0</v>
      </c>
    </row>
    <row r="2662" spans="1:24" hidden="1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8">
        <f t="shared" si="131"/>
        <v>240000</v>
      </c>
      <c r="K2662" s="38">
        <v>0</v>
      </c>
      <c r="L2662" s="38">
        <v>240000</v>
      </c>
      <c r="M2662" s="1" t="s">
        <v>54</v>
      </c>
      <c r="O2662" s="1">
        <f t="shared" si="132"/>
        <v>0</v>
      </c>
    </row>
    <row r="2663" spans="1:24" hidden="1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8">
        <f t="shared" si="131"/>
        <v>186900</v>
      </c>
      <c r="K2663" s="38">
        <v>0</v>
      </c>
      <c r="L2663" s="38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 hidden="1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8">
        <f t="shared" si="131"/>
        <v>5462.1900000000005</v>
      </c>
      <c r="K2664" s="38">
        <v>1037.81</v>
      </c>
      <c r="L2664" s="38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 hidden="1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8">
        <f t="shared" si="131"/>
        <v>3878991.23</v>
      </c>
      <c r="K2665" s="38">
        <v>737008.35</v>
      </c>
      <c r="L2665" s="38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 hidden="1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8">
        <f t="shared" si="131"/>
        <v>1046700</v>
      </c>
      <c r="K2666" s="38">
        <v>0</v>
      </c>
      <c r="L2666" s="38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 hidden="1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8">
        <f t="shared" si="131"/>
        <v>609333.33333199995</v>
      </c>
      <c r="K2667" s="38">
        <v>99906.666666999998</v>
      </c>
      <c r="L2667" s="38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 hidden="1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8">
        <f t="shared" si="131"/>
        <v>1706439</v>
      </c>
      <c r="K2668" s="38">
        <v>324223.40999999997</v>
      </c>
      <c r="L2668" s="38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 hidden="1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8">
        <f t="shared" ref="J2669:J2732" si="134">L2669-K2669</f>
        <v>1200000</v>
      </c>
      <c r="K2669" s="38">
        <v>228000</v>
      </c>
      <c r="L2669" s="38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 hidden="1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8">
        <f t="shared" si="134"/>
        <v>250000</v>
      </c>
      <c r="K2670" s="38">
        <v>47500</v>
      </c>
      <c r="L2670" s="38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 hidden="1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8">
        <f t="shared" si="134"/>
        <v>1092000</v>
      </c>
      <c r="K2671" s="38">
        <v>207480</v>
      </c>
      <c r="L2671" s="38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 hidden="1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8">
        <f t="shared" si="134"/>
        <v>1790000</v>
      </c>
      <c r="K2672" s="38">
        <v>340100</v>
      </c>
      <c r="L2672" s="38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 hidden="1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8">
        <f t="shared" si="134"/>
        <v>13500</v>
      </c>
      <c r="K2673" s="38">
        <v>0</v>
      </c>
      <c r="L2673" s="38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 hidden="1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8">
        <f t="shared" si="134"/>
        <v>2523200</v>
      </c>
      <c r="K2674" s="38">
        <v>479408</v>
      </c>
      <c r="L2674" s="38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 hidden="1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8">
        <f t="shared" si="134"/>
        <v>13500</v>
      </c>
      <c r="K2675" s="38">
        <v>0</v>
      </c>
      <c r="L2675" s="38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 hidden="1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8">
        <f t="shared" si="134"/>
        <v>5042.0200000000004</v>
      </c>
      <c r="K2676" s="38">
        <v>957.98</v>
      </c>
      <c r="L2676" s="38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 hidden="1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8">
        <f t="shared" si="134"/>
        <v>137500</v>
      </c>
      <c r="K2677" s="38">
        <v>0</v>
      </c>
      <c r="L2677" s="38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 hidden="1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8">
        <f t="shared" si="134"/>
        <v>8552610.2400000002</v>
      </c>
      <c r="K2678" s="38">
        <v>1624995.94</v>
      </c>
      <c r="L2678" s="38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 hidden="1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8">
        <f t="shared" si="134"/>
        <v>129760</v>
      </c>
      <c r="K2679" s="38">
        <v>24654.400000000001</v>
      </c>
      <c r="L2679" s="38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 hidden="1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8">
        <f t="shared" si="134"/>
        <v>1404912</v>
      </c>
      <c r="K2680" s="38">
        <v>0</v>
      </c>
      <c r="L2680" s="38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 hidden="1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8">
        <f t="shared" si="134"/>
        <v>56900</v>
      </c>
      <c r="K2681" s="38">
        <v>0</v>
      </c>
      <c r="L2681" s="38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 hidden="1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8">
        <f t="shared" si="134"/>
        <v>2001000</v>
      </c>
      <c r="K2682" s="38">
        <v>380190</v>
      </c>
      <c r="L2682" s="38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 hidden="1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8">
        <f t="shared" si="134"/>
        <v>249689.99999999997</v>
      </c>
      <c r="K2683" s="38">
        <v>47441.1</v>
      </c>
      <c r="L2683" s="38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 hidden="1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8">
        <f t="shared" si="134"/>
        <v>30000</v>
      </c>
      <c r="K2684" s="38">
        <v>0</v>
      </c>
      <c r="L2684" s="38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 hidden="1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8">
        <f t="shared" si="134"/>
        <v>576000</v>
      </c>
      <c r="K2685" s="38">
        <v>0</v>
      </c>
      <c r="L2685" s="38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 hidden="1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8">
        <f t="shared" si="134"/>
        <v>23638000</v>
      </c>
      <c r="K2686" s="38">
        <v>0</v>
      </c>
      <c r="L2686" s="38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 hidden="1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8">
        <f t="shared" si="134"/>
        <v>789000</v>
      </c>
      <c r="K2687" s="38">
        <v>149910</v>
      </c>
      <c r="L2687" s="38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 hidden="1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8">
        <f t="shared" si="134"/>
        <v>18500</v>
      </c>
      <c r="K2688" s="38">
        <v>0</v>
      </c>
      <c r="L2688" s="38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 hidden="1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8">
        <f t="shared" si="134"/>
        <v>5966398.7000000002</v>
      </c>
      <c r="K2689" s="38">
        <v>1133615.75</v>
      </c>
      <c r="L2689" s="38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 hidden="1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8">
        <f t="shared" si="134"/>
        <v>899228</v>
      </c>
      <c r="K2690" s="38">
        <v>17085</v>
      </c>
      <c r="L2690" s="38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 hidden="1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8">
        <f t="shared" si="134"/>
        <v>3381522</v>
      </c>
      <c r="K2691" s="38">
        <v>642489.18000000005</v>
      </c>
      <c r="L2691" s="38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 hidden="1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8">
        <f t="shared" si="134"/>
        <v>18500</v>
      </c>
      <c r="K2692" s="38">
        <v>0</v>
      </c>
      <c r="L2692" s="38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 hidden="1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8">
        <f t="shared" si="134"/>
        <v>20200</v>
      </c>
      <c r="K2693" s="38">
        <v>0</v>
      </c>
      <c r="L2693" s="38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 hidden="1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8">
        <f t="shared" si="134"/>
        <v>35400</v>
      </c>
      <c r="K2694" s="38">
        <v>0</v>
      </c>
      <c r="L2694" s="38">
        <v>35400</v>
      </c>
      <c r="M2694" t="s">
        <v>54</v>
      </c>
      <c r="O2694" s="1">
        <f t="shared" si="135"/>
        <v>0</v>
      </c>
    </row>
    <row r="2695" spans="1:22" hidden="1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8">
        <f t="shared" si="134"/>
        <v>35400</v>
      </c>
      <c r="K2695" s="38">
        <v>0</v>
      </c>
      <c r="L2695" s="38">
        <v>35400</v>
      </c>
      <c r="M2695" t="s">
        <v>54</v>
      </c>
      <c r="O2695" s="1">
        <f t="shared" si="135"/>
        <v>0</v>
      </c>
    </row>
    <row r="2696" spans="1:22" hidden="1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8">
        <f t="shared" si="134"/>
        <v>389072</v>
      </c>
      <c r="K2696" s="38">
        <v>0</v>
      </c>
      <c r="L2696" s="38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 hidden="1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8">
        <f t="shared" si="134"/>
        <v>2000000</v>
      </c>
      <c r="K2697" s="38">
        <v>380000</v>
      </c>
      <c r="L2697" s="38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 hidden="1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8">
        <f t="shared" si="134"/>
        <v>2659278</v>
      </c>
      <c r="K2698" s="38">
        <v>505262.82</v>
      </c>
      <c r="L2698" s="38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 hidden="1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8">
        <f t="shared" si="134"/>
        <v>82025</v>
      </c>
      <c r="K2699" s="38">
        <v>15584.75</v>
      </c>
      <c r="L2699" s="38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 hidden="1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8">
        <f t="shared" si="134"/>
        <v>716806.73</v>
      </c>
      <c r="K2700" s="38">
        <v>136193.26999999999</v>
      </c>
      <c r="L2700" s="38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 hidden="1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8">
        <f t="shared" si="134"/>
        <v>250000</v>
      </c>
      <c r="K2701" s="38">
        <v>47500</v>
      </c>
      <c r="L2701" s="38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 hidden="1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8">
        <f t="shared" si="134"/>
        <v>524589</v>
      </c>
      <c r="K2702" s="38">
        <v>99671.91</v>
      </c>
      <c r="L2702" s="38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 hidden="1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8">
        <f t="shared" si="134"/>
        <v>22689.08</v>
      </c>
      <c r="K2703" s="38">
        <v>4310.92</v>
      </c>
      <c r="L2703" s="38">
        <v>27000</v>
      </c>
      <c r="M2703" t="s">
        <v>54</v>
      </c>
      <c r="O2703" s="1">
        <f t="shared" si="135"/>
        <v>0</v>
      </c>
    </row>
    <row r="2704" spans="1:22" hidden="1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8">
        <f t="shared" si="134"/>
        <v>520000</v>
      </c>
      <c r="K2704" s="38">
        <v>98800</v>
      </c>
      <c r="L2704" s="38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 hidden="1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8">
        <f t="shared" si="134"/>
        <v>253725.25</v>
      </c>
      <c r="K2705" s="38">
        <v>48207.75</v>
      </c>
      <c r="L2705" s="38">
        <v>301933</v>
      </c>
      <c r="M2705" s="35" t="s">
        <v>110</v>
      </c>
      <c r="N2705" s="42" t="s">
        <v>81</v>
      </c>
      <c r="O2705" s="1" t="str">
        <f t="shared" si="135"/>
        <v xml:space="preserve"> - </v>
      </c>
      <c r="P2705" t="s">
        <v>3482</v>
      </c>
    </row>
    <row r="2706" spans="1:22" hidden="1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8">
        <f t="shared" si="134"/>
        <v>829239</v>
      </c>
      <c r="K2706" s="38">
        <v>0</v>
      </c>
      <c r="L2706" s="38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 hidden="1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8">
        <f t="shared" si="134"/>
        <v>1050369</v>
      </c>
      <c r="K2707" s="38">
        <v>0</v>
      </c>
      <c r="L2707" s="38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 hidden="1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8">
        <f t="shared" si="134"/>
        <v>91692</v>
      </c>
      <c r="K2708" s="38">
        <v>17421.48</v>
      </c>
      <c r="L2708" s="38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 hidden="1">
      <c r="A2709" t="s">
        <v>26</v>
      </c>
      <c r="B2709" t="s">
        <v>3686</v>
      </c>
      <c r="C2709" s="34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8">
        <f t="shared" si="134"/>
        <v>154487.51999999999</v>
      </c>
      <c r="K2709" s="38">
        <v>0</v>
      </c>
      <c r="L2709" s="38">
        <v>154487.51999999999</v>
      </c>
      <c r="M2709" t="s">
        <v>54</v>
      </c>
      <c r="O2709" s="1">
        <f t="shared" si="135"/>
        <v>0</v>
      </c>
    </row>
    <row r="2710" spans="1:22" hidden="1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8">
        <f t="shared" si="134"/>
        <v>18500</v>
      </c>
      <c r="K2710" s="38">
        <v>0</v>
      </c>
      <c r="L2710" s="38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 hidden="1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8">
        <f t="shared" si="134"/>
        <v>18500</v>
      </c>
      <c r="K2711" s="38">
        <v>0</v>
      </c>
      <c r="L2711" s="38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 hidden="1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8">
        <f t="shared" si="134"/>
        <v>26300</v>
      </c>
      <c r="K2712" s="38">
        <v>0</v>
      </c>
      <c r="L2712" s="38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 hidden="1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8">
        <f t="shared" si="134"/>
        <v>2158585</v>
      </c>
      <c r="K2713" s="38">
        <v>408398</v>
      </c>
      <c r="L2713" s="38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 hidden="1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8">
        <f t="shared" si="134"/>
        <v>2772000</v>
      </c>
      <c r="K2714" s="38">
        <v>526680</v>
      </c>
      <c r="L2714" s="38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 hidden="1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8">
        <f t="shared" si="134"/>
        <v>5068600</v>
      </c>
      <c r="K2715" s="38">
        <v>963034</v>
      </c>
      <c r="L2715" s="38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 hidden="1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8">
        <f t="shared" si="134"/>
        <v>7116647.9999999991</v>
      </c>
      <c r="K2716" s="38">
        <v>1352163.12</v>
      </c>
      <c r="L2716" s="38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 hidden="1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8">
        <f t="shared" si="134"/>
        <v>235294.12</v>
      </c>
      <c r="K2717" s="38">
        <v>44705.88</v>
      </c>
      <c r="L2717" s="38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 hidden="1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8">
        <f t="shared" si="134"/>
        <v>1850000</v>
      </c>
      <c r="K2718" s="38">
        <v>351500</v>
      </c>
      <c r="L2718" s="38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9"/>
    </row>
    <row r="2719" spans="1:22" hidden="1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8">
        <f t="shared" si="134"/>
        <v>372246</v>
      </c>
      <c r="K2719" s="38">
        <v>0</v>
      </c>
      <c r="L2719" s="38">
        <v>372246</v>
      </c>
      <c r="M2719" t="s">
        <v>54</v>
      </c>
      <c r="O2719" s="1">
        <f t="shared" si="135"/>
        <v>0</v>
      </c>
    </row>
    <row r="2720" spans="1:22" hidden="1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8">
        <f t="shared" si="134"/>
        <v>499500</v>
      </c>
      <c r="K2720" s="38">
        <v>0</v>
      </c>
      <c r="L2720" s="38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 hidden="1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8">
        <f t="shared" si="134"/>
        <v>5546.22</v>
      </c>
      <c r="K2721" s="38">
        <v>1053.78</v>
      </c>
      <c r="L2721" s="38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 hidden="1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8">
        <f t="shared" si="134"/>
        <v>311000</v>
      </c>
      <c r="K2722" s="38">
        <v>59090</v>
      </c>
      <c r="L2722" s="38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 hidden="1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8">
        <f t="shared" si="134"/>
        <v>518400</v>
      </c>
      <c r="K2723" s="38">
        <v>98496</v>
      </c>
      <c r="L2723" s="38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 hidden="1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8">
        <f t="shared" si="134"/>
        <v>5076000</v>
      </c>
      <c r="K2724" s="38">
        <v>964440</v>
      </c>
      <c r="L2724" s="38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 hidden="1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8">
        <f t="shared" si="134"/>
        <v>2023257</v>
      </c>
      <c r="K2725" s="38">
        <v>384419</v>
      </c>
      <c r="L2725" s="38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 hidden="1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8">
        <f t="shared" si="134"/>
        <v>823200</v>
      </c>
      <c r="K2726" s="38">
        <v>156408</v>
      </c>
      <c r="L2726" s="38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 hidden="1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8">
        <f t="shared" si="134"/>
        <v>1754300</v>
      </c>
      <c r="K2727" s="38">
        <v>333317</v>
      </c>
      <c r="L2727" s="38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 hidden="1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8">
        <f t="shared" si="134"/>
        <v>193909.56</v>
      </c>
      <c r="K2728" s="38">
        <v>32569.32</v>
      </c>
      <c r="L2728" s="38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 hidden="1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8">
        <f t="shared" si="134"/>
        <v>319327.71999999997</v>
      </c>
      <c r="K2729" s="38">
        <v>60672.27</v>
      </c>
      <c r="L2729" s="38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 hidden="1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8">
        <f t="shared" si="134"/>
        <v>855000</v>
      </c>
      <c r="K2730" s="38">
        <v>162450</v>
      </c>
      <c r="L2730" s="38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 hidden="1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8">
        <f t="shared" si="134"/>
        <v>2025000</v>
      </c>
      <c r="K2731" s="38">
        <v>384750</v>
      </c>
      <c r="L2731" s="38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 hidden="1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8">
        <f t="shared" si="134"/>
        <v>360740</v>
      </c>
      <c r="K2732" s="38">
        <v>68540.600000000006</v>
      </c>
      <c r="L2732" s="38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 hidden="1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8">
        <f t="shared" ref="J2733:J2746" si="137">L2733-K2733</f>
        <v>183215.96</v>
      </c>
      <c r="K2733" s="38">
        <v>28845.040000000001</v>
      </c>
      <c r="L2733" s="38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 hidden="1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8">
        <f t="shared" si="137"/>
        <v>28298</v>
      </c>
      <c r="K2734" s="38">
        <v>0</v>
      </c>
      <c r="L2734" s="38">
        <v>28298</v>
      </c>
      <c r="M2734" t="s">
        <v>54</v>
      </c>
      <c r="O2734" s="1">
        <f t="shared" si="135"/>
        <v>0</v>
      </c>
    </row>
    <row r="2735" spans="1:22" hidden="1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8">
        <f t="shared" si="137"/>
        <v>28298</v>
      </c>
      <c r="K2735" s="38">
        <v>0</v>
      </c>
      <c r="L2735" s="38">
        <v>28298</v>
      </c>
      <c r="M2735" t="s">
        <v>54</v>
      </c>
      <c r="O2735" s="1">
        <f t="shared" si="135"/>
        <v>0</v>
      </c>
    </row>
    <row r="2736" spans="1:22" hidden="1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8">
        <f t="shared" si="137"/>
        <v>15200</v>
      </c>
      <c r="K2736" s="38">
        <v>0</v>
      </c>
      <c r="L2736" s="38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 hidden="1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8">
        <f t="shared" si="137"/>
        <v>44400</v>
      </c>
      <c r="K2737" s="38">
        <v>0</v>
      </c>
      <c r="L2737" s="38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 hidden="1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8">
        <f t="shared" si="137"/>
        <v>1599884</v>
      </c>
      <c r="K2738" s="38">
        <v>303977.96000000002</v>
      </c>
      <c r="L2738" s="38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 hidden="1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8">
        <f t="shared" si="137"/>
        <v>30024</v>
      </c>
      <c r="K2739" s="38">
        <v>0</v>
      </c>
      <c r="L2739" s="38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 hidden="1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8">
        <f t="shared" si="137"/>
        <v>118875</v>
      </c>
      <c r="K2740" s="38">
        <v>22586.25</v>
      </c>
      <c r="L2740" s="38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 hidden="1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8">
        <f t="shared" si="137"/>
        <v>554690</v>
      </c>
      <c r="K2741" s="38">
        <v>105391.1</v>
      </c>
      <c r="L2741" s="38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 hidden="1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8">
        <f t="shared" si="137"/>
        <v>16387</v>
      </c>
      <c r="K2742" s="38">
        <v>3113</v>
      </c>
      <c r="L2742" s="38">
        <v>19500</v>
      </c>
      <c r="M2742" t="s">
        <v>54</v>
      </c>
      <c r="O2742" s="1">
        <f t="shared" si="135"/>
        <v>0</v>
      </c>
    </row>
    <row r="2743" spans="1:22" hidden="1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8">
        <f t="shared" si="137"/>
        <v>180000</v>
      </c>
      <c r="K2743" s="38">
        <v>0</v>
      </c>
      <c r="L2743" s="38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 hidden="1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8">
        <f t="shared" si="137"/>
        <v>250000</v>
      </c>
      <c r="K2744" s="38">
        <v>0</v>
      </c>
      <c r="L2744" s="38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 hidden="1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8">
        <f t="shared" si="137"/>
        <v>9881800</v>
      </c>
      <c r="K2745" s="38">
        <v>1877542</v>
      </c>
      <c r="L2745" s="38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 hidden="1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8">
        <f t="shared" si="137"/>
        <v>66750</v>
      </c>
      <c r="K2746" s="38">
        <v>0</v>
      </c>
      <c r="L2746" s="38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 hidden="1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8">
        <f t="shared" ref="J2747:J2810" si="139">L2747-K2747</f>
        <v>597000</v>
      </c>
      <c r="K2747" s="38">
        <v>0</v>
      </c>
      <c r="L2747" s="38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 hidden="1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8">
        <f t="shared" si="139"/>
        <v>2142000</v>
      </c>
      <c r="K2748" s="38">
        <v>406980</v>
      </c>
      <c r="L2748" s="38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 hidden="1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8">
        <f t="shared" si="139"/>
        <v>1499600</v>
      </c>
      <c r="K2749" s="38">
        <v>284924</v>
      </c>
      <c r="L2749" s="38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 hidden="1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8">
        <f t="shared" si="139"/>
        <v>201681.51</v>
      </c>
      <c r="K2750" s="38">
        <v>38319.49</v>
      </c>
      <c r="L2750" s="38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 hidden="1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8">
        <f t="shared" si="139"/>
        <v>299000</v>
      </c>
      <c r="K2751" s="38">
        <v>56810</v>
      </c>
      <c r="L2751" s="38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 hidden="1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8">
        <f t="shared" si="139"/>
        <v>7361172</v>
      </c>
      <c r="K2752" s="38">
        <v>1398623</v>
      </c>
      <c r="L2752" s="38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 hidden="1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8">
        <f t="shared" si="139"/>
        <v>59400</v>
      </c>
      <c r="K2753" s="38">
        <v>11286</v>
      </c>
      <c r="L2753" s="38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 hidden="1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8">
        <f t="shared" si="139"/>
        <v>56300</v>
      </c>
      <c r="K2754" s="38">
        <v>10697</v>
      </c>
      <c r="L2754" s="38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 hidden="1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8">
        <f t="shared" si="139"/>
        <v>179520</v>
      </c>
      <c r="K2755" s="38">
        <v>34108.800000000003</v>
      </c>
      <c r="L2755" s="38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 hidden="1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8">
        <f t="shared" si="139"/>
        <v>3118947.7600000002</v>
      </c>
      <c r="K2756" s="38">
        <v>592600.06999999995</v>
      </c>
      <c r="L2756" s="38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 hidden="1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8">
        <f t="shared" si="139"/>
        <v>4523600</v>
      </c>
      <c r="K2757" s="38">
        <v>0</v>
      </c>
      <c r="L2757" s="38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 hidden="1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8">
        <f t="shared" si="139"/>
        <v>344080</v>
      </c>
      <c r="K2758" s="38">
        <v>65375.199999999997</v>
      </c>
      <c r="L2758" s="38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 hidden="1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8">
        <f t="shared" si="139"/>
        <v>70060</v>
      </c>
      <c r="K2759" s="38">
        <v>13311</v>
      </c>
      <c r="L2759" s="38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 hidden="1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8">
        <f t="shared" si="139"/>
        <v>517046</v>
      </c>
      <c r="K2760" s="38">
        <v>98238.74</v>
      </c>
      <c r="L2760" s="38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 hidden="1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8">
        <f t="shared" si="139"/>
        <v>142350</v>
      </c>
      <c r="K2761" s="38">
        <v>27046.5</v>
      </c>
      <c r="L2761" s="38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 hidden="1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8">
        <f t="shared" si="139"/>
        <v>517046</v>
      </c>
      <c r="K2762" s="38">
        <v>98238.74</v>
      </c>
      <c r="L2762" s="38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 hidden="1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8">
        <f t="shared" si="139"/>
        <v>295767</v>
      </c>
      <c r="K2763" s="38">
        <v>56195.73</v>
      </c>
      <c r="L2763" s="38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 hidden="1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8">
        <f t="shared" si="139"/>
        <v>1038150</v>
      </c>
      <c r="K2764" s="38">
        <v>197248.5</v>
      </c>
      <c r="L2764" s="38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 hidden="1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8">
        <f t="shared" si="139"/>
        <v>970350</v>
      </c>
      <c r="K2765" s="38">
        <v>184366.5</v>
      </c>
      <c r="L2765" s="38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 hidden="1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8">
        <f t="shared" si="139"/>
        <v>60000</v>
      </c>
      <c r="K2766" s="38">
        <v>0</v>
      </c>
      <c r="L2766" s="38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 hidden="1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8">
        <f t="shared" si="139"/>
        <v>509747.89</v>
      </c>
      <c r="K2767" s="38">
        <v>13252.11</v>
      </c>
      <c r="L2767" s="38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 hidden="1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8">
        <f t="shared" si="139"/>
        <v>4750000</v>
      </c>
      <c r="K2768" s="38">
        <v>902500</v>
      </c>
      <c r="L2768" s="38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  <c r="U2768" s="32">
        <v>46168</v>
      </c>
    </row>
    <row r="2769" spans="1:22" hidden="1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8">
        <f t="shared" si="139"/>
        <v>138911.75</v>
      </c>
      <c r="K2769" s="38">
        <v>26393.25</v>
      </c>
      <c r="L2769" s="38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 hidden="1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8">
        <f t="shared" si="139"/>
        <v>613860.36</v>
      </c>
      <c r="K2770" s="38">
        <v>116633.4</v>
      </c>
      <c r="L2770" s="38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 hidden="1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8">
        <f t="shared" si="139"/>
        <v>2627500</v>
      </c>
      <c r="K2771" s="38">
        <v>499225</v>
      </c>
      <c r="L2771" s="38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 hidden="1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8">
        <f t="shared" si="139"/>
        <v>1968225</v>
      </c>
      <c r="K2772" s="38">
        <v>0</v>
      </c>
      <c r="L2772" s="38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 hidden="1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8">
        <f t="shared" si="139"/>
        <v>18353.95</v>
      </c>
      <c r="K2773" s="38">
        <v>3487.25</v>
      </c>
      <c r="L2773" s="38">
        <v>21841.200000000001</v>
      </c>
      <c r="M2773" t="s">
        <v>54</v>
      </c>
      <c r="O2773" s="1">
        <f t="shared" si="140"/>
        <v>0</v>
      </c>
    </row>
    <row r="2774" spans="1:22" hidden="1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8">
        <f t="shared" si="139"/>
        <v>152754</v>
      </c>
      <c r="K2774" s="38">
        <v>17135</v>
      </c>
      <c r="L2774" s="38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 hidden="1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8">
        <f t="shared" si="139"/>
        <v>50400</v>
      </c>
      <c r="K2775" s="38">
        <v>0</v>
      </c>
      <c r="L2775" s="38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 hidden="1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8">
        <f t="shared" si="139"/>
        <v>517046</v>
      </c>
      <c r="K2776" s="38">
        <v>98238.74</v>
      </c>
      <c r="L2776" s="38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 hidden="1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8">
        <f t="shared" si="139"/>
        <v>77000.009999999995</v>
      </c>
      <c r="K2777" s="38">
        <v>0</v>
      </c>
      <c r="L2777" s="38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 hidden="1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8">
        <f t="shared" si="139"/>
        <v>58000</v>
      </c>
      <c r="K2778" s="38">
        <v>0</v>
      </c>
      <c r="L2778" s="38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 hidden="1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8">
        <f t="shared" si="139"/>
        <v>1244000</v>
      </c>
      <c r="K2779" s="38">
        <v>236360</v>
      </c>
      <c r="L2779" s="38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 hidden="1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8">
        <f t="shared" si="139"/>
        <v>10420.18</v>
      </c>
      <c r="K2780" s="38">
        <v>1979.82</v>
      </c>
      <c r="L2780" s="38">
        <v>12400</v>
      </c>
      <c r="M2780" t="s">
        <v>54</v>
      </c>
      <c r="O2780" s="1">
        <f t="shared" si="140"/>
        <v>0</v>
      </c>
    </row>
    <row r="2781" spans="1:22" hidden="1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8">
        <f t="shared" si="139"/>
        <v>507300</v>
      </c>
      <c r="K2781" s="38">
        <v>0</v>
      </c>
      <c r="L2781" s="38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 hidden="1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8">
        <f t="shared" si="139"/>
        <v>836975</v>
      </c>
      <c r="K2782" s="38">
        <v>159025</v>
      </c>
      <c r="L2782" s="38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 hidden="1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8">
        <f t="shared" si="139"/>
        <v>7656000</v>
      </c>
      <c r="K2783" s="38">
        <v>1454640</v>
      </c>
      <c r="L2783" s="38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 hidden="1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8">
        <f t="shared" si="139"/>
        <v>783840</v>
      </c>
      <c r="K2784" s="38">
        <v>148929.60000000001</v>
      </c>
      <c r="L2784" s="38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 hidden="1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8">
        <f t="shared" si="139"/>
        <v>394614</v>
      </c>
      <c r="K2785" s="38">
        <v>74976.66</v>
      </c>
      <c r="L2785" s="38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 hidden="1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8">
        <f t="shared" si="139"/>
        <v>976471</v>
      </c>
      <c r="K2786" s="38">
        <v>185529</v>
      </c>
      <c r="L2786" s="38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 hidden="1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8">
        <f t="shared" si="139"/>
        <v>194435</v>
      </c>
      <c r="K2787" s="38">
        <v>36943</v>
      </c>
      <c r="L2787" s="38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 hidden="1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8">
        <f t="shared" si="139"/>
        <v>1588000</v>
      </c>
      <c r="K2788" s="38">
        <v>301720</v>
      </c>
      <c r="L2788" s="38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 hidden="1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8">
        <f t="shared" si="139"/>
        <v>1104240</v>
      </c>
      <c r="K2789" s="38">
        <v>209806</v>
      </c>
      <c r="L2789" s="38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 hidden="1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8">
        <f t="shared" si="139"/>
        <v>1305931</v>
      </c>
      <c r="K2790" s="38">
        <v>248126.89</v>
      </c>
      <c r="L2790" s="38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 hidden="1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8">
        <f t="shared" si="139"/>
        <v>9360000</v>
      </c>
      <c r="K2791" s="38">
        <v>1778400</v>
      </c>
      <c r="L2791" s="38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 hidden="1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8">
        <f t="shared" si="139"/>
        <v>384510</v>
      </c>
      <c r="K2792" s="38">
        <v>73057</v>
      </c>
      <c r="L2792" s="38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 hidden="1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8">
        <f t="shared" si="139"/>
        <v>593600</v>
      </c>
      <c r="K2793" s="38">
        <v>112784</v>
      </c>
      <c r="L2793" s="38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 hidden="1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8">
        <f t="shared" si="139"/>
        <v>510000</v>
      </c>
      <c r="K2794" s="38">
        <v>96900</v>
      </c>
      <c r="L2794" s="38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 hidden="1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8">
        <f t="shared" si="139"/>
        <v>2509260</v>
      </c>
      <c r="K2795" s="38">
        <v>476759.4</v>
      </c>
      <c r="L2795" s="38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 hidden="1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8">
        <f t="shared" si="139"/>
        <v>47696508</v>
      </c>
      <c r="K2796" s="38">
        <v>9062336.5199999996</v>
      </c>
      <c r="L2796" s="38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 hidden="1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8">
        <f t="shared" si="139"/>
        <v>20969580</v>
      </c>
      <c r="K2797" s="38">
        <v>3984220.2</v>
      </c>
      <c r="L2797" s="38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 hidden="1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8">
        <f t="shared" si="139"/>
        <v>9048800</v>
      </c>
      <c r="K2798" s="38">
        <v>1719272</v>
      </c>
      <c r="L2798" s="38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 hidden="1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8">
        <f t="shared" si="139"/>
        <v>1121360</v>
      </c>
      <c r="K2799" s="38">
        <v>213058.4</v>
      </c>
      <c r="L2799" s="38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 hidden="1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8">
        <f t="shared" si="139"/>
        <v>750000</v>
      </c>
      <c r="K2800" s="38">
        <v>142500</v>
      </c>
      <c r="L2800" s="38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 hidden="1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8">
        <f t="shared" si="139"/>
        <v>330000</v>
      </c>
      <c r="K2801" s="38">
        <v>62700</v>
      </c>
      <c r="L2801" s="38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 hidden="1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8">
        <f t="shared" si="139"/>
        <v>661000</v>
      </c>
      <c r="K2802" s="38">
        <v>0</v>
      </c>
      <c r="L2802" s="38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 hidden="1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8">
        <f t="shared" si="139"/>
        <v>20200</v>
      </c>
      <c r="K2803" s="38">
        <v>0</v>
      </c>
      <c r="L2803" s="38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 hidden="1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8">
        <f t="shared" si="139"/>
        <v>18500</v>
      </c>
      <c r="K2804" s="38">
        <v>0</v>
      </c>
      <c r="L2804" s="38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 hidden="1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8">
        <f t="shared" si="139"/>
        <v>26300</v>
      </c>
      <c r="K2805" s="38">
        <v>0</v>
      </c>
      <c r="L2805" s="38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 hidden="1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8">
        <f t="shared" si="139"/>
        <v>88200</v>
      </c>
      <c r="K2806" s="38">
        <v>0</v>
      </c>
      <c r="L2806" s="38">
        <v>88200</v>
      </c>
      <c r="M2806" t="s">
        <v>54</v>
      </c>
      <c r="O2806" s="1">
        <f t="shared" si="140"/>
        <v>0</v>
      </c>
    </row>
    <row r="2807" spans="1:22" hidden="1">
      <c r="A2807" t="s">
        <v>26</v>
      </c>
      <c r="B2807" t="s">
        <v>3797</v>
      </c>
      <c r="C2807" s="34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8">
        <f t="shared" si="139"/>
        <v>279813</v>
      </c>
      <c r="K2807" s="38">
        <v>0</v>
      </c>
      <c r="L2807" s="38">
        <v>279813</v>
      </c>
      <c r="M2807" t="s">
        <v>54</v>
      </c>
      <c r="O2807" s="1">
        <f t="shared" si="140"/>
        <v>0</v>
      </c>
    </row>
    <row r="2808" spans="1:22" hidden="1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8">
        <f t="shared" si="139"/>
        <v>26300</v>
      </c>
      <c r="K2808" s="38">
        <v>0</v>
      </c>
      <c r="L2808" s="38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 hidden="1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8">
        <f t="shared" si="139"/>
        <v>380660</v>
      </c>
      <c r="K2809" s="38">
        <v>72325.399999999994</v>
      </c>
      <c r="L2809" s="38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 hidden="1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8">
        <f t="shared" si="139"/>
        <v>219230</v>
      </c>
      <c r="K2810" s="38">
        <v>41653.699999999997</v>
      </c>
      <c r="L2810" s="38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 hidden="1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8">
        <f t="shared" ref="J2811:J2874" si="142">L2811-K2811</f>
        <v>567360</v>
      </c>
      <c r="K2811" s="38">
        <v>107798</v>
      </c>
      <c r="L2811" s="38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 hidden="1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8">
        <f t="shared" si="142"/>
        <v>18000</v>
      </c>
      <c r="K2812" s="38">
        <v>0</v>
      </c>
      <c r="L2812" s="38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 hidden="1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8">
        <f t="shared" si="142"/>
        <v>48000</v>
      </c>
      <c r="K2813" s="38">
        <v>0</v>
      </c>
      <c r="L2813" s="38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 hidden="1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8">
        <f t="shared" si="142"/>
        <v>1729000</v>
      </c>
      <c r="K2814" s="38">
        <v>328510</v>
      </c>
      <c r="L2814" s="38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 hidden="1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8">
        <f t="shared" si="142"/>
        <v>262015.96</v>
      </c>
      <c r="K2815" s="38">
        <v>44995.040000000001</v>
      </c>
      <c r="L2815" s="38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 hidden="1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8">
        <f t="shared" si="142"/>
        <v>150000</v>
      </c>
      <c r="K2816" s="38">
        <v>0</v>
      </c>
      <c r="L2816" s="38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 hidden="1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8">
        <f t="shared" si="142"/>
        <v>24285.72</v>
      </c>
      <c r="K2817" s="38">
        <v>4614.28</v>
      </c>
      <c r="L2817" s="38">
        <v>28900</v>
      </c>
      <c r="M2817" t="s">
        <v>54</v>
      </c>
      <c r="O2817" s="1">
        <f t="shared" si="140"/>
        <v>0</v>
      </c>
    </row>
    <row r="2818" spans="1:22" hidden="1">
      <c r="A2818" t="s">
        <v>26</v>
      </c>
      <c r="B2818" t="s">
        <v>3810</v>
      </c>
      <c r="C2818" s="34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8">
        <f t="shared" si="142"/>
        <v>89957.28</v>
      </c>
      <c r="K2818" s="38">
        <v>1037.78</v>
      </c>
      <c r="L2818" s="38">
        <v>90995.06</v>
      </c>
      <c r="M2818" t="s">
        <v>54</v>
      </c>
      <c r="O2818" s="1">
        <f t="shared" si="140"/>
        <v>0</v>
      </c>
    </row>
    <row r="2819" spans="1:22" hidden="1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8">
        <f t="shared" si="142"/>
        <v>18500</v>
      </c>
      <c r="K2819" s="38">
        <v>0</v>
      </c>
      <c r="L2819" s="38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 hidden="1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8">
        <f t="shared" si="142"/>
        <v>26300</v>
      </c>
      <c r="K2820" s="38">
        <v>0</v>
      </c>
      <c r="L2820" s="38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 hidden="1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8">
        <f t="shared" si="142"/>
        <v>1190735</v>
      </c>
      <c r="K2821" s="38">
        <v>175270</v>
      </c>
      <c r="L2821" s="38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 hidden="1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8">
        <f t="shared" si="142"/>
        <v>747369</v>
      </c>
      <c r="K2822" s="38">
        <v>142000</v>
      </c>
      <c r="L2822" s="38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 hidden="1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8">
        <f t="shared" si="142"/>
        <v>133000</v>
      </c>
      <c r="K2823" s="38">
        <v>0</v>
      </c>
      <c r="L2823" s="38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 hidden="1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8">
        <f t="shared" si="142"/>
        <v>280000</v>
      </c>
      <c r="K2824" s="38">
        <v>53200</v>
      </c>
      <c r="L2824" s="38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 hidden="1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8">
        <f t="shared" si="142"/>
        <v>13500</v>
      </c>
      <c r="K2825" s="38">
        <v>0</v>
      </c>
      <c r="L2825" s="38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 hidden="1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8">
        <f t="shared" si="142"/>
        <v>276213.40000000002</v>
      </c>
      <c r="K2826" s="38">
        <v>49206.6</v>
      </c>
      <c r="L2826" s="38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 hidden="1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8">
        <f t="shared" si="142"/>
        <v>537968.89</v>
      </c>
      <c r="K2827" s="38">
        <v>102214.11</v>
      </c>
      <c r="L2827" s="38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 hidden="1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8">
        <f t="shared" si="142"/>
        <v>325699.19</v>
      </c>
      <c r="K2828" s="38">
        <v>61882.81</v>
      </c>
      <c r="L2828" s="38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 hidden="1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8">
        <f t="shared" si="142"/>
        <v>52773.130000000005</v>
      </c>
      <c r="K2829" s="38">
        <v>10026.879999999999</v>
      </c>
      <c r="L2829" s="38">
        <v>62800.01</v>
      </c>
      <c r="M2829" t="s">
        <v>54</v>
      </c>
      <c r="O2829" s="1">
        <f t="shared" si="143"/>
        <v>0</v>
      </c>
    </row>
    <row r="2830" spans="1:22" hidden="1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8">
        <f t="shared" si="142"/>
        <v>86000</v>
      </c>
      <c r="K2830" s="38">
        <v>0</v>
      </c>
      <c r="L2830" s="38">
        <v>86000</v>
      </c>
      <c r="M2830" t="s">
        <v>54</v>
      </c>
      <c r="O2830" s="1">
        <f t="shared" si="143"/>
        <v>0</v>
      </c>
    </row>
    <row r="2831" spans="1:22" hidden="1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8">
        <f t="shared" si="142"/>
        <v>306500</v>
      </c>
      <c r="K2831" s="38">
        <v>0</v>
      </c>
      <c r="L2831" s="38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 hidden="1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8">
        <f t="shared" si="142"/>
        <v>537968.89</v>
      </c>
      <c r="K2832" s="38">
        <v>102214.11</v>
      </c>
      <c r="L2832" s="38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 hidden="1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8">
        <f t="shared" si="142"/>
        <v>603156</v>
      </c>
      <c r="K2833" s="38">
        <v>114599.64</v>
      </c>
      <c r="L2833" s="38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 hidden="1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8">
        <f t="shared" si="142"/>
        <v>830000</v>
      </c>
      <c r="K2834" s="38">
        <v>157700</v>
      </c>
      <c r="L2834" s="38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 hidden="1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8">
        <f t="shared" si="142"/>
        <v>3894368</v>
      </c>
      <c r="K2835" s="38">
        <v>739930</v>
      </c>
      <c r="L2835" s="38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 hidden="1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8">
        <f t="shared" si="142"/>
        <v>825817</v>
      </c>
      <c r="K2836" s="38">
        <v>105136</v>
      </c>
      <c r="L2836" s="38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 hidden="1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8">
        <f t="shared" si="142"/>
        <v>450000</v>
      </c>
      <c r="K2837" s="38">
        <v>85500</v>
      </c>
      <c r="L2837" s="38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 hidden="1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8">
        <f t="shared" si="142"/>
        <v>13125600</v>
      </c>
      <c r="K2838" s="38">
        <v>2493864</v>
      </c>
      <c r="L2838" s="38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 hidden="1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8">
        <f t="shared" si="142"/>
        <v>1460000</v>
      </c>
      <c r="K2839" s="38">
        <v>277400</v>
      </c>
      <c r="L2839" s="38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 hidden="1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8">
        <f t="shared" si="142"/>
        <v>544006</v>
      </c>
      <c r="K2840" s="38">
        <v>81951</v>
      </c>
      <c r="L2840" s="38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 hidden="1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8">
        <f t="shared" si="142"/>
        <v>957823.92</v>
      </c>
      <c r="K2841" s="38">
        <v>163558.07999999999</v>
      </c>
      <c r="L2841" s="38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 hidden="1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8">
        <f t="shared" si="142"/>
        <v>360500.02</v>
      </c>
      <c r="K2842" s="38">
        <v>0</v>
      </c>
      <c r="L2842" s="38">
        <v>360500.02</v>
      </c>
      <c r="M2842" t="s">
        <v>54</v>
      </c>
      <c r="O2842" s="1">
        <f t="shared" si="143"/>
        <v>0</v>
      </c>
    </row>
    <row r="2843" spans="1:22" hidden="1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8">
        <f t="shared" si="142"/>
        <v>2633718.2400000002</v>
      </c>
      <c r="K2843" s="38">
        <v>499543.09</v>
      </c>
      <c r="L2843" s="38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 hidden="1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8">
        <f t="shared" si="142"/>
        <v>80100</v>
      </c>
      <c r="K2844" s="38">
        <v>0</v>
      </c>
      <c r="L2844" s="38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 hidden="1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8">
        <f t="shared" si="142"/>
        <v>186900</v>
      </c>
      <c r="K2845" s="38">
        <v>0</v>
      </c>
      <c r="L2845" s="38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 hidden="1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8">
        <f t="shared" si="142"/>
        <v>8000000</v>
      </c>
      <c r="K2846" s="38">
        <v>1520000</v>
      </c>
      <c r="L2846" s="38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40"/>
      <c r="U2846" s="32">
        <v>46153</v>
      </c>
    </row>
    <row r="2847" spans="1:22" hidden="1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8">
        <f t="shared" si="142"/>
        <v>2680000</v>
      </c>
      <c r="K2847" s="38">
        <v>509200</v>
      </c>
      <c r="L2847" s="38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9">
        <v>46140</v>
      </c>
      <c r="U2847" s="32">
        <v>46153</v>
      </c>
    </row>
    <row r="2848" spans="1:22" hidden="1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8">
        <f t="shared" si="142"/>
        <v>180000</v>
      </c>
      <c r="K2848" s="38">
        <v>0</v>
      </c>
      <c r="L2848" s="38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 hidden="1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8">
        <f t="shared" si="142"/>
        <v>4276028</v>
      </c>
      <c r="K2849" s="38">
        <v>812445.32</v>
      </c>
      <c r="L2849" s="38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 hidden="1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8">
        <f t="shared" si="142"/>
        <v>45000</v>
      </c>
      <c r="K2850" s="38">
        <v>0</v>
      </c>
      <c r="L2850" s="38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 hidden="1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8">
        <f t="shared" si="142"/>
        <v>1388.3600000000001</v>
      </c>
      <c r="K2851" s="38">
        <v>253.64</v>
      </c>
      <c r="L2851" s="38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 hidden="1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8">
        <f t="shared" si="142"/>
        <v>87000</v>
      </c>
      <c r="K2852" s="38">
        <v>0</v>
      </c>
      <c r="L2852" s="38">
        <v>87000</v>
      </c>
      <c r="M2852" t="s">
        <v>54</v>
      </c>
      <c r="O2852" s="1">
        <f t="shared" si="143"/>
        <v>0</v>
      </c>
    </row>
    <row r="2853" spans="1:22" hidden="1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8">
        <f t="shared" si="142"/>
        <v>15126.05</v>
      </c>
      <c r="K2853" s="38">
        <v>2873.95</v>
      </c>
      <c r="L2853" s="38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 hidden="1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8">
        <f t="shared" si="142"/>
        <v>22984.04</v>
      </c>
      <c r="K2854" s="38">
        <v>4366.96</v>
      </c>
      <c r="L2854" s="38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 hidden="1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8">
        <f t="shared" si="142"/>
        <v>1560000</v>
      </c>
      <c r="K2855" s="38">
        <v>296400</v>
      </c>
      <c r="L2855" s="38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 hidden="1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8">
        <f t="shared" si="142"/>
        <v>492000</v>
      </c>
      <c r="K2856" s="38">
        <v>93480</v>
      </c>
      <c r="L2856" s="38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 hidden="1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8">
        <f t="shared" si="142"/>
        <v>56600</v>
      </c>
      <c r="K2857" s="38">
        <v>0</v>
      </c>
      <c r="L2857" s="38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 hidden="1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8">
        <f t="shared" si="142"/>
        <v>1030125</v>
      </c>
      <c r="K2858" s="38">
        <v>0</v>
      </c>
      <c r="L2858" s="38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 hidden="1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8">
        <f t="shared" si="142"/>
        <v>7157017</v>
      </c>
      <c r="K2859" s="38">
        <v>135983</v>
      </c>
      <c r="L2859" s="38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 hidden="1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8">
        <f t="shared" si="142"/>
        <v>786968</v>
      </c>
      <c r="K2860" s="38">
        <v>149524</v>
      </c>
      <c r="L2860" s="38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 hidden="1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8">
        <f t="shared" si="142"/>
        <v>2858922</v>
      </c>
      <c r="K2861" s="38">
        <v>543195</v>
      </c>
      <c r="L2861" s="38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 hidden="1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8">
        <f t="shared" si="142"/>
        <v>3204000</v>
      </c>
      <c r="K2862" s="38">
        <v>608760</v>
      </c>
      <c r="L2862" s="38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 hidden="1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8">
        <f t="shared" si="142"/>
        <v>175422798</v>
      </c>
      <c r="K2863" s="38">
        <v>3333033</v>
      </c>
      <c r="L2863" s="38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 hidden="1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8">
        <f t="shared" si="142"/>
        <v>485726</v>
      </c>
      <c r="K2864" s="38">
        <v>0</v>
      </c>
      <c r="L2864" s="38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 hidden="1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8">
        <f t="shared" si="142"/>
        <v>10949650</v>
      </c>
      <c r="K2865" s="38">
        <v>2080433.5</v>
      </c>
      <c r="L2865" s="38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 hidden="1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8">
        <f t="shared" si="142"/>
        <v>84900</v>
      </c>
      <c r="K2866" s="38">
        <v>16131</v>
      </c>
      <c r="L2866" s="38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 hidden="1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8">
        <f t="shared" si="142"/>
        <v>3620000</v>
      </c>
      <c r="K2867" s="38">
        <v>687800</v>
      </c>
      <c r="L2867" s="38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 hidden="1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8">
        <f t="shared" si="142"/>
        <v>300400</v>
      </c>
      <c r="K2868" s="38">
        <v>0</v>
      </c>
      <c r="L2868" s="38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 hidden="1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8">
        <f t="shared" si="142"/>
        <v>11231200</v>
      </c>
      <c r="K2869" s="38">
        <v>2133928</v>
      </c>
      <c r="L2869" s="38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 hidden="1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8">
        <f t="shared" si="142"/>
        <v>24000</v>
      </c>
      <c r="K2870" s="38">
        <v>4560</v>
      </c>
      <c r="L2870" s="38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 hidden="1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8">
        <f t="shared" si="142"/>
        <v>771500</v>
      </c>
      <c r="K2871" s="38">
        <v>0</v>
      </c>
      <c r="L2871" s="38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 hidden="1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8">
        <f t="shared" si="142"/>
        <v>26300</v>
      </c>
      <c r="K2872" s="38">
        <v>0</v>
      </c>
      <c r="L2872" s="38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 hidden="1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8">
        <f t="shared" si="142"/>
        <v>3529411.8</v>
      </c>
      <c r="K2873" s="38">
        <v>670588.24</v>
      </c>
      <c r="L2873" s="38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 hidden="1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8">
        <f t="shared" si="142"/>
        <v>1310921.3999999999</v>
      </c>
      <c r="K2874" s="38">
        <v>249075.06</v>
      </c>
      <c r="L2874" s="38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 hidden="1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8">
        <f t="shared" ref="J2875:J2886" si="145">L2875-K2875</f>
        <v>44000</v>
      </c>
      <c r="K2875" s="38">
        <v>0</v>
      </c>
      <c r="L2875" s="38">
        <v>44000</v>
      </c>
      <c r="M2875" t="s">
        <v>54</v>
      </c>
      <c r="O2875" s="1">
        <f t="shared" si="143"/>
        <v>0</v>
      </c>
    </row>
    <row r="2876" spans="1:22" hidden="1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8">
        <f t="shared" si="145"/>
        <v>9881800</v>
      </c>
      <c r="K2876" s="38">
        <v>1877542</v>
      </c>
      <c r="L2876" s="38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 hidden="1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8">
        <f t="shared" si="145"/>
        <v>291820</v>
      </c>
      <c r="K2877" s="38">
        <v>0</v>
      </c>
      <c r="L2877" s="38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 hidden="1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8">
        <f t="shared" si="145"/>
        <v>300400</v>
      </c>
      <c r="K2878" s="38">
        <v>0</v>
      </c>
      <c r="L2878" s="38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 hidden="1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8">
        <f t="shared" si="145"/>
        <v>2421000</v>
      </c>
      <c r="K2879" s="38">
        <v>459990</v>
      </c>
      <c r="L2879" s="38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 hidden="1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8">
        <f t="shared" si="145"/>
        <v>100000</v>
      </c>
      <c r="K2880" s="38">
        <v>19000</v>
      </c>
      <c r="L2880" s="38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 hidden="1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8">
        <f t="shared" si="145"/>
        <v>5814000</v>
      </c>
      <c r="K2881" s="38">
        <v>1104660</v>
      </c>
      <c r="L2881" s="38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 hidden="1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8">
        <f t="shared" si="145"/>
        <v>4816000</v>
      </c>
      <c r="K2882" s="38">
        <v>915040</v>
      </c>
      <c r="L2882" s="38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 hidden="1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8">
        <f t="shared" si="145"/>
        <v>1200000</v>
      </c>
      <c r="K2883" s="38">
        <v>228000</v>
      </c>
      <c r="L2883" s="38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 hidden="1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8">
        <f t="shared" si="145"/>
        <v>2025000</v>
      </c>
      <c r="K2884" s="38">
        <v>384750</v>
      </c>
      <c r="L2884" s="38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 hidden="1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8">
        <f t="shared" si="145"/>
        <v>12100</v>
      </c>
      <c r="K2885" s="38">
        <v>0</v>
      </c>
      <c r="L2885" s="38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 hidden="1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8">
        <f t="shared" si="145"/>
        <v>48000</v>
      </c>
      <c r="K2886" s="38">
        <v>0</v>
      </c>
      <c r="L2886" s="38">
        <v>48000</v>
      </c>
      <c r="M2886" t="s">
        <v>54</v>
      </c>
      <c r="O2886" s="1">
        <f t="shared" si="146"/>
        <v>0</v>
      </c>
    </row>
    <row r="2887" spans="1:21" hidden="1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8">
        <f t="shared" ref="J2887:J2950" si="148">L2887-K2887</f>
        <v>318097</v>
      </c>
      <c r="K2887" s="38">
        <v>60438.43</v>
      </c>
      <c r="L2887" s="38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 hidden="1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8">
        <f t="shared" si="148"/>
        <v>945378.1</v>
      </c>
      <c r="K2888" s="38">
        <v>179621.9</v>
      </c>
      <c r="L2888" s="38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 hidden="1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8">
        <f t="shared" si="148"/>
        <v>1276812.02</v>
      </c>
      <c r="K2889" s="38">
        <v>242594.28</v>
      </c>
      <c r="L2889" s="38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 hidden="1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8">
        <f t="shared" si="148"/>
        <v>1458340</v>
      </c>
      <c r="K2890" s="38">
        <v>277084.59999999998</v>
      </c>
      <c r="L2890" s="38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 hidden="1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8">
        <f t="shared" si="148"/>
        <v>280585</v>
      </c>
      <c r="K2891" s="38">
        <v>53311.15</v>
      </c>
      <c r="L2891" s="38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 hidden="1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8">
        <f t="shared" si="148"/>
        <v>1346000</v>
      </c>
      <c r="K2892" s="38">
        <v>255740</v>
      </c>
      <c r="L2892" s="38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 hidden="1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8">
        <f t="shared" si="148"/>
        <v>232652353</v>
      </c>
      <c r="K2893" s="38">
        <v>4101776.43</v>
      </c>
      <c r="L2893" s="38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 hidden="1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8">
        <f t="shared" si="148"/>
        <v>3716685</v>
      </c>
      <c r="K2894" s="38">
        <v>0</v>
      </c>
      <c r="L2894" s="38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 hidden="1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8">
        <f t="shared" si="148"/>
        <v>3339878</v>
      </c>
      <c r="K2895" s="38">
        <v>634576.81999999995</v>
      </c>
      <c r="L2895" s="38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 hidden="1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8">
        <f t="shared" si="148"/>
        <v>2951300</v>
      </c>
      <c r="K2896" s="38">
        <v>560747</v>
      </c>
      <c r="L2896" s="38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 hidden="1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8">
        <f t="shared" si="148"/>
        <v>900000</v>
      </c>
      <c r="K2897" s="38">
        <v>0</v>
      </c>
      <c r="L2897" s="38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 hidden="1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8">
        <f t="shared" si="148"/>
        <v>377034</v>
      </c>
      <c r="K2898" s="38">
        <v>71636.460000000006</v>
      </c>
      <c r="L2898" s="38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 hidden="1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8">
        <f t="shared" si="148"/>
        <v>928800</v>
      </c>
      <c r="K2899" s="38">
        <v>176472</v>
      </c>
      <c r="L2899" s="38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 hidden="1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8">
        <f t="shared" si="148"/>
        <v>3268737</v>
      </c>
      <c r="K2900" s="38">
        <v>621060.03</v>
      </c>
      <c r="L2900" s="38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 hidden="1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8">
        <f t="shared" si="148"/>
        <v>258624</v>
      </c>
      <c r="K2901" s="38">
        <v>49139</v>
      </c>
      <c r="L2901" s="38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 hidden="1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8">
        <f t="shared" si="148"/>
        <v>66750</v>
      </c>
      <c r="K2902" s="38">
        <v>0</v>
      </c>
      <c r="L2902" s="38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 hidden="1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8">
        <f t="shared" si="148"/>
        <v>26300</v>
      </c>
      <c r="K2903" s="38">
        <v>0</v>
      </c>
      <c r="L2903" s="38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 hidden="1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8">
        <f t="shared" si="148"/>
        <v>713000</v>
      </c>
      <c r="K2904" s="38">
        <v>0</v>
      </c>
      <c r="L2904" s="38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 hidden="1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8">
        <f t="shared" si="148"/>
        <v>3810.65</v>
      </c>
      <c r="K2905" s="38">
        <v>689.35</v>
      </c>
      <c r="L2905" s="38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 hidden="1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8">
        <f t="shared" si="148"/>
        <v>7668.22</v>
      </c>
      <c r="K2906" s="38">
        <v>1331.78</v>
      </c>
      <c r="L2906" s="38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 hidden="1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8">
        <f t="shared" si="148"/>
        <v>283153</v>
      </c>
      <c r="K2907" s="38">
        <v>0</v>
      </c>
      <c r="L2907" s="38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 hidden="1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8">
        <f t="shared" si="148"/>
        <v>45327.729999999996</v>
      </c>
      <c r="K2908" s="38">
        <v>8612.27</v>
      </c>
      <c r="L2908" s="38">
        <v>53940</v>
      </c>
      <c r="M2908" t="s">
        <v>54</v>
      </c>
      <c r="O2908" s="1">
        <f t="shared" si="146"/>
        <v>0</v>
      </c>
    </row>
    <row r="2909" spans="1:22" hidden="1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8">
        <f t="shared" si="148"/>
        <v>30672.27</v>
      </c>
      <c r="K2909" s="38">
        <v>5827.73</v>
      </c>
      <c r="L2909" s="38">
        <v>36500</v>
      </c>
      <c r="M2909" t="s">
        <v>54</v>
      </c>
      <c r="O2909" s="1">
        <f t="shared" si="146"/>
        <v>0</v>
      </c>
    </row>
    <row r="2910" spans="1:22" hidden="1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8">
        <f t="shared" si="148"/>
        <v>50000</v>
      </c>
      <c r="K2910" s="38">
        <v>0</v>
      </c>
      <c r="L2910" s="38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 hidden="1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8">
        <f t="shared" si="148"/>
        <v>50000</v>
      </c>
      <c r="K2911" s="38">
        <v>0</v>
      </c>
      <c r="L2911" s="38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 hidden="1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8">
        <f t="shared" si="148"/>
        <v>584646</v>
      </c>
      <c r="K2912" s="38">
        <v>86934</v>
      </c>
      <c r="L2912" s="38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 hidden="1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8">
        <f t="shared" si="148"/>
        <v>56300</v>
      </c>
      <c r="K2913" s="38">
        <v>0</v>
      </c>
      <c r="L2913" s="38">
        <v>56300</v>
      </c>
      <c r="M2913" t="s">
        <v>54</v>
      </c>
      <c r="O2913" s="1">
        <f t="shared" si="146"/>
        <v>0</v>
      </c>
    </row>
    <row r="2914" spans="1:22" hidden="1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8">
        <f t="shared" si="148"/>
        <v>262184.88</v>
      </c>
      <c r="K2914" s="38">
        <v>49815.13</v>
      </c>
      <c r="L2914" s="38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 hidden="1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8">
        <f t="shared" si="148"/>
        <v>26300</v>
      </c>
      <c r="K2915" s="38">
        <v>0</v>
      </c>
      <c r="L2915" s="38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 hidden="1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8">
        <f t="shared" si="148"/>
        <v>64859.999999999993</v>
      </c>
      <c r="K2916" s="38">
        <v>12323.4</v>
      </c>
      <c r="L2916" s="38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 hidden="1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8">
        <f t="shared" si="148"/>
        <v>1568990</v>
      </c>
      <c r="K2917" s="38">
        <v>251871</v>
      </c>
      <c r="L2917" s="38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 hidden="1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8">
        <f t="shared" si="148"/>
        <v>52862</v>
      </c>
      <c r="K2918" s="38">
        <v>10044</v>
      </c>
      <c r="L2918" s="38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 hidden="1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8">
        <f t="shared" si="148"/>
        <v>230400</v>
      </c>
      <c r="K2919" s="38">
        <v>43776</v>
      </c>
      <c r="L2919" s="38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 hidden="1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8">
        <f t="shared" si="148"/>
        <v>49000</v>
      </c>
      <c r="K2920" s="38">
        <v>9310</v>
      </c>
      <c r="L2920" s="38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 hidden="1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8">
        <f t="shared" si="148"/>
        <v>237350</v>
      </c>
      <c r="K2921" s="38">
        <v>45097</v>
      </c>
      <c r="L2921" s="38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 hidden="1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8">
        <f t="shared" si="148"/>
        <v>5340000</v>
      </c>
      <c r="K2922" s="38">
        <v>1014600</v>
      </c>
      <c r="L2922" s="38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 hidden="1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8">
        <f t="shared" si="148"/>
        <v>453315.96</v>
      </c>
      <c r="K2923" s="38">
        <v>76915.039999999994</v>
      </c>
      <c r="L2923" s="38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 hidden="1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8">
        <f t="shared" si="148"/>
        <v>16387</v>
      </c>
      <c r="K2924" s="38">
        <v>3113</v>
      </c>
      <c r="L2924" s="38">
        <v>19500</v>
      </c>
      <c r="M2924" t="s">
        <v>54</v>
      </c>
      <c r="O2924" s="1">
        <f t="shared" si="146"/>
        <v>0</v>
      </c>
    </row>
    <row r="2925" spans="1:22" hidden="1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8">
        <f t="shared" si="148"/>
        <v>643060</v>
      </c>
      <c r="K2925" s="38">
        <v>12218</v>
      </c>
      <c r="L2925" s="38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 hidden="1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8">
        <f t="shared" si="148"/>
        <v>130000</v>
      </c>
      <c r="K2926" s="38">
        <v>24700</v>
      </c>
      <c r="L2926" s="38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 hidden="1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8">
        <f t="shared" si="148"/>
        <v>1680000</v>
      </c>
      <c r="K2927" s="38">
        <v>319200</v>
      </c>
      <c r="L2927" s="38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 hidden="1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8">
        <f t="shared" si="148"/>
        <v>1200035.92</v>
      </c>
      <c r="K2928" s="38">
        <v>209006.07999999999</v>
      </c>
      <c r="L2928" s="38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 hidden="1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8">
        <f t="shared" si="148"/>
        <v>26050.42</v>
      </c>
      <c r="K2929" s="38">
        <v>4949.58</v>
      </c>
      <c r="L2929" s="38">
        <v>31000</v>
      </c>
      <c r="M2929" t="s">
        <v>54</v>
      </c>
      <c r="O2929" s="1">
        <f t="shared" si="146"/>
        <v>0</v>
      </c>
    </row>
    <row r="2930" spans="1:22" hidden="1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8">
        <f t="shared" si="148"/>
        <v>80100</v>
      </c>
      <c r="K2930" s="38">
        <v>0</v>
      </c>
      <c r="L2930" s="38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 hidden="1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8">
        <f t="shared" si="148"/>
        <v>13350</v>
      </c>
      <c r="K2931" s="38">
        <v>0</v>
      </c>
      <c r="L2931" s="38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 hidden="1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8">
        <f t="shared" si="148"/>
        <v>8305400</v>
      </c>
      <c r="K2932" s="38">
        <v>1578026</v>
      </c>
      <c r="L2932" s="38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 hidden="1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8">
        <f t="shared" si="148"/>
        <v>1496000</v>
      </c>
      <c r="K2933" s="38">
        <v>284240</v>
      </c>
      <c r="L2933" s="38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 hidden="1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8">
        <f t="shared" si="148"/>
        <v>430000</v>
      </c>
      <c r="K2934" s="38">
        <v>81700</v>
      </c>
      <c r="L2934" s="38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 hidden="1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8">
        <f t="shared" si="148"/>
        <v>7986500</v>
      </c>
      <c r="K2935" s="38">
        <v>1517435</v>
      </c>
      <c r="L2935" s="38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 hidden="1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8">
        <f t="shared" si="148"/>
        <v>208000</v>
      </c>
      <c r="K2936" s="38">
        <v>39520</v>
      </c>
      <c r="L2936" s="38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 hidden="1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8">
        <f t="shared" si="148"/>
        <v>5907440</v>
      </c>
      <c r="K2937" s="38">
        <v>1122413.6000000001</v>
      </c>
      <c r="L2937" s="38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 hidden="1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8">
        <f t="shared" si="148"/>
        <v>170000</v>
      </c>
      <c r="K2938" s="38">
        <v>32300</v>
      </c>
      <c r="L2938" s="38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 hidden="1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8">
        <f t="shared" si="148"/>
        <v>369747.9</v>
      </c>
      <c r="K2939" s="38">
        <v>70252.100000000006</v>
      </c>
      <c r="L2939" s="38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 hidden="1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8">
        <f t="shared" si="148"/>
        <v>225506</v>
      </c>
      <c r="K2940" s="38">
        <v>0</v>
      </c>
      <c r="L2940" s="38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 hidden="1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8">
        <f t="shared" si="148"/>
        <v>1023950</v>
      </c>
      <c r="K2941" s="38">
        <v>194551</v>
      </c>
      <c r="L2941" s="38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 hidden="1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8">
        <f t="shared" si="148"/>
        <v>794000</v>
      </c>
      <c r="K2942" s="38">
        <v>0</v>
      </c>
      <c r="L2942" s="38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 hidden="1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8">
        <f t="shared" si="148"/>
        <v>18500</v>
      </c>
      <c r="K2943" s="38">
        <v>0</v>
      </c>
      <c r="L2943" s="38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 hidden="1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8">
        <f t="shared" si="148"/>
        <v>630000</v>
      </c>
      <c r="K2944" s="38">
        <v>0</v>
      </c>
      <c r="L2944" s="38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 hidden="1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8">
        <f t="shared" si="148"/>
        <v>240000</v>
      </c>
      <c r="K2945" s="38">
        <v>0</v>
      </c>
      <c r="L2945" s="38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 hidden="1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8">
        <f t="shared" si="148"/>
        <v>830000</v>
      </c>
      <c r="K2946" s="38">
        <v>0</v>
      </c>
      <c r="L2946" s="38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 hidden="1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8">
        <f t="shared" si="148"/>
        <v>900000</v>
      </c>
      <c r="K2947" s="38">
        <v>0</v>
      </c>
      <c r="L2947" s="38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 hidden="1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8">
        <f t="shared" si="148"/>
        <v>1380000</v>
      </c>
      <c r="K2948" s="38">
        <v>262200</v>
      </c>
      <c r="L2948" s="38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 hidden="1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8">
        <f t="shared" si="148"/>
        <v>34208</v>
      </c>
      <c r="K2949" s="38">
        <v>6499.52</v>
      </c>
      <c r="L2949" s="38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 hidden="1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8">
        <f t="shared" si="148"/>
        <v>126400</v>
      </c>
      <c r="K2950" s="38">
        <v>24016</v>
      </c>
      <c r="L2950" s="38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 hidden="1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8">
        <f t="shared" ref="J2951:J3014" si="151">L2951-K2951</f>
        <v>175000</v>
      </c>
      <c r="K2951" s="38">
        <v>33250</v>
      </c>
      <c r="L2951" s="38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 hidden="1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8">
        <f t="shared" si="151"/>
        <v>38000</v>
      </c>
      <c r="K2952" s="38">
        <v>7220</v>
      </c>
      <c r="L2952" s="38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 hidden="1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8">
        <f t="shared" si="151"/>
        <v>21932340</v>
      </c>
      <c r="K2953" s="38">
        <v>4167144.6</v>
      </c>
      <c r="L2953" s="38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 hidden="1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8">
        <f t="shared" si="151"/>
        <v>9235000</v>
      </c>
      <c r="K2954" s="38">
        <v>0</v>
      </c>
      <c r="L2954" s="38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9"/>
      <c r="U2954" s="32">
        <v>46139</v>
      </c>
    </row>
    <row r="2955" spans="1:21" hidden="1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8">
        <f t="shared" si="151"/>
        <v>2988500</v>
      </c>
      <c r="K2955" s="38">
        <v>567815</v>
      </c>
      <c r="L2955" s="38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 hidden="1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8">
        <f t="shared" si="151"/>
        <v>360000</v>
      </c>
      <c r="K2956" s="38">
        <v>68400</v>
      </c>
      <c r="L2956" s="38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 hidden="1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8">
        <f t="shared" si="151"/>
        <v>550000</v>
      </c>
      <c r="K2957" s="38">
        <v>0</v>
      </c>
      <c r="L2957" s="38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 hidden="1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8">
        <f t="shared" si="151"/>
        <v>98000</v>
      </c>
      <c r="K2958" s="38">
        <v>18620</v>
      </c>
      <c r="L2958" s="38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 hidden="1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8">
        <f t="shared" si="151"/>
        <v>112000</v>
      </c>
      <c r="K2959" s="38">
        <v>0</v>
      </c>
      <c r="L2959" s="38">
        <v>112000</v>
      </c>
      <c r="M2959" t="s">
        <v>54</v>
      </c>
      <c r="O2959" s="1">
        <f t="shared" si="149"/>
        <v>0</v>
      </c>
    </row>
    <row r="2960" spans="1:21" hidden="1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8">
        <f t="shared" si="151"/>
        <v>1974275</v>
      </c>
      <c r="K2960" s="38">
        <v>375112</v>
      </c>
      <c r="L2960" s="38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 hidden="1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8">
        <f t="shared" si="151"/>
        <v>15200</v>
      </c>
      <c r="K2961" s="38">
        <v>0</v>
      </c>
      <c r="L2961" s="38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 hidden="1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8">
        <f t="shared" si="151"/>
        <v>24453.78</v>
      </c>
      <c r="K2962" s="38">
        <v>4646.22</v>
      </c>
      <c r="L2962" s="38">
        <v>29100</v>
      </c>
      <c r="M2962" t="s">
        <v>54</v>
      </c>
      <c r="O2962" s="1">
        <f t="shared" si="149"/>
        <v>0</v>
      </c>
    </row>
    <row r="2963" spans="1:22" hidden="1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8">
        <f t="shared" si="151"/>
        <v>201000</v>
      </c>
      <c r="K2963" s="38">
        <v>38190</v>
      </c>
      <c r="L2963" s="38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 hidden="1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8">
        <f t="shared" si="151"/>
        <v>12773.1</v>
      </c>
      <c r="K2964" s="38">
        <v>2426.9</v>
      </c>
      <c r="L2964" s="38">
        <v>15200</v>
      </c>
      <c r="M2964" t="s">
        <v>54</v>
      </c>
      <c r="O2964" s="1">
        <f t="shared" si="149"/>
        <v>0</v>
      </c>
    </row>
    <row r="2965" spans="1:22" hidden="1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8">
        <f t="shared" si="151"/>
        <v>90800</v>
      </c>
      <c r="K2965" s="38">
        <v>0</v>
      </c>
      <c r="L2965" s="38">
        <v>90800</v>
      </c>
      <c r="M2965" t="s">
        <v>54</v>
      </c>
      <c r="O2965" s="1">
        <f t="shared" si="149"/>
        <v>0</v>
      </c>
    </row>
    <row r="2966" spans="1:22" hidden="1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8">
        <f t="shared" si="151"/>
        <v>59700</v>
      </c>
      <c r="K2966" s="38">
        <v>0</v>
      </c>
      <c r="L2966" s="38">
        <v>59700</v>
      </c>
      <c r="M2966" t="s">
        <v>54</v>
      </c>
      <c r="O2966" s="1">
        <f t="shared" si="149"/>
        <v>0</v>
      </c>
    </row>
    <row r="2967" spans="1:22" hidden="1">
      <c r="A2967" t="s">
        <v>26</v>
      </c>
      <c r="B2967" t="s">
        <v>3984</v>
      </c>
      <c r="C2967" s="34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8">
        <f t="shared" si="151"/>
        <v>72300</v>
      </c>
      <c r="K2967" s="38">
        <v>0</v>
      </c>
      <c r="L2967" s="38">
        <v>72300</v>
      </c>
      <c r="M2967" t="s">
        <v>54</v>
      </c>
      <c r="O2967" s="1">
        <f t="shared" si="149"/>
        <v>0</v>
      </c>
    </row>
    <row r="2968" spans="1:22" hidden="1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8">
        <f t="shared" si="151"/>
        <v>78668</v>
      </c>
      <c r="K2968" s="38">
        <v>14947</v>
      </c>
      <c r="L2968" s="38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 hidden="1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8">
        <f t="shared" si="151"/>
        <v>30000</v>
      </c>
      <c r="K2969" s="38">
        <v>5700</v>
      </c>
      <c r="L2969" s="38">
        <v>35700</v>
      </c>
      <c r="M2969" t="s">
        <v>54</v>
      </c>
      <c r="O2969" s="1">
        <f t="shared" si="149"/>
        <v>0</v>
      </c>
    </row>
    <row r="2970" spans="1:22" hidden="1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8">
        <f t="shared" si="151"/>
        <v>59700</v>
      </c>
      <c r="K2970" s="38">
        <v>0</v>
      </c>
      <c r="L2970" s="38">
        <v>59700</v>
      </c>
      <c r="M2970" t="s">
        <v>54</v>
      </c>
      <c r="O2970" s="1">
        <f t="shared" si="149"/>
        <v>0</v>
      </c>
    </row>
    <row r="2971" spans="1:22" hidden="1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8">
        <f t="shared" si="151"/>
        <v>15534609.999999998</v>
      </c>
      <c r="K2971" s="38">
        <v>2951575.9</v>
      </c>
      <c r="L2971" s="38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 hidden="1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8">
        <f t="shared" si="151"/>
        <v>1050210</v>
      </c>
      <c r="K2972" s="38">
        <v>199539.9</v>
      </c>
      <c r="L2972" s="38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 hidden="1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8">
        <f t="shared" si="151"/>
        <v>1786716.86</v>
      </c>
      <c r="K2973" s="38">
        <v>339476.2</v>
      </c>
      <c r="L2973" s="38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 hidden="1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8">
        <f t="shared" si="151"/>
        <v>18500</v>
      </c>
      <c r="K2974" s="38">
        <v>0</v>
      </c>
      <c r="L2974" s="38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 hidden="1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8">
        <f t="shared" si="151"/>
        <v>507300</v>
      </c>
      <c r="K2975" s="38">
        <v>0</v>
      </c>
      <c r="L2975" s="38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 hidden="1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8">
        <f t="shared" si="151"/>
        <v>5710000</v>
      </c>
      <c r="K2976" s="38">
        <v>1084900</v>
      </c>
      <c r="L2976" s="38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 hidden="1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8">
        <f t="shared" si="151"/>
        <v>2700000</v>
      </c>
      <c r="K2977" s="38">
        <v>513000</v>
      </c>
      <c r="L2977" s="38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 hidden="1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8">
        <f t="shared" si="151"/>
        <v>3000000</v>
      </c>
      <c r="K2978" s="38">
        <v>570000</v>
      </c>
      <c r="L2978" s="38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 hidden="1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8">
        <f t="shared" si="151"/>
        <v>220000</v>
      </c>
      <c r="K2979" s="38">
        <v>41800</v>
      </c>
      <c r="L2979" s="38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 hidden="1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8">
        <f t="shared" si="151"/>
        <v>660000</v>
      </c>
      <c r="K2980" s="38">
        <v>125400</v>
      </c>
      <c r="L2980" s="38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 hidden="1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8">
        <f t="shared" si="151"/>
        <v>450000</v>
      </c>
      <c r="K2981" s="38">
        <v>85500</v>
      </c>
      <c r="L2981" s="38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 hidden="1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8">
        <f t="shared" si="151"/>
        <v>698000</v>
      </c>
      <c r="K2982" s="38">
        <v>132620</v>
      </c>
      <c r="L2982" s="38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 hidden="1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8">
        <f t="shared" si="151"/>
        <v>3830420</v>
      </c>
      <c r="K2983" s="38">
        <v>727780</v>
      </c>
      <c r="L2983" s="38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 hidden="1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8">
        <f t="shared" si="151"/>
        <v>1712500</v>
      </c>
      <c r="K2984" s="38">
        <v>325375</v>
      </c>
      <c r="L2984" s="38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 hidden="1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8">
        <f t="shared" si="151"/>
        <v>260703</v>
      </c>
      <c r="K2985" s="38">
        <v>0</v>
      </c>
      <c r="L2985" s="38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 hidden="1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8">
        <f t="shared" si="151"/>
        <v>128721.12000000001</v>
      </c>
      <c r="K2986" s="38">
        <v>24457.01</v>
      </c>
      <c r="L2986" s="38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 hidden="1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8">
        <f t="shared" si="151"/>
        <v>121848.74</v>
      </c>
      <c r="K2987" s="38">
        <v>23151.26</v>
      </c>
      <c r="L2987" s="38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 hidden="1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8">
        <f t="shared" si="151"/>
        <v>355656</v>
      </c>
      <c r="K2988" s="38">
        <v>67575</v>
      </c>
      <c r="L2988" s="38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 hidden="1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8">
        <f t="shared" si="151"/>
        <v>180000</v>
      </c>
      <c r="K2989" s="38">
        <v>0</v>
      </c>
      <c r="L2989" s="38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 hidden="1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8">
        <f t="shared" si="151"/>
        <v>50000</v>
      </c>
      <c r="K2990" s="38">
        <v>9500</v>
      </c>
      <c r="L2990" s="38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 hidden="1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8">
        <f t="shared" si="151"/>
        <v>3040000</v>
      </c>
      <c r="K2991" s="38">
        <v>577600</v>
      </c>
      <c r="L2991" s="38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 hidden="1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8">
        <f t="shared" si="151"/>
        <v>1837765.58</v>
      </c>
      <c r="K2992" s="38">
        <v>349175.42</v>
      </c>
      <c r="L2992" s="38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 hidden="1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8">
        <f t="shared" si="151"/>
        <v>2889678</v>
      </c>
      <c r="K2993" s="38">
        <v>549038.81999999995</v>
      </c>
      <c r="L2993" s="38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 hidden="1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8">
        <f t="shared" si="151"/>
        <v>3979000</v>
      </c>
      <c r="K2994" s="38">
        <v>756010</v>
      </c>
      <c r="L2994" s="38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 hidden="1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8">
        <f t="shared" si="151"/>
        <v>8300000</v>
      </c>
      <c r="K2995" s="38">
        <v>1577000</v>
      </c>
      <c r="L2995" s="38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 hidden="1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8">
        <f t="shared" si="151"/>
        <v>2162700</v>
      </c>
      <c r="K2996" s="38">
        <v>0</v>
      </c>
      <c r="L2996" s="38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 hidden="1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8">
        <f t="shared" si="151"/>
        <v>1683600</v>
      </c>
      <c r="K2997" s="38">
        <v>319884</v>
      </c>
      <c r="L2997" s="38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 hidden="1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8">
        <f t="shared" si="151"/>
        <v>22540</v>
      </c>
      <c r="K2998" s="38">
        <v>4282.6000000000004</v>
      </c>
      <c r="L2998" s="38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 hidden="1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8">
        <f t="shared" si="151"/>
        <v>251460.00000000003</v>
      </c>
      <c r="K2999" s="38">
        <v>47777.4</v>
      </c>
      <c r="L2999" s="38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 hidden="1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8">
        <f t="shared" si="151"/>
        <v>27420000</v>
      </c>
      <c r="K3000" s="38">
        <v>5209800</v>
      </c>
      <c r="L3000" s="38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 hidden="1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8">
        <f t="shared" si="151"/>
        <v>158000</v>
      </c>
      <c r="K3001" s="38">
        <v>30020</v>
      </c>
      <c r="L3001" s="38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 hidden="1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8">
        <f t="shared" si="151"/>
        <v>15104068.000000002</v>
      </c>
      <c r="K3002" s="38">
        <v>2869772.92</v>
      </c>
      <c r="L3002" s="38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 hidden="1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8">
        <f t="shared" si="151"/>
        <v>1204400</v>
      </c>
      <c r="K3003" s="38">
        <v>0</v>
      </c>
      <c r="L3003" s="38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 hidden="1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8">
        <f t="shared" si="151"/>
        <v>87117</v>
      </c>
      <c r="K3004" s="38">
        <v>0</v>
      </c>
      <c r="L3004" s="38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 hidden="1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8">
        <f t="shared" si="151"/>
        <v>253725.25</v>
      </c>
      <c r="K3005" s="38">
        <v>48207.75</v>
      </c>
      <c r="L3005" s="38">
        <v>301933</v>
      </c>
      <c r="M3005" s="35" t="s">
        <v>110</v>
      </c>
      <c r="N3005" s="42" t="s">
        <v>81</v>
      </c>
      <c r="O3005" s="1" t="str">
        <f t="shared" si="149"/>
        <v xml:space="preserve"> - </v>
      </c>
      <c r="P3005" t="s">
        <v>3482</v>
      </c>
    </row>
    <row r="3006" spans="1:22" hidden="1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8">
        <f t="shared" si="151"/>
        <v>1700000</v>
      </c>
      <c r="K3006" s="38">
        <v>323000</v>
      </c>
      <c r="L3006" s="38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 hidden="1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8">
        <f t="shared" si="151"/>
        <v>601200</v>
      </c>
      <c r="K3007" s="38">
        <v>114228</v>
      </c>
      <c r="L3007" s="38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 hidden="1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8">
        <f t="shared" si="151"/>
        <v>637500</v>
      </c>
      <c r="K3008" s="38">
        <v>0</v>
      </c>
      <c r="L3008" s="38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1" hidden="1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8">
        <f t="shared" si="151"/>
        <v>19328.11</v>
      </c>
      <c r="K3009" s="38">
        <v>3671.89</v>
      </c>
      <c r="L3009" s="38">
        <v>23000</v>
      </c>
      <c r="M3009" s="35" t="s">
        <v>54</v>
      </c>
      <c r="O3009" s="1">
        <f t="shared" si="149"/>
        <v>0</v>
      </c>
    </row>
    <row r="3010" spans="1:21" hidden="1">
      <c r="A3010" t="s">
        <v>26</v>
      </c>
      <c r="B3010" t="s">
        <v>4034</v>
      </c>
      <c r="C3010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8">
        <f t="shared" si="151"/>
        <v>19328.150000000001</v>
      </c>
      <c r="K3010" s="38">
        <v>3671.85</v>
      </c>
      <c r="L3010" s="38">
        <v>23000</v>
      </c>
      <c r="M3010" s="35" t="s">
        <v>54</v>
      </c>
      <c r="O3010" s="1">
        <f t="shared" si="149"/>
        <v>0</v>
      </c>
    </row>
    <row r="3011" spans="1:21" hidden="1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8">
        <f t="shared" si="151"/>
        <v>450000</v>
      </c>
      <c r="K3011" s="38">
        <v>85500</v>
      </c>
      <c r="L3011" s="38">
        <v>535500</v>
      </c>
      <c r="M3011" s="35" t="s">
        <v>110</v>
      </c>
      <c r="N3011" s="42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1" hidden="1">
      <c r="A3012" t="s">
        <v>26</v>
      </c>
      <c r="B3012" t="s">
        <v>4037</v>
      </c>
      <c r="C3012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8">
        <f t="shared" si="151"/>
        <v>362400</v>
      </c>
      <c r="K3012" s="38">
        <v>0</v>
      </c>
      <c r="L3012" s="38">
        <v>362400</v>
      </c>
      <c r="M3012" s="35" t="s">
        <v>54</v>
      </c>
      <c r="O3012" s="1">
        <f t="shared" si="152"/>
        <v>0</v>
      </c>
    </row>
    <row r="3013" spans="1:21" hidden="1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8">
        <f t="shared" si="151"/>
        <v>1848739.5</v>
      </c>
      <c r="K3013" s="38">
        <v>351260.5</v>
      </c>
      <c r="L3013" s="38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1" hidden="1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8">
        <f t="shared" si="151"/>
        <v>24500</v>
      </c>
      <c r="K3014" s="38">
        <v>0</v>
      </c>
      <c r="L3014" s="38">
        <v>24500</v>
      </c>
      <c r="M3014" t="s">
        <v>54</v>
      </c>
      <c r="O3014" s="1">
        <f t="shared" si="152"/>
        <v>0</v>
      </c>
    </row>
    <row r="3015" spans="1:21" hidden="1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8">
        <f t="shared" ref="J3015:J3078" si="154">L3015-K3015</f>
        <v>21848.7</v>
      </c>
      <c r="K3015" s="38">
        <v>4151.25</v>
      </c>
      <c r="L3015" s="38">
        <v>25999.95</v>
      </c>
      <c r="M3015" t="s">
        <v>54</v>
      </c>
      <c r="O3015" s="1">
        <f t="shared" si="152"/>
        <v>0</v>
      </c>
    </row>
    <row r="3016" spans="1:21" hidden="1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8">
        <f t="shared" si="154"/>
        <v>1409706</v>
      </c>
      <c r="K3016" s="38">
        <v>267844.14</v>
      </c>
      <c r="L3016" s="38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1" hidden="1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8">
        <f t="shared" si="154"/>
        <v>552826</v>
      </c>
      <c r="K3017" s="38">
        <v>105036.94</v>
      </c>
      <c r="L3017" s="38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1" hidden="1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8">
        <f t="shared" si="154"/>
        <v>26748288</v>
      </c>
      <c r="K3018" s="38">
        <v>5082174.72</v>
      </c>
      <c r="L3018" s="38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1" hidden="1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8">
        <f t="shared" si="154"/>
        <v>4414200</v>
      </c>
      <c r="K3019" s="38">
        <v>838698</v>
      </c>
      <c r="L3019" s="38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1" hidden="1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8">
        <f t="shared" si="154"/>
        <v>3050271</v>
      </c>
      <c r="K3020" s="38">
        <v>579551.49</v>
      </c>
      <c r="L3020" s="38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1" hidden="1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8">
        <f t="shared" si="154"/>
        <v>7529447.9999999991</v>
      </c>
      <c r="K3021" s="38">
        <v>1430595.12</v>
      </c>
      <c r="L3021" s="38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1" hidden="1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8">
        <f t="shared" si="154"/>
        <v>4643738</v>
      </c>
      <c r="K3022" s="38">
        <v>882310.22</v>
      </c>
      <c r="L3022" s="38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1" hidden="1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8">
        <f t="shared" si="154"/>
        <v>3624768</v>
      </c>
      <c r="K3023" s="38">
        <v>688705.92</v>
      </c>
      <c r="L3023" s="38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1" hidden="1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8">
        <f t="shared" si="154"/>
        <v>5799630</v>
      </c>
      <c r="K3024" s="38">
        <v>1101929.7</v>
      </c>
      <c r="L3024" s="38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 hidden="1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8">
        <f t="shared" si="154"/>
        <v>916000</v>
      </c>
      <c r="K3025" s="38">
        <v>174040</v>
      </c>
      <c r="L3025" s="38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 hidden="1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8">
        <f t="shared" si="154"/>
        <v>160000</v>
      </c>
      <c r="K3026" s="38">
        <v>30400</v>
      </c>
      <c r="L3026" s="38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 hidden="1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8">
        <f t="shared" si="154"/>
        <v>1133500</v>
      </c>
      <c r="K3027" s="38">
        <v>215365</v>
      </c>
      <c r="L3027" s="38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 hidden="1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8">
        <f t="shared" si="154"/>
        <v>2200000</v>
      </c>
      <c r="K3028" s="38">
        <v>418000</v>
      </c>
      <c r="L3028" s="38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 hidden="1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8">
        <f t="shared" si="154"/>
        <v>5642218</v>
      </c>
      <c r="K3029" s="38">
        <v>1072021.42</v>
      </c>
      <c r="L3029" s="38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 hidden="1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8">
        <f t="shared" si="154"/>
        <v>1735500</v>
      </c>
      <c r="K3030" s="38">
        <v>329745</v>
      </c>
      <c r="L3030" s="38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 hidden="1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8">
        <f t="shared" si="154"/>
        <v>2478388</v>
      </c>
      <c r="K3031" s="38">
        <v>470893.72</v>
      </c>
      <c r="L3031" s="38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 hidden="1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8">
        <f t="shared" si="154"/>
        <v>4536000</v>
      </c>
      <c r="K3032" s="38">
        <v>861840</v>
      </c>
      <c r="L3032" s="38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 hidden="1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8">
        <f t="shared" si="154"/>
        <v>3000000</v>
      </c>
      <c r="K3033" s="38">
        <v>570000</v>
      </c>
      <c r="L3033" s="38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 hidden="1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8">
        <f t="shared" si="154"/>
        <v>2825600</v>
      </c>
      <c r="K3034" s="38">
        <v>536864</v>
      </c>
      <c r="L3034" s="38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 hidden="1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8">
        <f t="shared" si="154"/>
        <v>1243697.48</v>
      </c>
      <c r="K3035" s="38">
        <v>236302.52</v>
      </c>
      <c r="L3035" s="38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 hidden="1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8">
        <f t="shared" si="154"/>
        <v>3000000</v>
      </c>
      <c r="K3036" s="38">
        <v>570000</v>
      </c>
      <c r="L3036" s="38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 hidden="1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8">
        <f t="shared" si="154"/>
        <v>890000</v>
      </c>
      <c r="K3037" s="38">
        <v>0</v>
      </c>
      <c r="L3037" s="38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 hidden="1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8">
        <f t="shared" si="154"/>
        <v>4900000</v>
      </c>
      <c r="K3038" s="38">
        <v>931000</v>
      </c>
      <c r="L3038" s="38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 hidden="1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8">
        <f t="shared" si="154"/>
        <v>2096117</v>
      </c>
      <c r="K3039" s="38">
        <v>398262.23</v>
      </c>
      <c r="L3039" s="38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 hidden="1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8">
        <f t="shared" si="154"/>
        <v>3429200</v>
      </c>
      <c r="K3040" s="38">
        <v>651548</v>
      </c>
      <c r="L3040" s="38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 hidden="1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8">
        <f t="shared" si="154"/>
        <v>1024122</v>
      </c>
      <c r="K3041" s="38">
        <v>194583</v>
      </c>
      <c r="L3041" s="38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 hidden="1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8">
        <f t="shared" si="154"/>
        <v>7286500</v>
      </c>
      <c r="K3042" s="38">
        <v>1384435</v>
      </c>
      <c r="L3042" s="38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 hidden="1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8">
        <f t="shared" si="154"/>
        <v>10000</v>
      </c>
      <c r="K3043" s="38">
        <v>1900</v>
      </c>
      <c r="L3043" s="38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 hidden="1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8">
        <f t="shared" si="154"/>
        <v>51611</v>
      </c>
      <c r="K3044" s="38">
        <v>9806</v>
      </c>
      <c r="L3044" s="38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 hidden="1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8">
        <f t="shared" si="154"/>
        <v>2149300</v>
      </c>
      <c r="K3045" s="38">
        <v>408367</v>
      </c>
      <c r="L3045" s="38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 hidden="1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8">
        <f t="shared" si="154"/>
        <v>6712400</v>
      </c>
      <c r="K3046" s="38">
        <v>1275356</v>
      </c>
      <c r="L3046" s="38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 hidden="1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8">
        <f t="shared" si="154"/>
        <v>1512400</v>
      </c>
      <c r="K3047" s="38">
        <v>287356</v>
      </c>
      <c r="L3047" s="38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 hidden="1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8">
        <f t="shared" si="154"/>
        <v>2358550</v>
      </c>
      <c r="K3048" s="38">
        <v>448124.5</v>
      </c>
      <c r="L3048" s="38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 hidden="1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8">
        <f t="shared" si="154"/>
        <v>15841464</v>
      </c>
      <c r="K3049" s="38">
        <v>3009878</v>
      </c>
      <c r="L3049" s="38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 hidden="1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8">
        <f t="shared" si="154"/>
        <v>1747366</v>
      </c>
      <c r="K3050" s="38">
        <v>331999.53999999998</v>
      </c>
      <c r="L3050" s="38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 hidden="1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8">
        <f t="shared" si="154"/>
        <v>7413600</v>
      </c>
      <c r="K3051" s="38">
        <v>1408584</v>
      </c>
      <c r="L3051" s="38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 hidden="1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8">
        <f t="shared" si="154"/>
        <v>6550000</v>
      </c>
      <c r="K3052" s="38">
        <v>1244500</v>
      </c>
      <c r="L3052" s="38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 hidden="1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8">
        <f t="shared" si="154"/>
        <v>16108600</v>
      </c>
      <c r="K3053" s="38">
        <v>3060634</v>
      </c>
      <c r="L3053" s="38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 hidden="1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8">
        <f t="shared" si="154"/>
        <v>8580000</v>
      </c>
      <c r="K3054" s="38">
        <v>1630200</v>
      </c>
      <c r="L3054" s="38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 hidden="1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8">
        <f t="shared" si="154"/>
        <v>752007</v>
      </c>
      <c r="K3055" s="38">
        <v>142881.32999999999</v>
      </c>
      <c r="L3055" s="38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 hidden="1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8">
        <f t="shared" si="154"/>
        <v>175076.66</v>
      </c>
      <c r="K3056" s="38">
        <v>33264.57</v>
      </c>
      <c r="L3056" s="38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 hidden="1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8">
        <f t="shared" si="154"/>
        <v>49372.32</v>
      </c>
      <c r="K3057" s="38">
        <v>9380.68</v>
      </c>
      <c r="L3057" s="38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 hidden="1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8">
        <f t="shared" si="154"/>
        <v>528000</v>
      </c>
      <c r="K3058" s="38">
        <v>100320</v>
      </c>
      <c r="L3058" s="38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 hidden="1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8">
        <f t="shared" si="154"/>
        <v>31800</v>
      </c>
      <c r="K3059" s="38">
        <v>6042</v>
      </c>
      <c r="L3059" s="38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 hidden="1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8">
        <f t="shared" si="154"/>
        <v>203500</v>
      </c>
      <c r="K3060" s="38">
        <v>0</v>
      </c>
      <c r="L3060" s="38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 hidden="1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8">
        <f t="shared" si="154"/>
        <v>3243697.48</v>
      </c>
      <c r="K3061" s="38">
        <v>616302.52</v>
      </c>
      <c r="L3061" s="38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 hidden="1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8">
        <f t="shared" si="154"/>
        <v>150000</v>
      </c>
      <c r="K3062" s="38">
        <v>0</v>
      </c>
      <c r="L3062" s="38">
        <v>150000</v>
      </c>
      <c r="M3062" t="s">
        <v>54</v>
      </c>
      <c r="O3062" s="1">
        <f t="shared" si="152"/>
        <v>0</v>
      </c>
    </row>
    <row r="3063" spans="1:22" hidden="1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8">
        <f t="shared" si="154"/>
        <v>7484400</v>
      </c>
      <c r="K3063" s="38">
        <v>1422036</v>
      </c>
      <c r="L3063" s="38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</row>
    <row r="3064" spans="1:22" hidden="1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8">
        <f t="shared" si="154"/>
        <v>16807.330000000002</v>
      </c>
      <c r="K3064" s="38">
        <v>3193</v>
      </c>
      <c r="L3064" s="38">
        <v>20000.330000000002</v>
      </c>
      <c r="M3064" t="s">
        <v>54</v>
      </c>
      <c r="O3064" s="1">
        <f t="shared" si="152"/>
        <v>0</v>
      </c>
    </row>
    <row r="3065" spans="1:22" hidden="1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8">
        <f t="shared" si="154"/>
        <v>52000</v>
      </c>
      <c r="K3065" s="38">
        <v>9880</v>
      </c>
      <c r="L3065" s="38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 hidden="1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8">
        <f t="shared" si="154"/>
        <v>2376612</v>
      </c>
      <c r="K3066" s="38">
        <v>451556.28</v>
      </c>
      <c r="L3066" s="38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 hidden="1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8">
        <f t="shared" si="154"/>
        <v>273000</v>
      </c>
      <c r="K3067" s="38">
        <v>51870</v>
      </c>
      <c r="L3067" s="38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 hidden="1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8">
        <f t="shared" si="154"/>
        <v>41680.68</v>
      </c>
      <c r="K3068" s="38">
        <v>7919.32</v>
      </c>
      <c r="L3068" s="38">
        <v>49600</v>
      </c>
      <c r="M3068" t="s">
        <v>54</v>
      </c>
      <c r="O3068" s="1">
        <f t="shared" si="152"/>
        <v>0</v>
      </c>
    </row>
    <row r="3069" spans="1:22" hidden="1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8">
        <f t="shared" si="154"/>
        <v>40050</v>
      </c>
      <c r="K3069" s="38">
        <v>0</v>
      </c>
      <c r="L3069" s="38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 hidden="1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8">
        <f t="shared" si="154"/>
        <v>30480000</v>
      </c>
      <c r="K3070" s="38">
        <v>5791200</v>
      </c>
      <c r="L3070" s="38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 hidden="1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8">
        <f t="shared" si="154"/>
        <v>891972.39999999991</v>
      </c>
      <c r="K3071" s="38">
        <v>169474.75</v>
      </c>
      <c r="L3071" s="38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 hidden="1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8">
        <f t="shared" si="154"/>
        <v>5500000</v>
      </c>
      <c r="K3072" s="38">
        <v>1045000</v>
      </c>
      <c r="L3072" s="38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 hidden="1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8">
        <f t="shared" si="154"/>
        <v>15200</v>
      </c>
      <c r="K3073" s="38">
        <v>0</v>
      </c>
      <c r="L3073" s="38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 hidden="1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8">
        <f t="shared" si="154"/>
        <v>11932.77</v>
      </c>
      <c r="K3074" s="38">
        <v>2267.23</v>
      </c>
      <c r="L3074" s="38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 hidden="1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8">
        <f t="shared" si="154"/>
        <v>136500</v>
      </c>
      <c r="K3075" s="38">
        <v>0</v>
      </c>
      <c r="L3075" s="38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 hidden="1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8">
        <f t="shared" si="154"/>
        <v>136500</v>
      </c>
      <c r="K3076" s="38">
        <v>0</v>
      </c>
      <c r="L3076" s="38">
        <v>136500</v>
      </c>
      <c r="M3076" t="s">
        <v>54</v>
      </c>
      <c r="O3076" s="1">
        <f t="shared" si="155"/>
        <v>0</v>
      </c>
    </row>
    <row r="3077" spans="1:22" hidden="1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8">
        <f t="shared" si="154"/>
        <v>516500</v>
      </c>
      <c r="K3077" s="41">
        <v>0</v>
      </c>
      <c r="L3077" s="41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 hidden="1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8">
        <f t="shared" si="154"/>
        <v>2102453</v>
      </c>
      <c r="K3078" s="41">
        <v>399466</v>
      </c>
      <c r="L3078" s="41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 hidden="1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8">
        <f t="shared" ref="J3079:J3095" si="157">L3079-K3079</f>
        <v>5880680</v>
      </c>
      <c r="K3079" s="41">
        <v>0</v>
      </c>
      <c r="L3079" s="41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 hidden="1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8">
        <f t="shared" si="157"/>
        <v>26300</v>
      </c>
      <c r="K3080" s="41">
        <v>0</v>
      </c>
      <c r="L3080" s="41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 hidden="1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8">
        <f t="shared" si="157"/>
        <v>75173248</v>
      </c>
      <c r="K3081" s="41">
        <v>14282917</v>
      </c>
      <c r="L3081" s="41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 hidden="1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8">
        <f t="shared" si="157"/>
        <v>421704</v>
      </c>
      <c r="K3082" s="41">
        <v>80124</v>
      </c>
      <c r="L3082" s="41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 hidden="1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8">
        <f t="shared" si="157"/>
        <v>24792751</v>
      </c>
      <c r="K3083" s="41">
        <v>4710622</v>
      </c>
      <c r="L3083" s="41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 hidden="1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8">
        <f t="shared" si="157"/>
        <v>15200</v>
      </c>
      <c r="K3084" s="41">
        <v>0</v>
      </c>
      <c r="L3084" s="41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 hidden="1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8">
        <f t="shared" si="157"/>
        <v>11875144</v>
      </c>
      <c r="K3085" s="41">
        <v>0</v>
      </c>
      <c r="L3085" s="41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 hidden="1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8">
        <f t="shared" si="157"/>
        <v>1900000</v>
      </c>
      <c r="K3086" s="41">
        <v>361000</v>
      </c>
      <c r="L3086" s="41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 hidden="1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8">
        <f t="shared" si="157"/>
        <v>10000000</v>
      </c>
      <c r="K3087" s="41">
        <v>1900000</v>
      </c>
      <c r="L3087" s="41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 hidden="1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8">
        <f t="shared" si="157"/>
        <v>11396750</v>
      </c>
      <c r="K3088" s="41">
        <v>2165382.5</v>
      </c>
      <c r="L3088" s="41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 hidden="1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8">
        <f t="shared" si="157"/>
        <v>1632012.0087840001</v>
      </c>
      <c r="K3089" s="41">
        <v>310082.28121599997</v>
      </c>
      <c r="L3089" s="41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 hidden="1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8">
        <f t="shared" si="157"/>
        <v>365242.99969600001</v>
      </c>
      <c r="K3090" s="41">
        <v>69396.170303999999</v>
      </c>
      <c r="L3090" s="41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 hidden="1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8">
        <f t="shared" si="157"/>
        <v>7563.03</v>
      </c>
      <c r="K3091" s="41">
        <v>1436.97</v>
      </c>
      <c r="L3091" s="41">
        <v>9000</v>
      </c>
      <c r="M3091" t="s">
        <v>54</v>
      </c>
      <c r="O3091" s="1">
        <f t="shared" si="155"/>
        <v>0</v>
      </c>
    </row>
    <row r="3092" spans="1:22" hidden="1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8">
        <f t="shared" si="157"/>
        <v>204200</v>
      </c>
      <c r="K3092" s="41">
        <v>38798</v>
      </c>
      <c r="L3092" s="41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 hidden="1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8">
        <f t="shared" si="157"/>
        <v>950000</v>
      </c>
      <c r="K3093" s="41">
        <v>180500</v>
      </c>
      <c r="L3093" s="41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 hidden="1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8">
        <f t="shared" si="157"/>
        <v>902500</v>
      </c>
      <c r="K3094" s="41">
        <v>171475</v>
      </c>
      <c r="L3094" s="41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 hidden="1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8">
        <f t="shared" si="157"/>
        <v>10980200</v>
      </c>
      <c r="K3095" s="41">
        <v>0</v>
      </c>
      <c r="L3095" s="41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 hidden="1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1">
        <f t="shared" ref="J3096:J3116" si="159">L3096-K3096</f>
        <v>2026024</v>
      </c>
      <c r="K3096" s="41">
        <v>384945</v>
      </c>
      <c r="L3096" s="41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 hidden="1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1">
        <f t="shared" si="159"/>
        <v>3214728</v>
      </c>
      <c r="K3097" s="41">
        <v>610798</v>
      </c>
      <c r="L3097" s="41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 hidden="1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1">
        <f t="shared" si="159"/>
        <v>437000</v>
      </c>
      <c r="K3098" s="41">
        <v>0</v>
      </c>
      <c r="L3098" s="41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 hidden="1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1">
        <f t="shared" si="159"/>
        <v>88235.290000000008</v>
      </c>
      <c r="K3099" s="41">
        <v>16764.71</v>
      </c>
      <c r="L3099" s="41">
        <v>105000</v>
      </c>
      <c r="M3099" t="s">
        <v>54</v>
      </c>
      <c r="O3099" s="1">
        <f t="shared" si="160"/>
        <v>0</v>
      </c>
    </row>
    <row r="3100" spans="1:22" hidden="1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1">
        <f t="shared" si="159"/>
        <v>4263767</v>
      </c>
      <c r="K3100" s="41">
        <v>0</v>
      </c>
      <c r="L3100" s="41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 hidden="1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1">
        <f t="shared" si="159"/>
        <v>2159500</v>
      </c>
      <c r="K3101" s="41">
        <v>410305</v>
      </c>
      <c r="L3101" s="41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 hidden="1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1">
        <f t="shared" si="159"/>
        <v>6028748</v>
      </c>
      <c r="K3102" s="41">
        <v>1145462</v>
      </c>
      <c r="L3102" s="41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 hidden="1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1">
        <f t="shared" si="159"/>
        <v>8022549</v>
      </c>
      <c r="K3103" s="41">
        <v>0</v>
      </c>
      <c r="L3103" s="41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 hidden="1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1">
        <f t="shared" si="159"/>
        <v>980000</v>
      </c>
      <c r="K3104" s="41">
        <v>0</v>
      </c>
      <c r="L3104" s="41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 hidden="1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1">
        <f t="shared" si="159"/>
        <v>832000</v>
      </c>
      <c r="K3105" s="41">
        <v>0</v>
      </c>
      <c r="L3105" s="41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 hidden="1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1">
        <f t="shared" si="159"/>
        <v>5042.0200000000004</v>
      </c>
      <c r="K3106" s="41">
        <v>957.98</v>
      </c>
      <c r="L3106" s="41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 hidden="1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1">
        <f t="shared" si="159"/>
        <v>890000</v>
      </c>
      <c r="K3107" s="41">
        <v>0</v>
      </c>
      <c r="L3107" s="41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 hidden="1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1">
        <f t="shared" si="159"/>
        <v>15200</v>
      </c>
      <c r="K3108" s="41">
        <v>0</v>
      </c>
      <c r="L3108" s="41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 hidden="1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1">
        <f t="shared" si="159"/>
        <v>488915.96</v>
      </c>
      <c r="K3109" s="41">
        <v>82425.039999999994</v>
      </c>
      <c r="L3109" s="41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 hidden="1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1">
        <f t="shared" si="159"/>
        <v>18873000</v>
      </c>
      <c r="K3110" s="41">
        <v>3585870</v>
      </c>
      <c r="L3110" s="41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 hidden="1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1">
        <f t="shared" si="159"/>
        <v>255618</v>
      </c>
      <c r="K3111" s="41">
        <v>0</v>
      </c>
      <c r="L3111" s="41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 hidden="1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1">
        <f t="shared" si="159"/>
        <v>15618800</v>
      </c>
      <c r="K3112" s="41">
        <v>0</v>
      </c>
      <c r="L3112" s="41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 hidden="1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1">
        <f t="shared" si="159"/>
        <v>8066100</v>
      </c>
      <c r="K3113" s="41">
        <v>1532559</v>
      </c>
      <c r="L3113" s="41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 hidden="1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1">
        <f t="shared" si="159"/>
        <v>2716800</v>
      </c>
      <c r="K3114" s="41">
        <v>0</v>
      </c>
      <c r="L3114" s="41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 hidden="1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1">
        <f t="shared" si="159"/>
        <v>2231400</v>
      </c>
      <c r="K3115" s="41">
        <v>0</v>
      </c>
      <c r="L3115" s="41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 hidden="1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1">
        <f t="shared" si="159"/>
        <v>516214.96</v>
      </c>
      <c r="K3116" s="41">
        <v>88866.04</v>
      </c>
      <c r="L3116" s="41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 hidden="1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1">
        <f t="shared" ref="J3117:J3147" si="162">L3117-K3117</f>
        <v>800000</v>
      </c>
      <c r="K3117" s="41">
        <v>0</v>
      </c>
      <c r="L3117" s="41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 hidden="1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1">
        <f t="shared" si="162"/>
        <v>186900</v>
      </c>
      <c r="K3118" s="41">
        <v>0</v>
      </c>
      <c r="L3118" s="41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 hidden="1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1">
        <f t="shared" si="162"/>
        <v>658000</v>
      </c>
      <c r="K3119" s="41">
        <v>0</v>
      </c>
      <c r="L3119" s="41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 hidden="1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1">
        <f t="shared" si="162"/>
        <v>4261682.59</v>
      </c>
      <c r="K3120" s="41">
        <v>0</v>
      </c>
      <c r="L3120" s="41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 hidden="1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1">
        <f t="shared" si="162"/>
        <v>26300</v>
      </c>
      <c r="K3121" s="41">
        <v>0</v>
      </c>
      <c r="L3121" s="41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 hidden="1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1">
        <f t="shared" si="162"/>
        <v>200000</v>
      </c>
      <c r="K3122" s="41">
        <v>0</v>
      </c>
      <c r="L3122" s="41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 hidden="1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1">
        <f t="shared" si="162"/>
        <v>100000</v>
      </c>
      <c r="K3123" s="41">
        <v>0</v>
      </c>
      <c r="L3123" s="41">
        <v>100000</v>
      </c>
      <c r="M3123" t="s">
        <v>54</v>
      </c>
      <c r="O3123" s="1">
        <f t="shared" si="163"/>
        <v>0</v>
      </c>
    </row>
    <row r="3124" spans="1:22" hidden="1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1">
        <f t="shared" si="162"/>
        <v>15370</v>
      </c>
      <c r="K3124" s="41">
        <v>2920</v>
      </c>
      <c r="L3124" s="41">
        <v>18290</v>
      </c>
      <c r="M3124" t="s">
        <v>54</v>
      </c>
      <c r="O3124" s="1">
        <f t="shared" si="163"/>
        <v>0</v>
      </c>
    </row>
    <row r="3125" spans="1:22" hidden="1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1">
        <f t="shared" si="162"/>
        <v>683500</v>
      </c>
      <c r="K3125" s="41">
        <v>129865</v>
      </c>
      <c r="L3125" s="41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 hidden="1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1">
        <f t="shared" si="162"/>
        <v>15546.22</v>
      </c>
      <c r="K3126" s="41">
        <v>2953.78</v>
      </c>
      <c r="L3126" s="41">
        <v>18500</v>
      </c>
      <c r="M3126" t="s">
        <v>54</v>
      </c>
      <c r="O3126" s="1">
        <f t="shared" si="163"/>
        <v>0</v>
      </c>
    </row>
    <row r="3127" spans="1:22" hidden="1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1">
        <f t="shared" si="162"/>
        <v>359717.76</v>
      </c>
      <c r="K3127" s="41">
        <v>0</v>
      </c>
      <c r="L3127" s="41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 hidden="1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1">
        <f t="shared" si="162"/>
        <v>300400</v>
      </c>
      <c r="K3128" s="41">
        <v>0</v>
      </c>
      <c r="L3128" s="41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 hidden="1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1">
        <f t="shared" si="162"/>
        <v>16386.599999999999</v>
      </c>
      <c r="K3129" s="41">
        <v>3113.45</v>
      </c>
      <c r="L3129" s="41">
        <v>19500.05</v>
      </c>
      <c r="M3129" t="s">
        <v>54</v>
      </c>
      <c r="O3129" s="1">
        <f t="shared" si="163"/>
        <v>0</v>
      </c>
    </row>
    <row r="3130" spans="1:22" hidden="1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1">
        <f t="shared" si="162"/>
        <v>507300</v>
      </c>
      <c r="K3130" s="41">
        <v>0</v>
      </c>
      <c r="L3130" s="41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 hidden="1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1">
        <f t="shared" si="162"/>
        <v>516000</v>
      </c>
      <c r="K3131" s="41">
        <v>0</v>
      </c>
      <c r="L3131" s="41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 hidden="1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1">
        <f t="shared" si="162"/>
        <v>900000</v>
      </c>
      <c r="K3132" s="41">
        <v>0</v>
      </c>
      <c r="L3132" s="41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 hidden="1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1">
        <f t="shared" si="162"/>
        <v>47800</v>
      </c>
      <c r="K3133" s="41">
        <v>0</v>
      </c>
      <c r="L3133" s="41">
        <v>47800</v>
      </c>
      <c r="M3133" t="s">
        <v>54</v>
      </c>
      <c r="O3133" s="1">
        <f t="shared" si="163"/>
        <v>0</v>
      </c>
    </row>
    <row r="3134" spans="1:22" hidden="1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1">
        <f t="shared" si="162"/>
        <v>48000</v>
      </c>
      <c r="K3134" s="41">
        <v>0</v>
      </c>
      <c r="L3134" s="41">
        <v>48000</v>
      </c>
      <c r="M3134" t="s">
        <v>54</v>
      </c>
      <c r="O3134" s="1">
        <f t="shared" si="163"/>
        <v>0</v>
      </c>
    </row>
    <row r="3135" spans="1:22" hidden="1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1">
        <f t="shared" si="162"/>
        <v>727776</v>
      </c>
      <c r="K3135" s="41">
        <v>138277</v>
      </c>
      <c r="L3135" s="41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 hidden="1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1">
        <f t="shared" si="162"/>
        <v>1660000</v>
      </c>
      <c r="K3136" s="41">
        <v>315400</v>
      </c>
      <c r="L3136" s="41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 hidden="1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1">
        <f t="shared" si="162"/>
        <v>433200</v>
      </c>
      <c r="K3137" s="41">
        <v>82308</v>
      </c>
      <c r="L3137" s="41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 hidden="1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1">
        <f t="shared" si="162"/>
        <v>12400</v>
      </c>
      <c r="K3138" s="41">
        <v>0</v>
      </c>
      <c r="L3138" s="41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 hidden="1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1">
        <f t="shared" si="162"/>
        <v>10907.56</v>
      </c>
      <c r="K3139" s="41">
        <v>2072.44</v>
      </c>
      <c r="L3139" s="41">
        <v>12980</v>
      </c>
      <c r="M3139" t="s">
        <v>54</v>
      </c>
      <c r="O3139" s="1">
        <f t="shared" si="163"/>
        <v>0</v>
      </c>
    </row>
    <row r="3140" spans="1:22" hidden="1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1">
        <f t="shared" si="162"/>
        <v>12400</v>
      </c>
      <c r="K3140" s="41">
        <v>0</v>
      </c>
      <c r="L3140" s="41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 hidden="1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1">
        <f t="shared" si="162"/>
        <v>4033.5999999999995</v>
      </c>
      <c r="K3141" s="41">
        <v>766.38</v>
      </c>
      <c r="L3141" s="41">
        <v>4799.9799999999996</v>
      </c>
      <c r="M3141" t="s">
        <v>54</v>
      </c>
      <c r="O3141" s="1">
        <f t="shared" si="163"/>
        <v>0</v>
      </c>
    </row>
    <row r="3142" spans="1:22" hidden="1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1">
        <f t="shared" si="162"/>
        <v>12400</v>
      </c>
      <c r="K3142" s="41">
        <v>0</v>
      </c>
      <c r="L3142" s="41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 hidden="1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1">
        <f t="shared" si="162"/>
        <v>360000</v>
      </c>
      <c r="K3143" s="41">
        <v>0</v>
      </c>
      <c r="L3143" s="41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 hidden="1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1">
        <f t="shared" si="162"/>
        <v>274890</v>
      </c>
      <c r="K3144" s="41">
        <v>52229.1</v>
      </c>
      <c r="L3144" s="41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 hidden="1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1">
        <f t="shared" si="162"/>
        <v>291022.71000000002</v>
      </c>
      <c r="K3145" s="41">
        <v>1277.31</v>
      </c>
      <c r="L3145" s="41">
        <v>292300.02</v>
      </c>
      <c r="M3145" t="s">
        <v>54</v>
      </c>
      <c r="O3145" s="1">
        <f t="shared" si="163"/>
        <v>0</v>
      </c>
    </row>
    <row r="3146" spans="1:22" hidden="1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1">
        <f t="shared" si="162"/>
        <v>16386.599999999999</v>
      </c>
      <c r="K3146" s="41">
        <v>3113.45</v>
      </c>
      <c r="L3146" s="41">
        <v>19500.05</v>
      </c>
      <c r="M3146" t="s">
        <v>54</v>
      </c>
      <c r="O3146" s="1">
        <f t="shared" si="163"/>
        <v>0</v>
      </c>
    </row>
    <row r="3147" spans="1:22" hidden="1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1">
        <f t="shared" si="162"/>
        <v>650000</v>
      </c>
      <c r="K3147" s="41">
        <v>123500</v>
      </c>
      <c r="L3147" s="41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 hidden="1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1">
        <f t="shared" ref="J3148:J3180" si="165">L3148-K3148</f>
        <v>3035001</v>
      </c>
      <c r="K3148" s="41">
        <v>576650.18999999994</v>
      </c>
      <c r="L3148" s="41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 hidden="1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1">
        <f t="shared" si="165"/>
        <v>80100</v>
      </c>
      <c r="K3149" s="41">
        <v>0</v>
      </c>
      <c r="L3149" s="41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 hidden="1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1">
        <f t="shared" si="165"/>
        <v>3003036</v>
      </c>
      <c r="K3150" s="41">
        <v>78700</v>
      </c>
      <c r="L3150" s="41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 hidden="1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1">
        <f t="shared" si="165"/>
        <v>145000</v>
      </c>
      <c r="K3151" s="41">
        <v>3800</v>
      </c>
      <c r="L3151" s="41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 hidden="1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1">
        <f t="shared" si="165"/>
        <v>14946000</v>
      </c>
      <c r="K3152" s="41">
        <v>2839740</v>
      </c>
      <c r="L3152" s="41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 hidden="1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1">
        <f t="shared" si="165"/>
        <v>1344753</v>
      </c>
      <c r="K3153" s="41">
        <v>67237.649999999994</v>
      </c>
      <c r="L3153" s="41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 hidden="1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1">
        <f t="shared" si="165"/>
        <v>1997345</v>
      </c>
      <c r="K3154" s="41">
        <v>0</v>
      </c>
      <c r="L3154" s="41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 hidden="1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1">
        <f t="shared" si="165"/>
        <v>331813.96000000002</v>
      </c>
      <c r="K3155" s="41">
        <v>58257.04</v>
      </c>
      <c r="L3155" s="41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 hidden="1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1">
        <f t="shared" si="165"/>
        <v>308312.96000000002</v>
      </c>
      <c r="K3156" s="41">
        <v>53868.04</v>
      </c>
      <c r="L3156" s="41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 hidden="1">
      <c r="A3157" t="s">
        <v>26</v>
      </c>
      <c r="B3157" t="s">
        <v>4207</v>
      </c>
      <c r="C3157" s="34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1">
        <f t="shared" si="165"/>
        <v>86800</v>
      </c>
      <c r="K3157" s="41">
        <v>0</v>
      </c>
      <c r="L3157" s="41">
        <v>86800</v>
      </c>
      <c r="M3157" t="s">
        <v>54</v>
      </c>
      <c r="O3157" s="1">
        <f t="shared" si="166"/>
        <v>0</v>
      </c>
    </row>
    <row r="3158" spans="1:22" hidden="1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1">
        <f t="shared" si="165"/>
        <v>40000000</v>
      </c>
      <c r="K3158" s="41">
        <v>7600000</v>
      </c>
      <c r="L3158" s="41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 hidden="1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1">
        <f t="shared" si="165"/>
        <v>29216568</v>
      </c>
      <c r="K3159" s="41">
        <v>5551147.9199999999</v>
      </c>
      <c r="L3159" s="41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 hidden="1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1">
        <f t="shared" si="165"/>
        <v>249028</v>
      </c>
      <c r="K3160" s="41">
        <v>12451.4</v>
      </c>
      <c r="L3160" s="41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 hidden="1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1">
        <f t="shared" si="165"/>
        <v>149417</v>
      </c>
      <c r="K3161" s="41">
        <v>7470.85</v>
      </c>
      <c r="L3161" s="41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 hidden="1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1">
        <f t="shared" si="165"/>
        <v>829600</v>
      </c>
      <c r="K3162" s="41">
        <v>157624</v>
      </c>
      <c r="L3162" s="41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 hidden="1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1">
        <f t="shared" si="165"/>
        <v>9971664.4600000009</v>
      </c>
      <c r="K3163" s="41">
        <v>1550032.54</v>
      </c>
      <c r="L3163" s="41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 hidden="1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1">
        <f t="shared" si="165"/>
        <v>77500</v>
      </c>
      <c r="K3164" s="41">
        <v>0</v>
      </c>
      <c r="L3164" s="41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 hidden="1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1">
        <f t="shared" si="165"/>
        <v>105019</v>
      </c>
      <c r="K3165" s="41">
        <v>0</v>
      </c>
      <c r="L3165" s="41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 hidden="1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1">
        <f t="shared" si="165"/>
        <v>48600</v>
      </c>
      <c r="K3166" s="41">
        <v>0</v>
      </c>
      <c r="L3166" s="41">
        <v>48600</v>
      </c>
      <c r="M3166" t="s">
        <v>54</v>
      </c>
      <c r="O3166" s="1">
        <f t="shared" si="166"/>
        <v>0</v>
      </c>
    </row>
    <row r="3167" spans="1:22" hidden="1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1">
        <f t="shared" si="165"/>
        <v>12400</v>
      </c>
      <c r="K3167" s="41">
        <v>0</v>
      </c>
      <c r="L3167" s="41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 hidden="1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1">
        <f t="shared" si="165"/>
        <v>12400</v>
      </c>
      <c r="K3168" s="41">
        <v>0</v>
      </c>
      <c r="L3168" s="41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 hidden="1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1">
        <f t="shared" si="165"/>
        <v>10645841</v>
      </c>
      <c r="K3169" s="41">
        <v>1848510</v>
      </c>
      <c r="L3169" s="41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 hidden="1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1">
        <f t="shared" si="165"/>
        <v>10645841</v>
      </c>
      <c r="K3170" s="41">
        <v>1848510</v>
      </c>
      <c r="L3170" s="41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 hidden="1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1">
        <f t="shared" si="165"/>
        <v>8950640</v>
      </c>
      <c r="K3171" s="41">
        <v>1540482</v>
      </c>
      <c r="L3171" s="41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 hidden="1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1">
        <f t="shared" si="165"/>
        <v>8950640</v>
      </c>
      <c r="K3172" s="41">
        <v>1540482</v>
      </c>
      <c r="L3172" s="41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 hidden="1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1">
        <f t="shared" si="165"/>
        <v>8961500</v>
      </c>
      <c r="K3173" s="41">
        <v>1702685</v>
      </c>
      <c r="L3173" s="41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 hidden="1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1">
        <f t="shared" si="165"/>
        <v>8961500</v>
      </c>
      <c r="K3174" s="41">
        <v>1702685</v>
      </c>
      <c r="L3174" s="41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 hidden="1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1">
        <f t="shared" si="165"/>
        <v>18283539</v>
      </c>
      <c r="K3175" s="41">
        <v>2943005</v>
      </c>
      <c r="L3175" s="41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 hidden="1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1">
        <f t="shared" si="165"/>
        <v>2760000</v>
      </c>
      <c r="K3176" s="41">
        <v>524400</v>
      </c>
      <c r="L3176" s="41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  <c r="U3176" s="32">
        <v>46167</v>
      </c>
    </row>
    <row r="3177" spans="1:22" hidden="1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1">
        <f t="shared" si="165"/>
        <v>12400</v>
      </c>
      <c r="K3177" s="41">
        <v>0</v>
      </c>
      <c r="L3177" s="41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 hidden="1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1">
        <f t="shared" si="165"/>
        <v>4135500</v>
      </c>
      <c r="K3178" s="41">
        <v>785745</v>
      </c>
      <c r="L3178" s="41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  <c r="U3178" s="32">
        <v>46167</v>
      </c>
    </row>
    <row r="3179" spans="1:22" hidden="1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1">
        <f t="shared" si="165"/>
        <v>6200000</v>
      </c>
      <c r="K3179" s="41">
        <v>1178000</v>
      </c>
      <c r="L3179" s="41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  <c r="U3179" s="32">
        <v>46167</v>
      </c>
    </row>
    <row r="3180" spans="1:22" hidden="1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1">
        <f t="shared" si="165"/>
        <v>298512</v>
      </c>
      <c r="K3180" s="41">
        <v>56717</v>
      </c>
      <c r="L3180" s="41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 hidden="1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1">
        <f t="shared" ref="J3181:J3244" si="168">L3181-K3181</f>
        <v>4830000</v>
      </c>
      <c r="K3181" s="41">
        <v>917700</v>
      </c>
      <c r="L3181" s="41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  <c r="U3181" s="32">
        <v>46167</v>
      </c>
    </row>
    <row r="3182" spans="1:22" hidden="1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1">
        <f t="shared" si="168"/>
        <v>234000</v>
      </c>
      <c r="K3182" s="41">
        <v>44460</v>
      </c>
      <c r="L3182" s="41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 hidden="1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1">
        <f t="shared" si="168"/>
        <v>29216568</v>
      </c>
      <c r="K3183" s="41">
        <v>5551148</v>
      </c>
      <c r="L3183" s="41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 hidden="1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1">
        <f t="shared" si="168"/>
        <v>258624</v>
      </c>
      <c r="K3184" s="41">
        <v>49139</v>
      </c>
      <c r="L3184" s="41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  <c r="U3184" s="32">
        <v>46167</v>
      </c>
    </row>
    <row r="3185" spans="1:22" hidden="1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1">
        <f t="shared" si="168"/>
        <v>45800</v>
      </c>
      <c r="K3185" s="41">
        <v>0</v>
      </c>
      <c r="L3185" s="41">
        <v>45800</v>
      </c>
      <c r="M3185" t="s">
        <v>54</v>
      </c>
      <c r="O3185" s="1">
        <f t="shared" si="169"/>
        <v>0</v>
      </c>
    </row>
    <row r="3186" spans="1:22" hidden="1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1">
        <f t="shared" si="168"/>
        <v>1965813</v>
      </c>
      <c r="K3186" s="41">
        <v>0</v>
      </c>
      <c r="L3186" s="41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 hidden="1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1">
        <f t="shared" si="168"/>
        <v>26300</v>
      </c>
      <c r="K3187" s="41">
        <v>0</v>
      </c>
      <c r="L3187" s="41">
        <v>26300</v>
      </c>
      <c r="M3187" t="s">
        <v>70</v>
      </c>
      <c r="O3187" s="1">
        <f t="shared" si="169"/>
        <v>0</v>
      </c>
    </row>
    <row r="3188" spans="1:22" hidden="1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1">
        <f t="shared" si="168"/>
        <v>45428.44</v>
      </c>
      <c r="K3188" s="41">
        <v>8471.56</v>
      </c>
      <c r="L3188" s="41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 hidden="1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1">
        <f t="shared" si="168"/>
        <v>750000</v>
      </c>
      <c r="K3189" s="41">
        <v>142500</v>
      </c>
      <c r="L3189" s="41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  <c r="U3189" s="32">
        <v>46167</v>
      </c>
    </row>
    <row r="3190" spans="1:22" hidden="1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1">
        <f t="shared" si="168"/>
        <v>200000</v>
      </c>
      <c r="K3190" s="41">
        <v>38000</v>
      </c>
      <c r="L3190" s="41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  <c r="U3190" s="32">
        <v>46167</v>
      </c>
    </row>
    <row r="3191" spans="1:22" hidden="1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1">
        <f t="shared" si="168"/>
        <v>1039999.8600000001</v>
      </c>
      <c r="K3191" s="41">
        <v>197599.97</v>
      </c>
      <c r="L3191" s="41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  <c r="U3191" s="32">
        <v>46167</v>
      </c>
    </row>
    <row r="3192" spans="1:22" hidden="1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1">
        <f t="shared" si="168"/>
        <v>3400000</v>
      </c>
      <c r="K3192" s="41">
        <v>646000</v>
      </c>
      <c r="L3192" s="41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 hidden="1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1">
        <f t="shared" si="168"/>
        <v>1300000</v>
      </c>
      <c r="K3193" s="41">
        <v>247000</v>
      </c>
      <c r="L3193" s="41">
        <v>1547000</v>
      </c>
      <c r="M3193" t="s">
        <v>58</v>
      </c>
      <c r="N3193" s="32">
        <v>46168</v>
      </c>
      <c r="O3193" s="1">
        <f t="shared" si="170"/>
        <v>22</v>
      </c>
      <c r="P3193" t="s">
        <v>3482</v>
      </c>
      <c r="U3193" s="32">
        <v>46169</v>
      </c>
      <c r="V3193" t="s">
        <v>39</v>
      </c>
    </row>
    <row r="3194" spans="1:22" hidden="1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1">
        <f t="shared" si="168"/>
        <v>3542016.81</v>
      </c>
      <c r="K3194" s="41">
        <v>672983.19</v>
      </c>
      <c r="L3194" s="41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 hidden="1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1">
        <f t="shared" si="168"/>
        <v>239196</v>
      </c>
      <c r="K3195" s="41">
        <v>45447</v>
      </c>
      <c r="L3195" s="41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 hidden="1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1">
        <f t="shared" si="168"/>
        <v>2069977.52</v>
      </c>
      <c r="K3196" s="41">
        <v>393295.73</v>
      </c>
      <c r="L3196" s="41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  <c r="U3196" s="32">
        <v>46167</v>
      </c>
    </row>
    <row r="3197" spans="1:22" hidden="1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1">
        <f t="shared" si="168"/>
        <v>284999</v>
      </c>
      <c r="K3197" s="41">
        <v>54149.81</v>
      </c>
      <c r="L3197" s="41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  <c r="U3197" s="32">
        <v>46167</v>
      </c>
    </row>
    <row r="3198" spans="1:22" hidden="1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1">
        <f t="shared" si="168"/>
        <v>477500</v>
      </c>
      <c r="K3198" s="41">
        <v>0</v>
      </c>
      <c r="L3198" s="41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 hidden="1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1">
        <f t="shared" si="168"/>
        <v>232434.04</v>
      </c>
      <c r="K3199" s="41">
        <v>5487.96</v>
      </c>
      <c r="L3199" s="41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 hidden="1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1">
        <f t="shared" si="168"/>
        <v>820946</v>
      </c>
      <c r="K3200" s="41">
        <v>135708</v>
      </c>
      <c r="L3200" s="41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  <c r="U3200" s="32">
        <v>46167</v>
      </c>
    </row>
    <row r="3201" spans="1:22" hidden="1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1">
        <f t="shared" si="168"/>
        <v>178080</v>
      </c>
      <c r="K3201" s="41">
        <v>33835</v>
      </c>
      <c r="L3201" s="41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 hidden="1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1">
        <f t="shared" si="168"/>
        <v>28366.42</v>
      </c>
      <c r="K3202" s="41">
        <v>5389.58</v>
      </c>
      <c r="L3202" s="41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 hidden="1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1">
        <f t="shared" si="168"/>
        <v>114140</v>
      </c>
      <c r="K3203" s="41">
        <v>21687</v>
      </c>
      <c r="L3203" s="41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  <c r="U3203" s="32">
        <v>46167</v>
      </c>
    </row>
    <row r="3204" spans="1:22" hidden="1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1">
        <f t="shared" si="168"/>
        <v>1699072</v>
      </c>
      <c r="K3204" s="41">
        <v>322823.67999999999</v>
      </c>
      <c r="L3204" s="41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 hidden="1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1">
        <f t="shared" si="168"/>
        <v>210468</v>
      </c>
      <c r="K3205" s="41">
        <v>39988.92</v>
      </c>
      <c r="L3205" s="41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 hidden="1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1">
        <f t="shared" si="168"/>
        <v>883520</v>
      </c>
      <c r="K3206" s="41">
        <v>167868.79999999999</v>
      </c>
      <c r="L3206" s="41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  <c r="U3206" s="32">
        <v>46167</v>
      </c>
    </row>
    <row r="3207" spans="1:22" hidden="1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1">
        <f t="shared" si="168"/>
        <v>322990</v>
      </c>
      <c r="K3207" s="41">
        <v>61368.1</v>
      </c>
      <c r="L3207" s="41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  <c r="U3207" s="32">
        <v>46167</v>
      </c>
    </row>
    <row r="3208" spans="1:22" hidden="1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1">
        <f t="shared" si="168"/>
        <v>29300</v>
      </c>
      <c r="K3208" s="41">
        <v>0</v>
      </c>
      <c r="L3208" s="41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 hidden="1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1">
        <f t="shared" si="168"/>
        <v>7058.88</v>
      </c>
      <c r="K3209" s="41">
        <v>1341.12</v>
      </c>
      <c r="L3209" s="41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 hidden="1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1">
        <f t="shared" si="168"/>
        <v>83424</v>
      </c>
      <c r="K3210" s="41">
        <v>15851</v>
      </c>
      <c r="L3210" s="41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 hidden="1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1">
        <f t="shared" si="168"/>
        <v>1451882</v>
      </c>
      <c r="K3211" s="41">
        <v>264874</v>
      </c>
      <c r="L3211" s="41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 hidden="1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1">
        <f t="shared" si="168"/>
        <v>1512.6100000000001</v>
      </c>
      <c r="K3212" s="41">
        <v>287.39</v>
      </c>
      <c r="L3212" s="41">
        <v>1800</v>
      </c>
      <c r="M3212" t="s">
        <v>54</v>
      </c>
      <c r="O3212" s="1">
        <f t="shared" si="170"/>
        <v>0</v>
      </c>
    </row>
    <row r="3213" spans="1:22" hidden="1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1">
        <f t="shared" si="168"/>
        <v>77560</v>
      </c>
      <c r="K3213" s="41">
        <v>10924</v>
      </c>
      <c r="L3213" s="41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 hidden="1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1">
        <f t="shared" si="168"/>
        <v>53694</v>
      </c>
      <c r="K3214" s="41">
        <v>10202</v>
      </c>
      <c r="L3214" s="41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 hidden="1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1">
        <f t="shared" si="168"/>
        <v>2222303</v>
      </c>
      <c r="K3215" s="41">
        <v>422237.57</v>
      </c>
      <c r="L3215" s="41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 hidden="1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1">
        <f t="shared" si="168"/>
        <v>27258</v>
      </c>
      <c r="K3216" s="41">
        <v>5179</v>
      </c>
      <c r="L3216" s="41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 hidden="1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1">
        <f t="shared" si="168"/>
        <v>55000</v>
      </c>
      <c r="K3217" s="41">
        <v>10450</v>
      </c>
      <c r="L3217" s="41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 hidden="1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1">
        <f t="shared" si="168"/>
        <v>448500</v>
      </c>
      <c r="K3218" s="41">
        <v>85215</v>
      </c>
      <c r="L3218" s="41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  <c r="U3218" s="32">
        <v>46167</v>
      </c>
    </row>
    <row r="3219" spans="1:22" hidden="1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1">
        <f t="shared" si="168"/>
        <v>650547</v>
      </c>
      <c r="K3219" s="41">
        <v>123604</v>
      </c>
      <c r="L3219" s="41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  <c r="U3219" s="32">
        <v>46167</v>
      </c>
    </row>
    <row r="3220" spans="1:22" hidden="1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1">
        <f t="shared" si="168"/>
        <v>80900</v>
      </c>
      <c r="K3220" s="41">
        <v>15371</v>
      </c>
      <c r="L3220" s="41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 hidden="1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1">
        <f t="shared" si="168"/>
        <v>441656</v>
      </c>
      <c r="K3221" s="41">
        <v>38989</v>
      </c>
      <c r="L3221" s="41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 hidden="1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1">
        <f t="shared" si="168"/>
        <v>78129</v>
      </c>
      <c r="K3222" s="41">
        <v>14845</v>
      </c>
      <c r="L3222" s="41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 hidden="1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1">
        <f t="shared" si="168"/>
        <v>1142500</v>
      </c>
      <c r="K3223" s="41">
        <v>217075</v>
      </c>
      <c r="L3223" s="41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  <c r="U3223" s="32">
        <v>46167</v>
      </c>
    </row>
    <row r="3224" spans="1:22" hidden="1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1">
        <f t="shared" si="168"/>
        <v>2552974</v>
      </c>
      <c r="K3224" s="41">
        <v>0</v>
      </c>
      <c r="L3224" s="41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 hidden="1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1">
        <f t="shared" si="168"/>
        <v>4418900</v>
      </c>
      <c r="K3225" s="41">
        <v>839591</v>
      </c>
      <c r="L3225" s="41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 hidden="1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1">
        <f t="shared" si="168"/>
        <v>115200</v>
      </c>
      <c r="K3226" s="41">
        <v>21888</v>
      </c>
      <c r="L3226" s="41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 hidden="1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1">
        <f t="shared" si="168"/>
        <v>774583.05999999994</v>
      </c>
      <c r="K3227" s="41">
        <v>147170.78</v>
      </c>
      <c r="L3227" s="41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  <c r="U3227" s="32">
        <v>46167</v>
      </c>
    </row>
    <row r="3228" spans="1:22" hidden="1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1">
        <f t="shared" si="168"/>
        <v>833074</v>
      </c>
      <c r="K3228" s="41">
        <v>158284.06</v>
      </c>
      <c r="L3228" s="41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  <c r="U3228" s="32">
        <v>46167</v>
      </c>
    </row>
    <row r="3229" spans="1:22" hidden="1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1">
        <f t="shared" si="168"/>
        <v>218400</v>
      </c>
      <c r="K3229" s="41">
        <v>41496</v>
      </c>
      <c r="L3229" s="41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  <c r="U3229" s="32">
        <v>46167</v>
      </c>
    </row>
    <row r="3230" spans="1:22" hidden="1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1">
        <f t="shared" si="168"/>
        <v>432627</v>
      </c>
      <c r="K3230" s="41">
        <v>82199.13</v>
      </c>
      <c r="L3230" s="41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</row>
    <row r="3231" spans="1:22" hidden="1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1">
        <f t="shared" si="168"/>
        <v>300000</v>
      </c>
      <c r="K3231" s="41">
        <v>57000</v>
      </c>
      <c r="L3231" s="41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 hidden="1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1">
        <f t="shared" si="168"/>
        <v>150000</v>
      </c>
      <c r="K3232" s="41">
        <v>28500</v>
      </c>
      <c r="L3232" s="41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 hidden="1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1">
        <f t="shared" si="168"/>
        <v>300000</v>
      </c>
      <c r="K3233" s="41">
        <v>57000</v>
      </c>
      <c r="L3233" s="41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 hidden="1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1">
        <f t="shared" si="168"/>
        <v>135000</v>
      </c>
      <c r="K3234" s="41">
        <v>25650</v>
      </c>
      <c r="L3234" s="41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 hidden="1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1">
        <f t="shared" si="168"/>
        <v>236975</v>
      </c>
      <c r="K3235" s="41">
        <v>45025</v>
      </c>
      <c r="L3235" s="41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  <c r="U3235" s="32">
        <v>46167</v>
      </c>
    </row>
    <row r="3236" spans="1:22" hidden="1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1">
        <f t="shared" si="168"/>
        <v>586740</v>
      </c>
      <c r="K3236" s="41">
        <v>111480.6</v>
      </c>
      <c r="L3236" s="41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 hidden="1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1">
        <f t="shared" si="168"/>
        <v>953801</v>
      </c>
      <c r="K3237" s="41">
        <v>181222.19</v>
      </c>
      <c r="L3237" s="41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  <c r="U3237" s="32">
        <v>46167</v>
      </c>
    </row>
    <row r="3238" spans="1:22" hidden="1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1">
        <f t="shared" si="168"/>
        <v>10650000</v>
      </c>
      <c r="K3238" s="41">
        <v>2023500</v>
      </c>
      <c r="L3238" s="41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9">
        <v>46155</v>
      </c>
    </row>
    <row r="3239" spans="1:22" hidden="1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1">
        <f t="shared" si="168"/>
        <v>2748110</v>
      </c>
      <c r="K3239" s="41">
        <v>522141</v>
      </c>
      <c r="L3239" s="41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  <c r="U3239" s="32">
        <v>46167</v>
      </c>
    </row>
    <row r="3240" spans="1:22" hidden="1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1">
        <f t="shared" si="168"/>
        <v>1300000</v>
      </c>
      <c r="K3240" s="41">
        <v>247000</v>
      </c>
      <c r="L3240" s="41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  <c r="U3240" s="32">
        <v>46167</v>
      </c>
    </row>
    <row r="3241" spans="1:22" hidden="1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1">
        <f t="shared" si="168"/>
        <v>647130</v>
      </c>
      <c r="K3241" s="41">
        <v>122955</v>
      </c>
      <c r="L3241" s="41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  <c r="U3241" s="32">
        <v>46167</v>
      </c>
    </row>
    <row r="3242" spans="1:22" hidden="1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1">
        <f t="shared" si="168"/>
        <v>417470</v>
      </c>
      <c r="K3242" s="41">
        <v>79319.3</v>
      </c>
      <c r="L3242" s="41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 hidden="1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1">
        <f t="shared" si="168"/>
        <v>103600</v>
      </c>
      <c r="K3243" s="41">
        <v>19684</v>
      </c>
      <c r="L3243" s="41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 hidden="1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1">
        <f t="shared" si="168"/>
        <v>1288300</v>
      </c>
      <c r="K3244" s="41">
        <v>244777</v>
      </c>
      <c r="L3244" s="41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  <c r="U3244" s="32">
        <v>46167</v>
      </c>
    </row>
    <row r="3245" spans="1:22" hidden="1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1">
        <f t="shared" ref="J3245:J3308" si="173">L3245-K3245</f>
        <v>763632</v>
      </c>
      <c r="K3245" s="41">
        <v>145090</v>
      </c>
      <c r="L3245" s="41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  <c r="U3245" s="32">
        <v>46167</v>
      </c>
    </row>
    <row r="3246" spans="1:22" hidden="1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1">
        <f t="shared" si="173"/>
        <v>3176459.6638719998</v>
      </c>
      <c r="K3246" s="41">
        <v>603527.336136</v>
      </c>
      <c r="L3246" s="41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  <c r="U3246" s="32">
        <v>46167</v>
      </c>
    </row>
    <row r="3247" spans="1:22" hidden="1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1">
        <f t="shared" si="173"/>
        <v>83949.58</v>
      </c>
      <c r="K3247" s="41">
        <v>15950.42</v>
      </c>
      <c r="L3247" s="41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 hidden="1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1">
        <f t="shared" si="173"/>
        <v>2700000</v>
      </c>
      <c r="K3248" s="41">
        <v>513000</v>
      </c>
      <c r="L3248" s="41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 hidden="1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1">
        <f t="shared" si="173"/>
        <v>16479495</v>
      </c>
      <c r="K3249" s="41">
        <v>3131104.05</v>
      </c>
      <c r="L3249" s="41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 hidden="1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1">
        <f t="shared" si="173"/>
        <v>10980200</v>
      </c>
      <c r="K3250" s="41">
        <v>0</v>
      </c>
      <c r="L3250" s="41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 hidden="1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1">
        <f t="shared" si="173"/>
        <v>10980200</v>
      </c>
      <c r="K3251" s="41">
        <v>0</v>
      </c>
      <c r="L3251" s="41">
        <v>10980200</v>
      </c>
      <c r="M3251" t="s">
        <v>110</v>
      </c>
      <c r="O3251" s="1">
        <f t="shared" si="171"/>
        <v>0</v>
      </c>
    </row>
    <row r="3252" spans="1:22" hidden="1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1">
        <f t="shared" si="173"/>
        <v>27722.69</v>
      </c>
      <c r="K3252" s="41">
        <v>5267.31</v>
      </c>
      <c r="L3252" s="41">
        <v>32990</v>
      </c>
      <c r="M3252" t="s">
        <v>54</v>
      </c>
      <c r="O3252" s="1">
        <f t="shared" si="171"/>
        <v>0</v>
      </c>
    </row>
    <row r="3253" spans="1:22" hidden="1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1">
        <f t="shared" si="173"/>
        <v>36388544</v>
      </c>
      <c r="K3253" s="41">
        <v>6913823.3600000003</v>
      </c>
      <c r="L3253" s="41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 hidden="1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1">
        <f t="shared" si="173"/>
        <v>16744216</v>
      </c>
      <c r="K3254" s="41">
        <v>3181401.04</v>
      </c>
      <c r="L3254" s="41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  <c r="U3254" s="32">
        <v>46164</v>
      </c>
      <c r="V3254" t="s">
        <v>39</v>
      </c>
    </row>
    <row r="3255" spans="1:22" hidden="1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1">
        <f t="shared" si="173"/>
        <v>48143</v>
      </c>
      <c r="K3255" s="41">
        <v>9147.17</v>
      </c>
      <c r="L3255" s="41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 hidden="1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1">
        <f t="shared" si="173"/>
        <v>733514</v>
      </c>
      <c r="K3256" s="41">
        <v>139367.66</v>
      </c>
      <c r="L3256" s="41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  <c r="U3256" s="32">
        <v>46167</v>
      </c>
    </row>
    <row r="3257" spans="1:22" hidden="1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1">
        <f t="shared" si="173"/>
        <v>589747.57999999996</v>
      </c>
      <c r="K3257" s="41">
        <v>112052.12</v>
      </c>
      <c r="L3257" s="41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 hidden="1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1">
        <f t="shared" si="173"/>
        <v>192366</v>
      </c>
      <c r="K3258" s="41">
        <v>36549.54</v>
      </c>
      <c r="L3258" s="41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  <c r="U3258" s="32">
        <v>46167</v>
      </c>
    </row>
    <row r="3259" spans="1:22" hidden="1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1">
        <f t="shared" si="173"/>
        <v>151220</v>
      </c>
      <c r="K3259" s="41">
        <v>28731.8</v>
      </c>
      <c r="L3259" s="41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 hidden="1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1">
        <f t="shared" si="173"/>
        <v>184475</v>
      </c>
      <c r="K3260" s="41">
        <v>35050.25</v>
      </c>
      <c r="L3260" s="41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 hidden="1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1">
        <f t="shared" si="173"/>
        <v>2273113.4699999997</v>
      </c>
      <c r="K3261" s="41">
        <v>431891.53</v>
      </c>
      <c r="L3261" s="41">
        <v>2705005</v>
      </c>
      <c r="M3261" t="s">
        <v>37</v>
      </c>
      <c r="N3261" s="32">
        <v>46168</v>
      </c>
      <c r="O3261" s="1">
        <f t="shared" si="171"/>
        <v>22</v>
      </c>
      <c r="P3261" t="s">
        <v>3482</v>
      </c>
    </row>
    <row r="3262" spans="1:22" hidden="1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1">
        <f t="shared" si="173"/>
        <v>3130180</v>
      </c>
      <c r="K3262" s="41">
        <v>594734.19999999995</v>
      </c>
      <c r="L3262" s="41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  <c r="U3262" s="32">
        <v>46167</v>
      </c>
    </row>
    <row r="3263" spans="1:22" hidden="1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1">
        <f t="shared" si="173"/>
        <v>4826500</v>
      </c>
      <c r="K3263" s="41">
        <v>917035</v>
      </c>
      <c r="L3263" s="41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  <c r="U3263" s="32">
        <v>46167</v>
      </c>
    </row>
    <row r="3264" spans="1:22" hidden="1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1">
        <f t="shared" si="173"/>
        <v>5850000</v>
      </c>
      <c r="K3264" s="41">
        <v>1111500</v>
      </c>
      <c r="L3264" s="41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  <c r="U3264" s="32">
        <v>46167</v>
      </c>
    </row>
    <row r="3265" spans="1:22" hidden="1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1">
        <f t="shared" si="173"/>
        <v>2560000</v>
      </c>
      <c r="K3265" s="41">
        <v>486400</v>
      </c>
      <c r="L3265" s="41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  <c r="U3265" s="32">
        <v>46167</v>
      </c>
    </row>
    <row r="3266" spans="1:22" hidden="1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1">
        <f t="shared" si="173"/>
        <v>503500</v>
      </c>
      <c r="K3266" s="41">
        <v>0</v>
      </c>
      <c r="L3266" s="41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 hidden="1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1">
        <f t="shared" si="173"/>
        <v>28700</v>
      </c>
      <c r="K3267" s="41">
        <v>0</v>
      </c>
      <c r="L3267" s="41">
        <v>28700</v>
      </c>
      <c r="M3267" t="s">
        <v>54</v>
      </c>
      <c r="O3267" s="1">
        <f t="shared" si="171"/>
        <v>0</v>
      </c>
    </row>
    <row r="3268" spans="1:22" hidden="1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1">
        <f t="shared" si="173"/>
        <v>70420.17</v>
      </c>
      <c r="K3268" s="41">
        <v>13379.83</v>
      </c>
      <c r="L3268" s="41">
        <v>83800</v>
      </c>
      <c r="M3268" t="s">
        <v>54</v>
      </c>
      <c r="O3268" s="1">
        <f t="shared" si="171"/>
        <v>0</v>
      </c>
    </row>
    <row r="3269" spans="1:22" hidden="1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1">
        <f t="shared" si="173"/>
        <v>70420.17</v>
      </c>
      <c r="K3269" s="41">
        <v>13379.83</v>
      </c>
      <c r="L3269" s="41">
        <v>83800</v>
      </c>
      <c r="M3269" t="s">
        <v>54</v>
      </c>
      <c r="O3269" s="1">
        <f t="shared" si="171"/>
        <v>0</v>
      </c>
    </row>
    <row r="3270" spans="1:22" hidden="1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1">
        <f t="shared" si="173"/>
        <v>70420.17</v>
      </c>
      <c r="K3270" s="41">
        <v>13379.83</v>
      </c>
      <c r="L3270" s="41">
        <v>83800</v>
      </c>
      <c r="M3270" t="s">
        <v>54</v>
      </c>
      <c r="O3270" s="1">
        <f t="shared" si="171"/>
        <v>0</v>
      </c>
    </row>
    <row r="3271" spans="1:22" hidden="1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1">
        <f t="shared" si="173"/>
        <v>1000000</v>
      </c>
      <c r="K3271" s="41">
        <v>190000</v>
      </c>
      <c r="L3271" s="41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 hidden="1">
      <c r="A3272" t="s">
        <v>26</v>
      </c>
      <c r="B3272" t="s">
        <v>4329</v>
      </c>
      <c r="C3272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1">
        <f t="shared" si="173"/>
        <v>94687</v>
      </c>
      <c r="K3272" s="41">
        <v>17963</v>
      </c>
      <c r="L3272" s="41">
        <v>112650</v>
      </c>
      <c r="M3272" t="s">
        <v>54</v>
      </c>
      <c r="O3272" s="1">
        <f t="shared" si="171"/>
        <v>0</v>
      </c>
    </row>
    <row r="3273" spans="1:22" hidden="1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1">
        <f t="shared" si="173"/>
        <v>1997780</v>
      </c>
      <c r="K3273" s="41">
        <v>379578</v>
      </c>
      <c r="L3273" s="41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  <c r="U3273" s="32">
        <v>46167</v>
      </c>
    </row>
    <row r="3274" spans="1:22" hidden="1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1">
        <f t="shared" si="173"/>
        <v>301677.37</v>
      </c>
      <c r="K3274" s="41">
        <v>57318.63</v>
      </c>
      <c r="L3274" s="41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 hidden="1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1">
        <f t="shared" si="173"/>
        <v>467720.00000000006</v>
      </c>
      <c r="K3275" s="41">
        <v>88866.8</v>
      </c>
      <c r="L3275" s="41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  <c r="U3275" s="32">
        <v>46167</v>
      </c>
    </row>
    <row r="3276" spans="1:22" hidden="1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1">
        <f t="shared" si="173"/>
        <v>431438</v>
      </c>
      <c r="K3276" s="41">
        <v>8197</v>
      </c>
      <c r="L3276" s="41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 hidden="1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1">
        <f t="shared" si="173"/>
        <v>182112961</v>
      </c>
      <c r="K3277" s="41">
        <v>3460146</v>
      </c>
      <c r="L3277" s="41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 hidden="1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1">
        <f t="shared" si="173"/>
        <v>81359</v>
      </c>
      <c r="K3278" s="41">
        <v>1546</v>
      </c>
      <c r="L3278" s="41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 hidden="1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1">
        <f t="shared" si="173"/>
        <v>150000</v>
      </c>
      <c r="K3279" s="41">
        <v>28500</v>
      </c>
      <c r="L3279" s="41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</row>
    <row r="3280" spans="1:22" hidden="1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1">
        <f t="shared" si="173"/>
        <v>503015.96</v>
      </c>
      <c r="K3280" s="41">
        <v>84895.039999999994</v>
      </c>
      <c r="L3280" s="41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 hidden="1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1">
        <f t="shared" si="173"/>
        <v>650000</v>
      </c>
      <c r="K3281" s="41">
        <v>123500</v>
      </c>
      <c r="L3281" s="41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 hidden="1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1">
        <f t="shared" si="173"/>
        <v>1060000</v>
      </c>
      <c r="K3282" s="41">
        <v>201400</v>
      </c>
      <c r="L3282" s="41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  <c r="U3282" s="32">
        <v>46167</v>
      </c>
    </row>
    <row r="3283" spans="1:22" hidden="1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1">
        <f t="shared" si="173"/>
        <v>7952865</v>
      </c>
      <c r="K3283" s="41">
        <v>1511044</v>
      </c>
      <c r="L3283" s="41">
        <v>9463909</v>
      </c>
      <c r="M3283" t="s">
        <v>58</v>
      </c>
      <c r="O3283" s="1">
        <f t="shared" si="171"/>
        <v>0</v>
      </c>
    </row>
    <row r="3284" spans="1:22" hidden="1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1">
        <f t="shared" si="173"/>
        <v>127560</v>
      </c>
      <c r="K3284" s="41">
        <v>24236</v>
      </c>
      <c r="L3284" s="41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 hidden="1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1">
        <f t="shared" si="173"/>
        <v>397200</v>
      </c>
      <c r="K3285" s="41">
        <v>75468</v>
      </c>
      <c r="L3285" s="41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 hidden="1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1">
        <f t="shared" si="173"/>
        <v>1988789</v>
      </c>
      <c r="K3286" s="41">
        <v>0</v>
      </c>
      <c r="L3286" s="41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 hidden="1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1">
        <f t="shared" si="173"/>
        <v>1989386</v>
      </c>
      <c r="K3287" s="41">
        <v>0</v>
      </c>
      <c r="L3287" s="41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 hidden="1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1">
        <f t="shared" si="173"/>
        <v>564781</v>
      </c>
      <c r="K3288" s="41">
        <v>89792</v>
      </c>
      <c r="L3288" s="41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  <c r="U3288" s="32">
        <v>46167</v>
      </c>
    </row>
    <row r="3289" spans="1:22" hidden="1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1">
        <f t="shared" si="173"/>
        <v>201233</v>
      </c>
      <c r="K3289" s="41">
        <v>34731</v>
      </c>
      <c r="L3289" s="41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  <c r="U3289" s="32">
        <v>46167</v>
      </c>
    </row>
    <row r="3290" spans="1:22" hidden="1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1">
        <f t="shared" si="173"/>
        <v>12675000</v>
      </c>
      <c r="K3290" s="41">
        <v>2408250</v>
      </c>
      <c r="L3290" s="41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</row>
    <row r="3291" spans="1:22" hidden="1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1">
        <f t="shared" si="173"/>
        <v>138000</v>
      </c>
      <c r="K3291" s="41">
        <v>26220</v>
      </c>
      <c r="L3291" s="41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 hidden="1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1">
        <f t="shared" si="173"/>
        <v>124841</v>
      </c>
      <c r="K3292" s="41">
        <v>2372</v>
      </c>
      <c r="L3292" s="41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 hidden="1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1">
        <f t="shared" si="173"/>
        <v>12638414</v>
      </c>
      <c r="K3293" s="41">
        <v>240130</v>
      </c>
      <c r="L3293" s="41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 hidden="1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1">
        <f t="shared" si="173"/>
        <v>130900</v>
      </c>
      <c r="K3294" s="41">
        <v>0</v>
      </c>
      <c r="L3294" s="41">
        <v>130900</v>
      </c>
      <c r="M3294" t="s">
        <v>54</v>
      </c>
      <c r="O3294" s="1">
        <f t="shared" si="174"/>
        <v>0</v>
      </c>
    </row>
    <row r="3295" spans="1:22" hidden="1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1">
        <f t="shared" si="173"/>
        <v>492000</v>
      </c>
      <c r="K3295" s="41">
        <v>93480</v>
      </c>
      <c r="L3295" s="41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  <c r="U3295" s="32">
        <v>46167</v>
      </c>
    </row>
    <row r="3296" spans="1:22" hidden="1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1">
        <f t="shared" si="173"/>
        <v>63100</v>
      </c>
      <c r="K3296" s="41">
        <v>0</v>
      </c>
      <c r="L3296" s="41">
        <v>63100</v>
      </c>
      <c r="M3296" t="s">
        <v>54</v>
      </c>
      <c r="O3296" s="1">
        <f t="shared" si="174"/>
        <v>0</v>
      </c>
    </row>
    <row r="3297" spans="1:22" hidden="1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1">
        <f t="shared" si="173"/>
        <v>1421016</v>
      </c>
      <c r="K3297" s="41">
        <v>269993.03999999998</v>
      </c>
      <c r="L3297" s="41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 hidden="1">
      <c r="A3298" t="s">
        <v>26</v>
      </c>
      <c r="B3298" t="s">
        <v>4359</v>
      </c>
      <c r="C3298" s="34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1">
        <f t="shared" si="173"/>
        <v>41000.01</v>
      </c>
      <c r="K3298" s="41">
        <v>0</v>
      </c>
      <c r="L3298" s="41">
        <v>41000.01</v>
      </c>
      <c r="M3298" t="s">
        <v>54</v>
      </c>
      <c r="O3298" s="1">
        <f t="shared" si="174"/>
        <v>0</v>
      </c>
    </row>
    <row r="3299" spans="1:22" hidden="1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1">
        <f t="shared" si="173"/>
        <v>24873.940000000002</v>
      </c>
      <c r="K3299" s="41">
        <v>4726.05</v>
      </c>
      <c r="L3299" s="41">
        <v>29599.99</v>
      </c>
      <c r="M3299" t="s">
        <v>54</v>
      </c>
      <c r="O3299" s="1">
        <f t="shared" si="174"/>
        <v>0</v>
      </c>
    </row>
    <row r="3300" spans="1:22" hidden="1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1">
        <f t="shared" si="173"/>
        <v>13900</v>
      </c>
      <c r="K3300" s="41">
        <v>2641</v>
      </c>
      <c r="L3300" s="41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 hidden="1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1">
        <f t="shared" si="173"/>
        <v>256200</v>
      </c>
      <c r="K3301" s="41">
        <v>0</v>
      </c>
      <c r="L3301" s="41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 hidden="1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1">
        <f t="shared" si="173"/>
        <v>1212000</v>
      </c>
      <c r="K3302" s="41">
        <v>230280</v>
      </c>
      <c r="L3302" s="41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  <c r="U3302" s="32">
        <v>46167</v>
      </c>
    </row>
    <row r="3303" spans="1:22" hidden="1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1">
        <f t="shared" si="173"/>
        <v>544700</v>
      </c>
      <c r="K3303" s="41">
        <v>0</v>
      </c>
      <c r="L3303" s="41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 hidden="1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1">
        <f t="shared" si="173"/>
        <v>3481142</v>
      </c>
      <c r="K3304" s="41">
        <v>661416.98</v>
      </c>
      <c r="L3304" s="41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</row>
    <row r="3305" spans="1:22" hidden="1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1">
        <f t="shared" si="173"/>
        <v>10592000</v>
      </c>
      <c r="K3305" s="41">
        <v>2012480</v>
      </c>
      <c r="L3305" s="41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</row>
    <row r="3306" spans="1:22" hidden="1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1">
        <f t="shared" si="173"/>
        <v>199000</v>
      </c>
      <c r="K3306" s="41">
        <v>0</v>
      </c>
      <c r="L3306" s="41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 hidden="1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1">
        <f t="shared" si="173"/>
        <v>280000</v>
      </c>
      <c r="K3307" s="41">
        <v>53200</v>
      </c>
      <c r="L3307" s="41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  <c r="U3307" s="32">
        <v>46167</v>
      </c>
    </row>
    <row r="3308" spans="1:22" hidden="1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1">
        <f t="shared" si="173"/>
        <v>380000</v>
      </c>
      <c r="K3308" s="41">
        <v>72200</v>
      </c>
      <c r="L3308" s="41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  <c r="U3308" s="32">
        <v>46167</v>
      </c>
    </row>
    <row r="3309" spans="1:22" hidden="1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1">
        <f t="shared" ref="J3309:J3327" si="176">L3309-K3309</f>
        <v>21848.7</v>
      </c>
      <c r="K3309" s="41">
        <v>4151.25</v>
      </c>
      <c r="L3309" s="41">
        <v>25999.95</v>
      </c>
      <c r="M3309" t="s">
        <v>54</v>
      </c>
      <c r="O3309" s="1">
        <f t="shared" si="174"/>
        <v>0</v>
      </c>
    </row>
    <row r="3310" spans="1:22" hidden="1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1">
        <f t="shared" si="176"/>
        <v>9500</v>
      </c>
      <c r="K3310" s="41">
        <v>0</v>
      </c>
      <c r="L3310" s="41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  <c r="U3310" s="32">
        <v>46167</v>
      </c>
    </row>
    <row r="3311" spans="1:22" hidden="1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1">
        <f t="shared" si="176"/>
        <v>660000</v>
      </c>
      <c r="K3311" s="41">
        <v>125400</v>
      </c>
      <c r="L3311" s="41">
        <v>785400</v>
      </c>
      <c r="M3311" t="s">
        <v>110</v>
      </c>
      <c r="N3311" s="32" t="s">
        <v>81</v>
      </c>
      <c r="O3311" s="1" t="str">
        <f t="shared" si="174"/>
        <v xml:space="preserve"> - </v>
      </c>
      <c r="P3311" t="s">
        <v>66</v>
      </c>
    </row>
    <row r="3312" spans="1:22" hidden="1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1">
        <f t="shared" si="176"/>
        <v>10000000</v>
      </c>
      <c r="K3312" s="41">
        <v>1900000</v>
      </c>
      <c r="L3312" s="41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 hidden="1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1">
        <f t="shared" si="176"/>
        <v>575000</v>
      </c>
      <c r="K3313" s="41">
        <v>109250</v>
      </c>
      <c r="L3313" s="41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 hidden="1">
      <c r="A3314" t="s">
        <v>26</v>
      </c>
      <c r="B3314" t="s">
        <v>4378</v>
      </c>
      <c r="C3314" s="3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1">
        <f t="shared" si="176"/>
        <v>5900</v>
      </c>
      <c r="K3314" s="41">
        <v>0</v>
      </c>
      <c r="L3314" s="41">
        <v>5900</v>
      </c>
      <c r="M3314" t="s">
        <v>54</v>
      </c>
      <c r="O3314" s="1">
        <f t="shared" si="174"/>
        <v>0</v>
      </c>
    </row>
    <row r="3315" spans="1:22" hidden="1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1">
        <f t="shared" si="176"/>
        <v>2543318</v>
      </c>
      <c r="K3315" s="41">
        <v>483230</v>
      </c>
      <c r="L3315" s="41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  <c r="U3315" s="32">
        <v>46167</v>
      </c>
    </row>
    <row r="3316" spans="1:22" hidden="1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1">
        <f t="shared" si="176"/>
        <v>300400</v>
      </c>
      <c r="K3316" s="41">
        <v>0</v>
      </c>
      <c r="L3316" s="41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 hidden="1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1">
        <f t="shared" si="176"/>
        <v>1104000</v>
      </c>
      <c r="K3317" s="41">
        <v>209760</v>
      </c>
      <c r="L3317" s="41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 hidden="1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1">
        <f t="shared" si="176"/>
        <v>487692</v>
      </c>
      <c r="K3318" s="41">
        <v>92661</v>
      </c>
      <c r="L3318" s="41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  <c r="U3318" s="32">
        <v>46167</v>
      </c>
    </row>
    <row r="3319" spans="1:22" hidden="1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1">
        <f t="shared" si="176"/>
        <v>8893800</v>
      </c>
      <c r="K3319" s="41">
        <v>1689822</v>
      </c>
      <c r="L3319" s="41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</row>
    <row r="3320" spans="1:22" hidden="1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1">
        <f t="shared" si="176"/>
        <v>650000</v>
      </c>
      <c r="K3320" s="41">
        <v>123500</v>
      </c>
      <c r="L3320" s="41">
        <v>773500</v>
      </c>
      <c r="M3320" t="s">
        <v>37</v>
      </c>
      <c r="O3320" s="1">
        <f t="shared" si="174"/>
        <v>0</v>
      </c>
    </row>
    <row r="3321" spans="1:22" hidden="1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1">
        <f t="shared" si="176"/>
        <v>1218000</v>
      </c>
      <c r="K3321" s="41">
        <v>0</v>
      </c>
      <c r="L3321" s="41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 hidden="1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1">
        <f t="shared" si="176"/>
        <v>900000</v>
      </c>
      <c r="K3322" s="41">
        <v>171000</v>
      </c>
      <c r="L3322" s="41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 hidden="1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1">
        <f t="shared" si="176"/>
        <v>1850000</v>
      </c>
      <c r="K3323" s="41">
        <v>351500</v>
      </c>
      <c r="L3323" s="41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 hidden="1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1">
        <f t="shared" si="176"/>
        <v>36388544</v>
      </c>
      <c r="K3324" s="41">
        <v>6913823.3600000003</v>
      </c>
      <c r="L3324" s="41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 hidden="1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1">
        <f t="shared" si="176"/>
        <v>356380</v>
      </c>
      <c r="K3325" s="41">
        <v>67712.2</v>
      </c>
      <c r="L3325" s="41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 hidden="1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1">
        <f t="shared" si="176"/>
        <v>4309200</v>
      </c>
      <c r="K3326" s="41">
        <v>818748</v>
      </c>
      <c r="L3326" s="41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  <c r="U3326" s="32">
        <v>46167</v>
      </c>
    </row>
    <row r="3327" spans="1:22" hidden="1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1">
        <f t="shared" si="176"/>
        <v>728200</v>
      </c>
      <c r="K3327" s="41">
        <v>138358</v>
      </c>
      <c r="L3327" s="41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 hidden="1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1">
        <f>L3328-K3328</f>
        <v>80100</v>
      </c>
      <c r="K3328" s="41">
        <v>0</v>
      </c>
      <c r="L3328" s="41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 hidden="1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1">
        <f t="shared" ref="J3329:J3392" si="177">L3329-K3329</f>
        <v>1243700</v>
      </c>
      <c r="K3329" s="41">
        <v>236303</v>
      </c>
      <c r="L3329" s="41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 hidden="1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1">
        <f t="shared" si="177"/>
        <v>854412</v>
      </c>
      <c r="K3330" s="41">
        <v>162338</v>
      </c>
      <c r="L3330" s="41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 hidden="1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1">
        <f t="shared" si="177"/>
        <v>144429</v>
      </c>
      <c r="K3331" s="41">
        <v>27441.51</v>
      </c>
      <c r="L3331" s="41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 hidden="1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1">
        <f t="shared" si="177"/>
        <v>1596000</v>
      </c>
      <c r="K3332" s="41">
        <v>303240</v>
      </c>
      <c r="L3332" s="41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</row>
    <row r="3333" spans="1:22" hidden="1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1">
        <f t="shared" si="177"/>
        <v>7764282</v>
      </c>
      <c r="K3333" s="41">
        <v>0</v>
      </c>
      <c r="L3333" s="41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 hidden="1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1">
        <f t="shared" si="177"/>
        <v>1483193.28</v>
      </c>
      <c r="K3334" s="41">
        <v>281806.71999999997</v>
      </c>
      <c r="L3334" s="41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 hidden="1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1">
        <f t="shared" si="177"/>
        <v>6700000</v>
      </c>
      <c r="K3335" s="41">
        <v>1273000</v>
      </c>
      <c r="L3335" s="41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  <c r="U3335" s="32">
        <v>46167</v>
      </c>
    </row>
    <row r="3336" spans="1:22" hidden="1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1">
        <f t="shared" si="177"/>
        <v>197400</v>
      </c>
      <c r="K3336" s="41">
        <v>37506</v>
      </c>
      <c r="L3336" s="41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 hidden="1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1">
        <f t="shared" si="177"/>
        <v>54571</v>
      </c>
      <c r="K3337" s="41">
        <v>10368</v>
      </c>
      <c r="L3337" s="41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 hidden="1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1">
        <f t="shared" si="177"/>
        <v>1440260</v>
      </c>
      <c r="K3338" s="41">
        <v>273649</v>
      </c>
      <c r="L3338" s="41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  <c r="U3338" s="32">
        <v>46167</v>
      </c>
    </row>
    <row r="3339" spans="1:22" hidden="1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1">
        <f t="shared" si="177"/>
        <v>42348</v>
      </c>
      <c r="K3339" s="41">
        <v>8046</v>
      </c>
      <c r="L3339" s="41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 hidden="1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1">
        <f t="shared" si="177"/>
        <v>1817000</v>
      </c>
      <c r="K3340" s="41">
        <v>345230</v>
      </c>
      <c r="L3340" s="41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  <c r="U3340" s="32">
        <v>46167</v>
      </c>
    </row>
    <row r="3341" spans="1:22" hidden="1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1">
        <f t="shared" si="177"/>
        <v>273600</v>
      </c>
      <c r="K3341" s="41">
        <v>51984</v>
      </c>
      <c r="L3341" s="41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  <c r="U3341" s="32">
        <v>46167</v>
      </c>
    </row>
    <row r="3342" spans="1:22" hidden="1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1">
        <f t="shared" si="177"/>
        <v>71950</v>
      </c>
      <c r="K3342" s="41">
        <v>13670.5</v>
      </c>
      <c r="L3342" s="41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 hidden="1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1">
        <f t="shared" si="177"/>
        <v>4140900</v>
      </c>
      <c r="K3343" s="41">
        <v>786771</v>
      </c>
      <c r="L3343" s="41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 hidden="1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1">
        <f t="shared" si="177"/>
        <v>242250</v>
      </c>
      <c r="K3344" s="41">
        <v>46028</v>
      </c>
      <c r="L3344" s="41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  <c r="U3344" s="32">
        <v>46167</v>
      </c>
    </row>
    <row r="3345" spans="1:22" hidden="1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1">
        <f t="shared" si="177"/>
        <v>598000</v>
      </c>
      <c r="K3345" s="41">
        <v>113620</v>
      </c>
      <c r="L3345" s="41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  <c r="U3345" s="32">
        <v>46167</v>
      </c>
    </row>
    <row r="3346" spans="1:22" hidden="1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1">
        <f t="shared" si="177"/>
        <v>900000</v>
      </c>
      <c r="K3346" s="41">
        <v>171000</v>
      </c>
      <c r="L3346" s="41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  <c r="U3346" s="32">
        <v>46167</v>
      </c>
    </row>
    <row r="3347" spans="1:22" hidden="1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1">
        <f t="shared" si="177"/>
        <v>301000</v>
      </c>
      <c r="K3347" s="41">
        <v>0</v>
      </c>
      <c r="L3347" s="41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 hidden="1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1">
        <f t="shared" si="177"/>
        <v>114200.01</v>
      </c>
      <c r="K3348" s="41">
        <v>0</v>
      </c>
      <c r="L3348" s="41">
        <v>114200.01</v>
      </c>
      <c r="M3348" t="s">
        <v>54</v>
      </c>
      <c r="O3348" s="1">
        <f t="shared" si="174"/>
        <v>0</v>
      </c>
    </row>
    <row r="3349" spans="1:22" hidden="1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1">
        <f t="shared" si="177"/>
        <v>28900</v>
      </c>
      <c r="K3349" s="41">
        <v>0</v>
      </c>
      <c r="L3349" s="41">
        <v>28900</v>
      </c>
      <c r="M3349" t="s">
        <v>54</v>
      </c>
      <c r="O3349" s="1">
        <f t="shared" si="174"/>
        <v>0</v>
      </c>
    </row>
    <row r="3350" spans="1:22" hidden="1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1">
        <f t="shared" si="177"/>
        <v>13983000</v>
      </c>
      <c r="K3350" s="41">
        <v>0</v>
      </c>
      <c r="L3350" s="41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</row>
    <row r="3351" spans="1:22" hidden="1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1">
        <f t="shared" si="177"/>
        <v>227661848</v>
      </c>
      <c r="K3351" s="41">
        <v>4014426.02</v>
      </c>
      <c r="L3351" s="41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 hidden="1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1">
        <f t="shared" si="177"/>
        <v>14900</v>
      </c>
      <c r="K3352" s="41">
        <v>0</v>
      </c>
      <c r="L3352" s="41">
        <v>14900</v>
      </c>
      <c r="M3352" t="s">
        <v>54</v>
      </c>
      <c r="N3352" s="32">
        <v>46164</v>
      </c>
      <c r="O3352" s="1">
        <f t="shared" si="178"/>
        <v>16</v>
      </c>
      <c r="P3352" t="s">
        <v>3482</v>
      </c>
    </row>
    <row r="3353" spans="1:22" hidden="1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1">
        <f t="shared" si="177"/>
        <v>621486</v>
      </c>
      <c r="K3353" s="41">
        <v>0</v>
      </c>
      <c r="L3353" s="41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</row>
    <row r="3354" spans="1:22" hidden="1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1">
        <f t="shared" si="177"/>
        <v>547189</v>
      </c>
      <c r="K3354" s="41">
        <v>0</v>
      </c>
      <c r="L3354" s="41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</row>
    <row r="3355" spans="1:22" hidden="1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1">
        <f t="shared" si="177"/>
        <v>479927.99999999994</v>
      </c>
      <c r="K3355" s="41">
        <v>91186.32</v>
      </c>
      <c r="L3355" s="41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 hidden="1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1">
        <f t="shared" si="177"/>
        <v>108672</v>
      </c>
      <c r="K3356" s="41">
        <v>20647.68</v>
      </c>
      <c r="L3356" s="41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 hidden="1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1">
        <f t="shared" si="177"/>
        <v>2394320</v>
      </c>
      <c r="K3357" s="41">
        <v>454921</v>
      </c>
      <c r="L3357" s="41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  <c r="U3357" s="32">
        <v>46167</v>
      </c>
    </row>
    <row r="3358" spans="1:22" hidden="1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1">
        <f t="shared" si="177"/>
        <v>2796442</v>
      </c>
      <c r="K3358" s="41">
        <v>531323.98</v>
      </c>
      <c r="L3358" s="41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  <c r="U3358" s="32">
        <v>46167</v>
      </c>
    </row>
    <row r="3359" spans="1:22" hidden="1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1">
        <f t="shared" si="177"/>
        <v>598000</v>
      </c>
      <c r="K3359" s="41">
        <v>113620</v>
      </c>
      <c r="L3359" s="41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  <c r="U3359" s="32">
        <v>46167</v>
      </c>
    </row>
    <row r="3360" spans="1:22" hidden="1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1">
        <f t="shared" si="177"/>
        <v>33100</v>
      </c>
      <c r="K3360" s="41">
        <v>6289</v>
      </c>
      <c r="L3360" s="41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 hidden="1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1">
        <f t="shared" si="177"/>
        <v>99300</v>
      </c>
      <c r="K3361" s="41">
        <v>18867</v>
      </c>
      <c r="L3361" s="41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 hidden="1">
      <c r="A3362" t="s">
        <v>26</v>
      </c>
      <c r="B3362" t="s">
        <v>4431</v>
      </c>
      <c r="C3362" s="34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1">
        <f t="shared" si="177"/>
        <v>131700</v>
      </c>
      <c r="K3362" s="41">
        <v>0</v>
      </c>
      <c r="L3362" s="41">
        <v>131700</v>
      </c>
      <c r="M3362" t="s">
        <v>54</v>
      </c>
      <c r="O3362" s="1">
        <f t="shared" si="178"/>
        <v>0</v>
      </c>
    </row>
    <row r="3363" spans="1:22" hidden="1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1">
        <f t="shared" si="177"/>
        <v>1028571.4800000001</v>
      </c>
      <c r="K3363" s="41">
        <v>195428.58</v>
      </c>
      <c r="L3363" s="41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  <c r="U3363" s="32">
        <v>46167</v>
      </c>
    </row>
    <row r="3364" spans="1:22" hidden="1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1">
        <f t="shared" si="177"/>
        <v>43025.22</v>
      </c>
      <c r="K3364" s="41">
        <v>8174.79</v>
      </c>
      <c r="L3364" s="41">
        <v>51200.01</v>
      </c>
      <c r="M3364" t="s">
        <v>54</v>
      </c>
      <c r="O3364" s="1">
        <f t="shared" si="178"/>
        <v>0</v>
      </c>
    </row>
    <row r="3365" spans="1:22" hidden="1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1">
        <f t="shared" si="177"/>
        <v>143800</v>
      </c>
      <c r="K3365" s="41">
        <v>0</v>
      </c>
      <c r="L3365" s="41">
        <v>143800</v>
      </c>
      <c r="M3365" t="s">
        <v>54</v>
      </c>
      <c r="O3365" s="1">
        <f t="shared" si="178"/>
        <v>0</v>
      </c>
    </row>
    <row r="3366" spans="1:22" hidden="1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1">
        <f t="shared" si="177"/>
        <v>66300</v>
      </c>
      <c r="K3366" s="41">
        <v>0</v>
      </c>
      <c r="L3366" s="41">
        <v>66300</v>
      </c>
      <c r="M3366" t="s">
        <v>54</v>
      </c>
      <c r="O3366" s="1">
        <f t="shared" si="178"/>
        <v>0</v>
      </c>
    </row>
    <row r="3367" spans="1:22" hidden="1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1">
        <f t="shared" si="177"/>
        <v>145000</v>
      </c>
      <c r="K3367" s="41">
        <v>0</v>
      </c>
      <c r="L3367" s="41">
        <v>145000</v>
      </c>
      <c r="M3367" t="s">
        <v>54</v>
      </c>
      <c r="O3367" s="1">
        <f t="shared" si="178"/>
        <v>0</v>
      </c>
    </row>
    <row r="3368" spans="1:22" hidden="1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1">
        <f t="shared" si="177"/>
        <v>1607551</v>
      </c>
      <c r="K3368" s="41">
        <v>0</v>
      </c>
      <c r="L3368" s="41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 hidden="1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1">
        <f t="shared" si="177"/>
        <v>2249600</v>
      </c>
      <c r="K3369" s="41">
        <v>427424</v>
      </c>
      <c r="L3369" s="41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 hidden="1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1">
        <f t="shared" si="177"/>
        <v>153359</v>
      </c>
      <c r="K3370" s="41">
        <v>29138</v>
      </c>
      <c r="L3370" s="41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 hidden="1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1">
        <f t="shared" si="177"/>
        <v>145560</v>
      </c>
      <c r="K3371" s="41">
        <v>27656</v>
      </c>
      <c r="L3371" s="41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  <c r="U3371" s="32">
        <v>46167</v>
      </c>
    </row>
    <row r="3372" spans="1:22" hidden="1">
      <c r="A3372" t="s">
        <v>26</v>
      </c>
      <c r="B3372" t="s">
        <v>4446</v>
      </c>
      <c r="C3372" s="34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1">
        <f t="shared" si="177"/>
        <v>45888.89</v>
      </c>
      <c r="K3372" s="41">
        <v>0</v>
      </c>
      <c r="L3372" s="41">
        <v>45888.89</v>
      </c>
      <c r="M3372" t="s">
        <v>54</v>
      </c>
      <c r="O3372" s="1">
        <f t="shared" si="178"/>
        <v>0</v>
      </c>
    </row>
    <row r="3373" spans="1:22" hidden="1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1">
        <f t="shared" si="177"/>
        <v>115966.39</v>
      </c>
      <c r="K3373" s="41">
        <v>22033.61</v>
      </c>
      <c r="L3373" s="41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 hidden="1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1">
        <f t="shared" si="177"/>
        <v>231932.77</v>
      </c>
      <c r="K3374" s="41">
        <v>44067.23</v>
      </c>
      <c r="L3374" s="41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 hidden="1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1">
        <f t="shared" si="177"/>
        <v>687600</v>
      </c>
      <c r="K3375" s="41">
        <v>130644</v>
      </c>
      <c r="L3375" s="41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 hidden="1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1">
        <f t="shared" si="177"/>
        <v>593600</v>
      </c>
      <c r="K3376" s="41">
        <v>112784</v>
      </c>
      <c r="L3376" s="41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 hidden="1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1">
        <f t="shared" si="177"/>
        <v>7385860</v>
      </c>
      <c r="K3377" s="41">
        <v>1403313.4</v>
      </c>
      <c r="L3377" s="41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</row>
    <row r="3378" spans="1:22" hidden="1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1">
        <f t="shared" si="177"/>
        <v>668580</v>
      </c>
      <c r="K3378" s="41">
        <v>127030.2</v>
      </c>
      <c r="L3378" s="41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  <c r="U3378" s="32">
        <v>46167</v>
      </c>
    </row>
    <row r="3379" spans="1:22" hidden="1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1">
        <f t="shared" si="177"/>
        <v>134622</v>
      </c>
      <c r="K3379" s="41">
        <v>25578</v>
      </c>
      <c r="L3379" s="41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  <c r="U3379" s="32">
        <v>46167</v>
      </c>
    </row>
    <row r="3380" spans="1:22" hidden="1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1">
        <f t="shared" si="177"/>
        <v>19000</v>
      </c>
      <c r="K3380" s="41">
        <v>3610</v>
      </c>
      <c r="L3380" s="41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 hidden="1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1">
        <f t="shared" si="177"/>
        <v>978985</v>
      </c>
      <c r="K3381" s="41">
        <v>186007</v>
      </c>
      <c r="L3381" s="41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  <c r="U3381" s="32">
        <v>46167</v>
      </c>
    </row>
    <row r="3382" spans="1:22" hidden="1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1">
        <f t="shared" si="177"/>
        <v>1552734</v>
      </c>
      <c r="K3382" s="41">
        <v>295019</v>
      </c>
      <c r="L3382" s="41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  <c r="U3382" s="32">
        <v>46167</v>
      </c>
    </row>
    <row r="3383" spans="1:22" hidden="1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1">
        <f t="shared" si="177"/>
        <v>1750905</v>
      </c>
      <c r="K3383" s="41">
        <v>332671.95</v>
      </c>
      <c r="L3383" s="41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 hidden="1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1">
        <f t="shared" si="177"/>
        <v>7200000</v>
      </c>
      <c r="K3384" s="41">
        <v>1368000</v>
      </c>
      <c r="L3384" s="41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</row>
    <row r="3385" spans="1:22" hidden="1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1">
        <f t="shared" si="177"/>
        <v>750260</v>
      </c>
      <c r="K3385" s="41">
        <v>142549.4</v>
      </c>
      <c r="L3385" s="41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 hidden="1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1">
        <f t="shared" si="177"/>
        <v>1260000</v>
      </c>
      <c r="K3386" s="41">
        <v>239400</v>
      </c>
      <c r="L3386" s="41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</row>
    <row r="3387" spans="1:22" hidden="1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1">
        <f t="shared" si="177"/>
        <v>2550000</v>
      </c>
      <c r="K3387" s="41">
        <v>484500</v>
      </c>
      <c r="L3387" s="41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  <c r="U3387" s="32">
        <v>46167</v>
      </c>
    </row>
    <row r="3388" spans="1:22" hidden="1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1">
        <f t="shared" si="177"/>
        <v>906353</v>
      </c>
      <c r="K3388" s="41">
        <v>151935</v>
      </c>
      <c r="L3388" s="41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  <c r="U3388" s="32">
        <v>46167</v>
      </c>
    </row>
    <row r="3389" spans="1:22" hidden="1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1">
        <f t="shared" si="177"/>
        <v>18000</v>
      </c>
      <c r="K3389" s="41">
        <v>0</v>
      </c>
      <c r="L3389" s="41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 hidden="1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1">
        <f t="shared" si="177"/>
        <v>529440</v>
      </c>
      <c r="K3390" s="41">
        <v>100593.60000000001</v>
      </c>
      <c r="L3390" s="41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 hidden="1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1">
        <f t="shared" si="177"/>
        <v>562695</v>
      </c>
      <c r="K3391" s="41">
        <v>106912.05</v>
      </c>
      <c r="L3391" s="41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 hidden="1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1">
        <f t="shared" si="177"/>
        <v>957728</v>
      </c>
      <c r="K3392" s="41">
        <v>181968</v>
      </c>
      <c r="L3392" s="41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  <c r="U3392" s="32">
        <v>46167</v>
      </c>
    </row>
    <row r="3393" spans="1:22" hidden="1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1">
        <f t="shared" ref="J3393:J3456" si="180">L3393-K3393</f>
        <v>115000</v>
      </c>
      <c r="K3393" s="41">
        <v>21850</v>
      </c>
      <c r="L3393" s="41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  <c r="U3393" s="32">
        <v>46167</v>
      </c>
    </row>
    <row r="3394" spans="1:22" hidden="1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1">
        <f t="shared" si="180"/>
        <v>28000</v>
      </c>
      <c r="K3394" s="41">
        <v>0</v>
      </c>
      <c r="L3394" s="41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  <c r="U3394" s="32">
        <v>46167</v>
      </c>
    </row>
    <row r="3395" spans="1:22" hidden="1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1">
        <f t="shared" si="180"/>
        <v>137500</v>
      </c>
      <c r="K3395" s="41">
        <v>0</v>
      </c>
      <c r="L3395" s="41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 hidden="1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1">
        <f t="shared" si="180"/>
        <v>426000</v>
      </c>
      <c r="K3396" s="41">
        <v>0</v>
      </c>
      <c r="L3396" s="41">
        <v>426000</v>
      </c>
      <c r="M3396" t="s">
        <v>199</v>
      </c>
      <c r="O3396" s="1">
        <f t="shared" si="178"/>
        <v>0</v>
      </c>
    </row>
    <row r="3397" spans="1:22" hidden="1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1">
        <f t="shared" si="180"/>
        <v>47000</v>
      </c>
      <c r="K3397" s="41">
        <v>0</v>
      </c>
      <c r="L3397" s="41">
        <v>47000</v>
      </c>
      <c r="M3397" t="s">
        <v>54</v>
      </c>
      <c r="O3397" s="1">
        <f t="shared" si="178"/>
        <v>0</v>
      </c>
    </row>
    <row r="3398" spans="1:22" hidden="1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1">
        <f t="shared" si="180"/>
        <v>47000</v>
      </c>
      <c r="K3398" s="41">
        <v>0</v>
      </c>
      <c r="L3398" s="41">
        <v>47000</v>
      </c>
      <c r="M3398" t="s">
        <v>54</v>
      </c>
      <c r="O3398" s="1">
        <f t="shared" si="178"/>
        <v>0</v>
      </c>
    </row>
    <row r="3399" spans="1:22" hidden="1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1">
        <f t="shared" si="180"/>
        <v>320000</v>
      </c>
      <c r="K3399" s="41">
        <v>60800</v>
      </c>
      <c r="L3399" s="41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 hidden="1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1">
        <f t="shared" si="180"/>
        <v>1122432</v>
      </c>
      <c r="K3400" s="41">
        <v>213262.07999999999</v>
      </c>
      <c r="L3400" s="41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  <c r="U3400" s="32">
        <v>46167</v>
      </c>
    </row>
    <row r="3401" spans="1:22" hidden="1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1">
        <f t="shared" si="180"/>
        <v>335559</v>
      </c>
      <c r="K3401" s="41">
        <v>63757</v>
      </c>
      <c r="L3401" s="41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 hidden="1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1">
        <f t="shared" si="180"/>
        <v>496500</v>
      </c>
      <c r="K3402" s="41">
        <v>94335</v>
      </c>
      <c r="L3402" s="41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 hidden="1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1">
        <f t="shared" si="180"/>
        <v>90975</v>
      </c>
      <c r="K3403" s="41">
        <v>17285</v>
      </c>
      <c r="L3403" s="41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  <c r="U3403" s="32">
        <v>46167</v>
      </c>
    </row>
    <row r="3404" spans="1:22" hidden="1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1">
        <f t="shared" si="180"/>
        <v>4750000</v>
      </c>
      <c r="K3404" s="41">
        <v>902500</v>
      </c>
      <c r="L3404" s="41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  <c r="U3404" s="32">
        <v>46168</v>
      </c>
    </row>
    <row r="3405" spans="1:22" hidden="1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1">
        <f t="shared" si="180"/>
        <v>300000</v>
      </c>
      <c r="K3405" s="41">
        <v>57000</v>
      </c>
      <c r="L3405" s="41">
        <v>357000</v>
      </c>
      <c r="M3405" t="s">
        <v>37</v>
      </c>
      <c r="N3405" s="32">
        <v>46163</v>
      </c>
      <c r="O3405" s="1">
        <f t="shared" si="178"/>
        <v>14</v>
      </c>
      <c r="P3405" t="s">
        <v>3482</v>
      </c>
    </row>
    <row r="3406" spans="1:22" hidden="1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1">
        <f t="shared" si="180"/>
        <v>96638.66</v>
      </c>
      <c r="K3406" s="41">
        <v>18361.34</v>
      </c>
      <c r="L3406" s="41">
        <v>115000</v>
      </c>
      <c r="M3406" t="s">
        <v>54</v>
      </c>
      <c r="O3406" s="1">
        <f t="shared" si="178"/>
        <v>0</v>
      </c>
    </row>
    <row r="3407" spans="1:22" hidden="1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1">
        <f t="shared" si="180"/>
        <v>11900</v>
      </c>
      <c r="K3407" s="41">
        <v>0</v>
      </c>
      <c r="L3407" s="41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 hidden="1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1">
        <f t="shared" si="180"/>
        <v>33000</v>
      </c>
      <c r="K3408" s="41">
        <v>6270</v>
      </c>
      <c r="L3408" s="41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 hidden="1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1">
        <f t="shared" si="180"/>
        <v>1014900</v>
      </c>
      <c r="K3409" s="41">
        <v>192831</v>
      </c>
      <c r="L3409" s="41">
        <v>1207731</v>
      </c>
      <c r="M3409" t="s">
        <v>37</v>
      </c>
      <c r="N3409" s="32">
        <v>46168</v>
      </c>
      <c r="O3409" s="1">
        <f t="shared" si="178"/>
        <v>19</v>
      </c>
      <c r="P3409" t="s">
        <v>3482</v>
      </c>
    </row>
    <row r="3410" spans="1:22" hidden="1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1">
        <f t="shared" si="180"/>
        <v>21848.7</v>
      </c>
      <c r="K3410" s="41">
        <v>4151.25</v>
      </c>
      <c r="L3410" s="41">
        <v>25999.95</v>
      </c>
      <c r="M3410" t="s">
        <v>54</v>
      </c>
      <c r="O3410" s="1">
        <f t="shared" si="178"/>
        <v>0</v>
      </c>
    </row>
    <row r="3411" spans="1:22" hidden="1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1">
        <f t="shared" si="180"/>
        <v>121100</v>
      </c>
      <c r="K3411" s="41">
        <v>0</v>
      </c>
      <c r="L3411" s="41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 hidden="1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1">
        <f t="shared" si="180"/>
        <v>189000</v>
      </c>
      <c r="K3412" s="41">
        <v>0</v>
      </c>
      <c r="L3412" s="41">
        <v>189000</v>
      </c>
      <c r="M3412" t="s">
        <v>54</v>
      </c>
      <c r="O3412" s="1">
        <f t="shared" si="178"/>
        <v>0</v>
      </c>
    </row>
    <row r="3413" spans="1:22" hidden="1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1">
        <f t="shared" si="180"/>
        <v>6783000</v>
      </c>
      <c r="K3413" s="41">
        <v>1288770</v>
      </c>
      <c r="L3413" s="41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  <c r="U3413" s="32">
        <v>46167</v>
      </c>
    </row>
    <row r="3414" spans="1:22" hidden="1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1">
        <f t="shared" si="180"/>
        <v>96286</v>
      </c>
      <c r="K3414" s="41">
        <v>18294.34</v>
      </c>
      <c r="L3414" s="41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 hidden="1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1">
        <f t="shared" si="180"/>
        <v>645208</v>
      </c>
      <c r="K3415" s="41">
        <v>32260</v>
      </c>
      <c r="L3415" s="41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 hidden="1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1">
        <f t="shared" si="180"/>
        <v>96286</v>
      </c>
      <c r="K3416" s="41">
        <v>18294.34</v>
      </c>
      <c r="L3416" s="41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 hidden="1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1">
        <f t="shared" si="180"/>
        <v>1080000</v>
      </c>
      <c r="K3417" s="41">
        <v>205200</v>
      </c>
      <c r="L3417" s="41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 hidden="1">
      <c r="A3418" t="s">
        <v>26</v>
      </c>
      <c r="B3418" t="s">
        <v>4498</v>
      </c>
      <c r="C3418" s="34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1">
        <f t="shared" si="180"/>
        <v>26050.42</v>
      </c>
      <c r="K3418" s="41">
        <v>4949.58</v>
      </c>
      <c r="L3418" s="41">
        <v>31000</v>
      </c>
      <c r="M3418" t="s">
        <v>54</v>
      </c>
      <c r="O3418" s="1">
        <f t="shared" si="181"/>
        <v>0</v>
      </c>
    </row>
    <row r="3419" spans="1:22" hidden="1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1">
        <f t="shared" si="180"/>
        <v>488210.75</v>
      </c>
      <c r="K3419" s="41">
        <v>84532.25</v>
      </c>
      <c r="L3419" s="41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 hidden="1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1">
        <f t="shared" si="180"/>
        <v>9430201</v>
      </c>
      <c r="K3420" s="41">
        <v>0</v>
      </c>
      <c r="L3420" s="41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 hidden="1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1">
        <f t="shared" si="180"/>
        <v>3482403</v>
      </c>
      <c r="K3421" s="41">
        <v>661656.56999999995</v>
      </c>
      <c r="L3421" s="41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</row>
    <row r="3422" spans="1:22" hidden="1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1">
        <f t="shared" si="180"/>
        <v>45000</v>
      </c>
      <c r="K3422" s="41">
        <v>0</v>
      </c>
      <c r="L3422" s="41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 hidden="1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1">
        <f t="shared" si="180"/>
        <v>20200</v>
      </c>
      <c r="K3423" s="41">
        <v>0</v>
      </c>
      <c r="L3423" s="41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 hidden="1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1">
        <f t="shared" si="180"/>
        <v>2690625</v>
      </c>
      <c r="K3424" s="41">
        <v>0</v>
      </c>
      <c r="L3424" s="41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 hidden="1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1">
        <f t="shared" si="180"/>
        <v>6121138</v>
      </c>
      <c r="K3425" s="41">
        <v>1163016</v>
      </c>
      <c r="L3425" s="41">
        <v>7284154</v>
      </c>
      <c r="M3425" t="s">
        <v>199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 hidden="1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1">
        <f t="shared" si="180"/>
        <v>150000</v>
      </c>
      <c r="K3426" s="41">
        <v>0</v>
      </c>
      <c r="L3426" s="41">
        <v>150000</v>
      </c>
      <c r="M3426" t="s">
        <v>54</v>
      </c>
      <c r="O3426" s="1">
        <f t="shared" si="181"/>
        <v>0</v>
      </c>
    </row>
    <row r="3427" spans="1:22" hidden="1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1">
        <f t="shared" si="180"/>
        <v>874000</v>
      </c>
      <c r="K3427" s="41">
        <v>166060</v>
      </c>
      <c r="L3427" s="41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 hidden="1">
      <c r="A3428" t="s">
        <v>26</v>
      </c>
      <c r="B3428" t="s">
        <v>4511</v>
      </c>
      <c r="C3428" s="34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1">
        <f t="shared" si="180"/>
        <v>5882.35</v>
      </c>
      <c r="K3428" s="41">
        <v>1117.6500000000001</v>
      </c>
      <c r="L3428" s="41">
        <v>7000</v>
      </c>
      <c r="M3428" t="s">
        <v>54</v>
      </c>
      <c r="O3428" s="1">
        <f t="shared" si="181"/>
        <v>0</v>
      </c>
    </row>
    <row r="3429" spans="1:22" hidden="1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1">
        <f t="shared" si="180"/>
        <v>80100</v>
      </c>
      <c r="K3429" s="41">
        <v>0</v>
      </c>
      <c r="L3429" s="41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 hidden="1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1">
        <f t="shared" si="180"/>
        <v>80100</v>
      </c>
      <c r="K3430" s="41">
        <v>0</v>
      </c>
      <c r="L3430" s="41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 hidden="1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1">
        <f t="shared" si="180"/>
        <v>1132242.3</v>
      </c>
      <c r="K3431" s="41">
        <v>215126.04</v>
      </c>
      <c r="L3431" s="41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 hidden="1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1">
        <f t="shared" si="180"/>
        <v>2108000</v>
      </c>
      <c r="K3432" s="41">
        <v>400520</v>
      </c>
      <c r="L3432" s="41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  <c r="U3432" s="32">
        <v>46167</v>
      </c>
    </row>
    <row r="3433" spans="1:22" hidden="1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1">
        <f t="shared" si="180"/>
        <v>26300</v>
      </c>
      <c r="K3433" s="41">
        <v>0</v>
      </c>
      <c r="L3433" s="41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 hidden="1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1">
        <f t="shared" si="180"/>
        <v>330600</v>
      </c>
      <c r="K3434" s="41">
        <v>62814</v>
      </c>
      <c r="L3434" s="41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  <c r="U3434" s="32">
        <v>46167</v>
      </c>
    </row>
    <row r="3435" spans="1:22" hidden="1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1">
        <f t="shared" si="180"/>
        <v>153480</v>
      </c>
      <c r="K3435" s="41">
        <v>29161.200000000001</v>
      </c>
      <c r="L3435" s="41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  <c r="U3435" s="32">
        <v>46167</v>
      </c>
    </row>
    <row r="3436" spans="1:22" hidden="1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1">
        <f t="shared" si="180"/>
        <v>12369000</v>
      </c>
      <c r="K3436" s="41">
        <v>2350110</v>
      </c>
      <c r="L3436" s="41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</row>
    <row r="3437" spans="1:22" hidden="1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1">
        <f t="shared" si="180"/>
        <v>4952500</v>
      </c>
      <c r="K3437" s="41">
        <v>940975</v>
      </c>
      <c r="L3437" s="41">
        <v>5893475</v>
      </c>
      <c r="M3437" t="s">
        <v>58</v>
      </c>
      <c r="N3437" s="32">
        <v>46164</v>
      </c>
      <c r="O3437" s="1">
        <f t="shared" si="181"/>
        <v>14</v>
      </c>
      <c r="P3437" t="s">
        <v>3482</v>
      </c>
      <c r="U3437" s="32">
        <v>46168</v>
      </c>
      <c r="V3437" t="s">
        <v>39</v>
      </c>
    </row>
    <row r="3438" spans="1:22" hidden="1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1">
        <f t="shared" si="180"/>
        <v>925622</v>
      </c>
      <c r="K3438" s="41">
        <v>166337</v>
      </c>
      <c r="L3438" s="41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</row>
    <row r="3439" spans="1:22" hidden="1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1">
        <f t="shared" si="180"/>
        <v>8119000</v>
      </c>
      <c r="K3439" s="41">
        <v>1542610</v>
      </c>
      <c r="L3439" s="41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  <c r="U3439" s="32">
        <v>46167</v>
      </c>
    </row>
    <row r="3440" spans="1:22" hidden="1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1">
        <f t="shared" si="180"/>
        <v>5609000</v>
      </c>
      <c r="K3440" s="41">
        <v>1065710</v>
      </c>
      <c r="L3440" s="41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</row>
    <row r="3441" spans="1:22" hidden="1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1">
        <f t="shared" si="180"/>
        <v>134928</v>
      </c>
      <c r="K3441" s="41">
        <v>25636</v>
      </c>
      <c r="L3441" s="41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</row>
    <row r="3442" spans="1:22" hidden="1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1">
        <f t="shared" si="180"/>
        <v>1740000</v>
      </c>
      <c r="K3442" s="41">
        <v>330600</v>
      </c>
      <c r="L3442" s="41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 hidden="1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1">
        <f t="shared" si="180"/>
        <v>567600</v>
      </c>
      <c r="K3443" s="41">
        <v>107844</v>
      </c>
      <c r="L3443" s="41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 hidden="1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1">
        <f t="shared" si="180"/>
        <v>3000000</v>
      </c>
      <c r="K3444" s="41">
        <v>570000</v>
      </c>
      <c r="L3444" s="41">
        <v>3570000</v>
      </c>
      <c r="M3444" t="s">
        <v>65</v>
      </c>
      <c r="N3444" s="32">
        <v>46154</v>
      </c>
      <c r="O3444" s="1">
        <f t="shared" si="181"/>
        <v>4</v>
      </c>
    </row>
    <row r="3445" spans="1:22" hidden="1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1">
        <f t="shared" si="180"/>
        <v>5292500</v>
      </c>
      <c r="K3445" s="41">
        <v>0</v>
      </c>
      <c r="L3445" s="41">
        <v>5292500</v>
      </c>
      <c r="M3445" t="s">
        <v>58</v>
      </c>
      <c r="O3445" s="1">
        <f t="shared" si="181"/>
        <v>0</v>
      </c>
    </row>
    <row r="3446" spans="1:22" hidden="1">
      <c r="A3446" t="s">
        <v>26</v>
      </c>
      <c r="B3446" t="s">
        <v>4532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1">
        <f t="shared" si="180"/>
        <v>1643050</v>
      </c>
      <c r="K3446" s="41">
        <v>0</v>
      </c>
      <c r="L3446" s="41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 hidden="1">
      <c r="A3447" t="s">
        <v>26</v>
      </c>
      <c r="B3447" t="s">
        <v>4533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1">
        <f t="shared" si="180"/>
        <v>16200</v>
      </c>
      <c r="K3447" s="41">
        <v>0</v>
      </c>
      <c r="L3447" s="41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 hidden="1">
      <c r="A3448" t="s">
        <v>82</v>
      </c>
      <c r="B3448" t="s">
        <v>4534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1">
        <f t="shared" si="180"/>
        <v>289600</v>
      </c>
      <c r="K3448" s="41">
        <v>14480</v>
      </c>
      <c r="L3448" s="41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 hidden="1">
      <c r="A3449" t="s">
        <v>3506</v>
      </c>
      <c r="B3449" t="s">
        <v>4535</v>
      </c>
      <c r="C3449" t="s">
        <v>4536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4537</v>
      </c>
      <c r="J3449" s="41">
        <f t="shared" si="180"/>
        <v>8500</v>
      </c>
      <c r="K3449" s="41">
        <v>0</v>
      </c>
      <c r="L3449" s="41">
        <v>8500</v>
      </c>
      <c r="M3449" t="s">
        <v>54</v>
      </c>
      <c r="O3449" s="1">
        <f t="shared" si="181"/>
        <v>0</v>
      </c>
    </row>
    <row r="3450" spans="1:22" hidden="1">
      <c r="A3450" t="s">
        <v>26</v>
      </c>
      <c r="B3450" t="s">
        <v>4538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1">
        <f t="shared" si="180"/>
        <v>23900</v>
      </c>
      <c r="K3450" s="41">
        <v>0</v>
      </c>
      <c r="L3450" s="41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 hidden="1">
      <c r="A3451" t="s">
        <v>26</v>
      </c>
      <c r="B3451" t="s">
        <v>4539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1">
        <f t="shared" si="180"/>
        <v>45800</v>
      </c>
      <c r="K3451" s="41">
        <v>0</v>
      </c>
      <c r="L3451" s="41">
        <v>45800</v>
      </c>
      <c r="M3451" t="s">
        <v>54</v>
      </c>
      <c r="O3451" s="1">
        <f t="shared" si="181"/>
        <v>0</v>
      </c>
    </row>
    <row r="3452" spans="1:22" hidden="1">
      <c r="A3452" t="s">
        <v>26</v>
      </c>
      <c r="B3452" t="s">
        <v>4540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1">
        <f t="shared" si="180"/>
        <v>8028000</v>
      </c>
      <c r="K3452" s="41">
        <v>1525320</v>
      </c>
      <c r="L3452" s="41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  <c r="U3452" s="32">
        <v>46167</v>
      </c>
    </row>
    <row r="3453" spans="1:22" hidden="1">
      <c r="A3453" t="s">
        <v>26</v>
      </c>
      <c r="B3453" t="s">
        <v>4541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1">
        <f t="shared" si="180"/>
        <v>520650</v>
      </c>
      <c r="K3453" s="41">
        <v>0</v>
      </c>
      <c r="L3453" s="41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 hidden="1">
      <c r="A3454" t="s">
        <v>26</v>
      </c>
      <c r="B3454" t="s">
        <v>4542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1">
        <f t="shared" si="180"/>
        <v>186900</v>
      </c>
      <c r="K3454" s="41">
        <v>0</v>
      </c>
      <c r="L3454" s="41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  <c r="U3454" s="32">
        <v>46168</v>
      </c>
      <c r="V3454" t="s">
        <v>39</v>
      </c>
    </row>
    <row r="3455" spans="1:22" hidden="1">
      <c r="A3455" t="s">
        <v>26</v>
      </c>
      <c r="B3455" t="s">
        <v>4543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1">
        <f t="shared" si="180"/>
        <v>100000</v>
      </c>
      <c r="K3455" s="41">
        <v>0</v>
      </c>
      <c r="L3455" s="41">
        <v>100000</v>
      </c>
      <c r="M3455" t="s">
        <v>54</v>
      </c>
      <c r="N3455" s="32">
        <v>46167</v>
      </c>
      <c r="O3455" s="1">
        <f t="shared" si="181"/>
        <v>16</v>
      </c>
      <c r="P3455" t="s">
        <v>3482</v>
      </c>
    </row>
    <row r="3456" spans="1:22" hidden="1">
      <c r="A3456" t="s">
        <v>26</v>
      </c>
      <c r="B3456" t="s">
        <v>4544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1">
        <f t="shared" si="180"/>
        <v>78000</v>
      </c>
      <c r="K3456" s="41">
        <v>14820</v>
      </c>
      <c r="L3456" s="41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 hidden="1">
      <c r="A3457" t="s">
        <v>26</v>
      </c>
      <c r="B3457" t="s">
        <v>4545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1">
        <f t="shared" ref="J3457:J3520" si="183">L3457-K3457</f>
        <v>2731702</v>
      </c>
      <c r="K3457" s="41">
        <v>519023.38</v>
      </c>
      <c r="L3457" s="41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  <c r="U3457" s="32">
        <v>46167</v>
      </c>
    </row>
    <row r="3458" spans="1:22" hidden="1">
      <c r="A3458" t="s">
        <v>26</v>
      </c>
      <c r="B3458" t="s">
        <v>4546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1">
        <f t="shared" si="183"/>
        <v>622000</v>
      </c>
      <c r="K3458" s="41">
        <v>118180</v>
      </c>
      <c r="L3458" s="41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 hidden="1">
      <c r="A3459" t="s">
        <v>26</v>
      </c>
      <c r="B3459" t="s">
        <v>4547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1">
        <f t="shared" si="183"/>
        <v>68700</v>
      </c>
      <c r="K3459" s="41">
        <v>0</v>
      </c>
      <c r="L3459" s="41">
        <v>68700</v>
      </c>
      <c r="M3459" t="s">
        <v>54</v>
      </c>
      <c r="O3459" s="1">
        <f t="shared" si="181"/>
        <v>0</v>
      </c>
    </row>
    <row r="3460" spans="1:22" hidden="1">
      <c r="A3460" t="s">
        <v>26</v>
      </c>
      <c r="B3460" t="s">
        <v>4548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1">
        <f t="shared" si="183"/>
        <v>20600</v>
      </c>
      <c r="K3460" s="41">
        <v>0</v>
      </c>
      <c r="L3460" s="41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 hidden="1">
      <c r="A3461" t="s">
        <v>26</v>
      </c>
      <c r="B3461" t="s">
        <v>4549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1">
        <f t="shared" si="183"/>
        <v>23900</v>
      </c>
      <c r="K3461" s="41">
        <v>0</v>
      </c>
      <c r="L3461" s="41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 hidden="1">
      <c r="A3462" t="s">
        <v>26</v>
      </c>
      <c r="B3462" t="s">
        <v>4550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1">
        <f t="shared" si="183"/>
        <v>17500</v>
      </c>
      <c r="K3462" s="41">
        <v>0</v>
      </c>
      <c r="L3462" s="41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 hidden="1">
      <c r="A3463" t="s">
        <v>26</v>
      </c>
      <c r="B3463" t="s">
        <v>4551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1">
        <f t="shared" si="183"/>
        <v>17600</v>
      </c>
      <c r="K3463" s="41">
        <v>0</v>
      </c>
      <c r="L3463" s="41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 hidden="1">
      <c r="A3464" t="s">
        <v>26</v>
      </c>
      <c r="B3464" t="s">
        <v>4552</v>
      </c>
      <c r="C3464">
        <v>52440</v>
      </c>
      <c r="D3464" t="s">
        <v>4553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4554</v>
      </c>
      <c r="J3464" s="41">
        <f t="shared" si="183"/>
        <v>110000</v>
      </c>
      <c r="K3464" s="41">
        <v>0</v>
      </c>
      <c r="L3464" s="41">
        <v>110000</v>
      </c>
      <c r="M3464" t="s">
        <v>54</v>
      </c>
      <c r="O3464" s="1">
        <f t="shared" si="181"/>
        <v>0</v>
      </c>
    </row>
    <row r="3465" spans="1:22" hidden="1">
      <c r="A3465" t="s">
        <v>26</v>
      </c>
      <c r="B3465" t="s">
        <v>4555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1">
        <f t="shared" si="183"/>
        <v>16200</v>
      </c>
      <c r="K3465" s="41">
        <v>0</v>
      </c>
      <c r="L3465" s="41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 hidden="1">
      <c r="A3466" t="s">
        <v>26</v>
      </c>
      <c r="B3466" t="s">
        <v>4556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1">
        <f t="shared" si="183"/>
        <v>70068</v>
      </c>
      <c r="K3466" s="41">
        <v>5732</v>
      </c>
      <c r="L3466" s="41">
        <v>75800</v>
      </c>
      <c r="M3466" t="s">
        <v>54</v>
      </c>
      <c r="O3466" s="1">
        <f t="shared" si="181"/>
        <v>0</v>
      </c>
    </row>
    <row r="3467" spans="1:22" hidden="1">
      <c r="A3467" t="s">
        <v>26</v>
      </c>
      <c r="B3467" t="s">
        <v>4557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1">
        <f t="shared" si="183"/>
        <v>580618</v>
      </c>
      <c r="K3467" s="41">
        <v>110317.42</v>
      </c>
      <c r="L3467" s="41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  <c r="U3467" s="32">
        <v>46164</v>
      </c>
      <c r="V3467" t="s">
        <v>39</v>
      </c>
    </row>
    <row r="3468" spans="1:22" hidden="1">
      <c r="A3468" t="s">
        <v>26</v>
      </c>
      <c r="B3468" t="s">
        <v>4558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1">
        <f t="shared" si="183"/>
        <v>893044</v>
      </c>
      <c r="K3468" s="41">
        <v>0</v>
      </c>
      <c r="L3468" s="41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 hidden="1">
      <c r="A3469" t="s">
        <v>26</v>
      </c>
      <c r="B3469" t="s">
        <v>4559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1">
        <f t="shared" si="183"/>
        <v>1084873.95</v>
      </c>
      <c r="K3469" s="41">
        <v>35126.050000000003</v>
      </c>
      <c r="L3469" s="41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 hidden="1">
      <c r="A3470" t="s">
        <v>26</v>
      </c>
      <c r="B3470" t="s">
        <v>4560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1">
        <f t="shared" si="183"/>
        <v>201680.66999999998</v>
      </c>
      <c r="K3470" s="41">
        <v>38319.33</v>
      </c>
      <c r="L3470" s="41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 hidden="1">
      <c r="A3471" t="s">
        <v>26</v>
      </c>
      <c r="B3471" t="s">
        <v>4561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1">
        <f t="shared" si="183"/>
        <v>27300</v>
      </c>
      <c r="K3471" s="41">
        <v>0</v>
      </c>
      <c r="L3471" s="41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 hidden="1">
      <c r="A3472" t="s">
        <v>26</v>
      </c>
      <c r="B3472" t="s">
        <v>4562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1">
        <f t="shared" si="183"/>
        <v>188328</v>
      </c>
      <c r="K3472" s="41">
        <v>0</v>
      </c>
      <c r="L3472" s="41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 hidden="1">
      <c r="A3473" t="s">
        <v>26</v>
      </c>
      <c r="B3473" t="s">
        <v>4563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1">
        <f t="shared" si="183"/>
        <v>874000</v>
      </c>
      <c r="K3473" s="41">
        <v>166060</v>
      </c>
      <c r="L3473" s="41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 hidden="1">
      <c r="A3474" t="s">
        <v>26</v>
      </c>
      <c r="B3474" t="s">
        <v>4564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1">
        <f t="shared" si="183"/>
        <v>160797</v>
      </c>
      <c r="K3474" s="41">
        <v>30551.43</v>
      </c>
      <c r="L3474" s="41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 hidden="1">
      <c r="A3475" t="s">
        <v>26</v>
      </c>
      <c r="B3475" t="s">
        <v>4565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1">
        <f t="shared" si="183"/>
        <v>400000</v>
      </c>
      <c r="K3475" s="41">
        <v>76000</v>
      </c>
      <c r="L3475" s="41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  <c r="U3475" s="32">
        <v>46167</v>
      </c>
    </row>
    <row r="3476" spans="1:22" hidden="1">
      <c r="A3476" t="s">
        <v>26</v>
      </c>
      <c r="B3476" t="s">
        <v>4566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1">
        <f t="shared" si="183"/>
        <v>874000</v>
      </c>
      <c r="K3476" s="41">
        <v>166060</v>
      </c>
      <c r="L3476" s="41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 hidden="1">
      <c r="A3477" t="s">
        <v>26</v>
      </c>
      <c r="B3477" t="s">
        <v>4567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1">
        <f t="shared" si="183"/>
        <v>3812850</v>
      </c>
      <c r="K3477" s="41">
        <v>724441.5</v>
      </c>
      <c r="L3477" s="41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 hidden="1">
      <c r="A3478" t="s">
        <v>26</v>
      </c>
      <c r="B3478" t="s">
        <v>4568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4569</v>
      </c>
      <c r="J3478" s="41">
        <f t="shared" si="183"/>
        <v>23457182</v>
      </c>
      <c r="K3478" s="41">
        <v>181173.36</v>
      </c>
      <c r="L3478" s="41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 hidden="1">
      <c r="A3479" t="s">
        <v>26</v>
      </c>
      <c r="B3479" t="s">
        <v>4570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1">
        <f t="shared" si="183"/>
        <v>2700000</v>
      </c>
      <c r="K3479" s="41">
        <v>513000</v>
      </c>
      <c r="L3479" s="41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</row>
    <row r="3480" spans="1:22" hidden="1">
      <c r="A3480" t="s">
        <v>26</v>
      </c>
      <c r="B3480" t="s">
        <v>4571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1">
        <f t="shared" si="183"/>
        <v>2700000</v>
      </c>
      <c r="K3480" s="41">
        <v>513000</v>
      </c>
      <c r="L3480" s="41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</row>
    <row r="3481" spans="1:22" hidden="1">
      <c r="A3481" t="s">
        <v>26</v>
      </c>
      <c r="B3481" t="s">
        <v>4572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1">
        <f t="shared" si="183"/>
        <v>37629</v>
      </c>
      <c r="K3481" s="41">
        <v>4522</v>
      </c>
      <c r="L3481" s="41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 hidden="1">
      <c r="A3482" t="s">
        <v>26</v>
      </c>
      <c r="B3482" t="s">
        <v>4573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1">
        <f t="shared" si="183"/>
        <v>355600</v>
      </c>
      <c r="K3482" s="41">
        <v>67564</v>
      </c>
      <c r="L3482" s="41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 hidden="1">
      <c r="A3483" t="s">
        <v>26</v>
      </c>
      <c r="B3483" t="s">
        <v>4574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1">
        <f t="shared" si="183"/>
        <v>72400</v>
      </c>
      <c r="K3483" s="41">
        <v>3620</v>
      </c>
      <c r="L3483" s="41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 hidden="1">
      <c r="A3484" t="s">
        <v>26</v>
      </c>
      <c r="B3484" t="s">
        <v>4575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1">
        <f t="shared" si="183"/>
        <v>38538</v>
      </c>
      <c r="K3484" s="41">
        <v>7322</v>
      </c>
      <c r="L3484" s="41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 hidden="1">
      <c r="A3485" t="s">
        <v>26</v>
      </c>
      <c r="B3485" t="s">
        <v>4576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1">
        <f t="shared" si="183"/>
        <v>88709</v>
      </c>
      <c r="K3485" s="41">
        <v>16855</v>
      </c>
      <c r="L3485" s="41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 hidden="1">
      <c r="A3486" t="s">
        <v>26</v>
      </c>
      <c r="B3486" t="s">
        <v>4577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1">
        <f t="shared" si="183"/>
        <v>1046700</v>
      </c>
      <c r="K3486" s="41">
        <v>0</v>
      </c>
      <c r="L3486" s="41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 hidden="1">
      <c r="A3487" t="s">
        <v>26</v>
      </c>
      <c r="B3487" t="s">
        <v>4578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1">
        <f t="shared" si="183"/>
        <v>2104981.12</v>
      </c>
      <c r="K3487" s="41">
        <v>0</v>
      </c>
      <c r="L3487" s="41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 hidden="1">
      <c r="A3488" t="s">
        <v>26</v>
      </c>
      <c r="B3488" t="s">
        <v>4579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1">
        <f t="shared" si="183"/>
        <v>156590</v>
      </c>
      <c r="K3488" s="41">
        <v>29752</v>
      </c>
      <c r="L3488" s="41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 hidden="1">
      <c r="A3489" t="s">
        <v>26</v>
      </c>
      <c r="B3489" t="s">
        <v>4580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1">
        <f t="shared" si="183"/>
        <v>1514250</v>
      </c>
      <c r="K3489" s="41">
        <v>287707.5</v>
      </c>
      <c r="L3489" s="41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 hidden="1">
      <c r="A3490" t="s">
        <v>26</v>
      </c>
      <c r="B3490" t="s">
        <v>4581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1">
        <f t="shared" si="183"/>
        <v>205880</v>
      </c>
      <c r="K3490" s="41">
        <v>39117.199999999997</v>
      </c>
      <c r="L3490" s="41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 hidden="1">
      <c r="A3491" t="s">
        <v>26</v>
      </c>
      <c r="B3491" t="s">
        <v>4582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1">
        <f t="shared" si="183"/>
        <v>337200</v>
      </c>
      <c r="K3491" s="41">
        <v>64068</v>
      </c>
      <c r="L3491" s="41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  <c r="U3491" s="32">
        <v>46167</v>
      </c>
    </row>
    <row r="3492" spans="1:22" hidden="1">
      <c r="A3492" t="s">
        <v>26</v>
      </c>
      <c r="B3492" t="s">
        <v>4583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1">
        <f t="shared" si="183"/>
        <v>1045500</v>
      </c>
      <c r="K3492" s="41">
        <v>198645</v>
      </c>
      <c r="L3492" s="41">
        <v>1244145</v>
      </c>
      <c r="M3492" t="s">
        <v>37</v>
      </c>
      <c r="N3492" s="32">
        <v>46163</v>
      </c>
      <c r="O3492" s="1">
        <f t="shared" si="185"/>
        <v>10</v>
      </c>
      <c r="P3492" t="s">
        <v>3482</v>
      </c>
      <c r="U3492" s="32">
        <v>46164</v>
      </c>
      <c r="V3492" t="s">
        <v>39</v>
      </c>
    </row>
    <row r="3493" spans="1:22" hidden="1">
      <c r="A3493" t="s">
        <v>26</v>
      </c>
      <c r="B3493" t="s">
        <v>4584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1">
        <f t="shared" si="183"/>
        <v>1233000</v>
      </c>
      <c r="K3493" s="41">
        <v>0</v>
      </c>
      <c r="L3493" s="41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 hidden="1">
      <c r="A3494" t="s">
        <v>26</v>
      </c>
      <c r="B3494" t="s">
        <v>4585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1">
        <f t="shared" si="183"/>
        <v>359144</v>
      </c>
      <c r="K3494" s="41">
        <v>68237.36</v>
      </c>
      <c r="L3494" s="41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 hidden="1">
      <c r="A3495" t="s">
        <v>26</v>
      </c>
      <c r="B3495" t="s">
        <v>4586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1">
        <f t="shared" si="183"/>
        <v>50000</v>
      </c>
      <c r="K3495" s="41">
        <v>9500</v>
      </c>
      <c r="L3495" s="41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 hidden="1">
      <c r="A3496" t="s">
        <v>26</v>
      </c>
      <c r="B3496" t="s">
        <v>4587</v>
      </c>
      <c r="C3496" s="34">
        <v>1138</v>
      </c>
      <c r="D3496" t="s">
        <v>4588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4589</v>
      </c>
      <c r="J3496" s="41">
        <f t="shared" si="183"/>
        <v>30800</v>
      </c>
      <c r="K3496" s="41">
        <v>5852</v>
      </c>
      <c r="L3496" s="41">
        <v>36652</v>
      </c>
      <c r="M3496" t="s">
        <v>37</v>
      </c>
      <c r="O3496" s="1">
        <f t="shared" si="185"/>
        <v>0</v>
      </c>
    </row>
    <row r="3497" spans="1:22" hidden="1">
      <c r="A3497" t="s">
        <v>26</v>
      </c>
      <c r="B3497" t="s">
        <v>4590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1">
        <f t="shared" si="183"/>
        <v>10484855.919999998</v>
      </c>
      <c r="K3497" s="41">
        <v>1992122.62</v>
      </c>
      <c r="L3497" s="41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</row>
    <row r="3498" spans="1:22" hidden="1">
      <c r="A3498" t="s">
        <v>26</v>
      </c>
      <c r="B3498" t="s">
        <v>4591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1">
        <f t="shared" si="183"/>
        <v>19886</v>
      </c>
      <c r="K3498" s="41">
        <v>3778</v>
      </c>
      <c r="L3498" s="41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 hidden="1">
      <c r="A3499" t="s">
        <v>26</v>
      </c>
      <c r="B3499" t="s">
        <v>4592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1">
        <f t="shared" si="183"/>
        <v>233323</v>
      </c>
      <c r="K3499" s="41">
        <v>44331</v>
      </c>
      <c r="L3499" s="41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 hidden="1">
      <c r="A3500" t="s">
        <v>26</v>
      </c>
      <c r="B3500" t="s">
        <v>4593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1">
        <f t="shared" si="183"/>
        <v>55976</v>
      </c>
      <c r="K3500" s="41">
        <v>10635</v>
      </c>
      <c r="L3500" s="41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 hidden="1">
      <c r="A3501" t="s">
        <v>26</v>
      </c>
      <c r="B3501" t="s">
        <v>4594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1">
        <f t="shared" si="183"/>
        <v>37400</v>
      </c>
      <c r="K3501" s="41">
        <v>7106</v>
      </c>
      <c r="L3501" s="41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 hidden="1">
      <c r="A3502" t="s">
        <v>26</v>
      </c>
      <c r="B3502" t="s">
        <v>4595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1">
        <f t="shared" si="183"/>
        <v>1160000</v>
      </c>
      <c r="K3502" s="41">
        <v>220400</v>
      </c>
      <c r="L3502" s="41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  <c r="U3502" s="32">
        <v>46167</v>
      </c>
    </row>
    <row r="3503" spans="1:22" hidden="1">
      <c r="A3503" t="s">
        <v>26</v>
      </c>
      <c r="B3503" t="s">
        <v>4596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1">
        <f t="shared" si="183"/>
        <v>580000</v>
      </c>
      <c r="K3503" s="41">
        <v>110200</v>
      </c>
      <c r="L3503" s="41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  <c r="U3503" s="32">
        <v>46167</v>
      </c>
    </row>
    <row r="3504" spans="1:22" hidden="1">
      <c r="A3504" t="s">
        <v>26</v>
      </c>
      <c r="B3504" t="s">
        <v>4597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1">
        <f t="shared" si="183"/>
        <v>510000</v>
      </c>
      <c r="K3504" s="41">
        <v>96900</v>
      </c>
      <c r="L3504" s="41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 hidden="1">
      <c r="A3505" t="s">
        <v>26</v>
      </c>
      <c r="B3505" t="s">
        <v>4598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1">
        <f t="shared" si="183"/>
        <v>34038350</v>
      </c>
      <c r="K3505" s="41">
        <v>6467286.5</v>
      </c>
      <c r="L3505" s="41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 hidden="1">
      <c r="A3506" t="s">
        <v>26</v>
      </c>
      <c r="B3506" t="s">
        <v>4599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1">
        <f t="shared" si="183"/>
        <v>34362850</v>
      </c>
      <c r="K3506" s="41">
        <v>6528941.5</v>
      </c>
      <c r="L3506" s="41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 hidden="1">
      <c r="A3507" t="s">
        <v>26</v>
      </c>
      <c r="B3507" t="s">
        <v>4600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1">
        <f t="shared" si="183"/>
        <v>300000</v>
      </c>
      <c r="K3507" s="41">
        <v>57000</v>
      </c>
      <c r="L3507" s="41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 hidden="1">
      <c r="A3508" t="s">
        <v>26</v>
      </c>
      <c r="B3508" t="s">
        <v>4601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1">
        <f t="shared" si="183"/>
        <v>524000</v>
      </c>
      <c r="K3508" s="41">
        <v>0</v>
      </c>
      <c r="L3508" s="41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 hidden="1">
      <c r="A3509" t="s">
        <v>26</v>
      </c>
      <c r="B3509" t="s">
        <v>4602</v>
      </c>
      <c r="C3509" s="34">
        <v>1113381</v>
      </c>
      <c r="D3509" t="s">
        <v>4603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1">
        <f t="shared" si="183"/>
        <v>77706.5</v>
      </c>
      <c r="K3509" s="41">
        <v>7953.5</v>
      </c>
      <c r="L3509" s="41">
        <v>85660</v>
      </c>
      <c r="M3509" t="s">
        <v>54</v>
      </c>
      <c r="O3509" s="1">
        <f t="shared" si="185"/>
        <v>0</v>
      </c>
    </row>
    <row r="3510" spans="1:22" hidden="1">
      <c r="A3510" t="s">
        <v>26</v>
      </c>
      <c r="B3510" t="s">
        <v>4604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1">
        <f t="shared" si="183"/>
        <v>3704201.3200000003</v>
      </c>
      <c r="K3510" s="41">
        <v>703798.26</v>
      </c>
      <c r="L3510" s="41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</row>
    <row r="3511" spans="1:22" hidden="1">
      <c r="A3511" t="s">
        <v>82</v>
      </c>
      <c r="B3511" t="s">
        <v>4605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1">
        <f t="shared" si="183"/>
        <v>3878991.23</v>
      </c>
      <c r="K3511" s="41">
        <v>737008.35</v>
      </c>
      <c r="L3511" s="41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</row>
    <row r="3512" spans="1:22" hidden="1">
      <c r="A3512" t="s">
        <v>26</v>
      </c>
      <c r="B3512" t="s">
        <v>4606</v>
      </c>
      <c r="C3512" s="34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1">
        <f t="shared" si="183"/>
        <v>78600</v>
      </c>
      <c r="K3512" s="41">
        <v>0</v>
      </c>
      <c r="L3512" s="41">
        <v>78600</v>
      </c>
      <c r="M3512" t="s">
        <v>54</v>
      </c>
      <c r="O3512" s="1">
        <f t="shared" si="185"/>
        <v>0</v>
      </c>
    </row>
    <row r="3513" spans="1:22" hidden="1">
      <c r="A3513" t="s">
        <v>82</v>
      </c>
      <c r="B3513" t="s">
        <v>4607</v>
      </c>
      <c r="C3513">
        <v>44</v>
      </c>
      <c r="D3513" t="s">
        <v>4608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1">
        <f t="shared" si="183"/>
        <v>1740000</v>
      </c>
      <c r="K3513" s="41">
        <v>330600</v>
      </c>
      <c r="L3513" s="41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 hidden="1">
      <c r="A3514" t="s">
        <v>26</v>
      </c>
      <c r="B3514" t="s">
        <v>4609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1">
        <f t="shared" si="183"/>
        <v>496159</v>
      </c>
      <c r="K3514" s="41">
        <v>9427</v>
      </c>
      <c r="L3514" s="41">
        <v>505586</v>
      </c>
      <c r="M3514" t="s">
        <v>128</v>
      </c>
      <c r="N3514" s="32">
        <v>46168</v>
      </c>
      <c r="O3514" s="1">
        <f t="shared" si="185"/>
        <v>15</v>
      </c>
      <c r="P3514" t="s">
        <v>2466</v>
      </c>
    </row>
    <row r="3515" spans="1:22" hidden="1">
      <c r="A3515" t="s">
        <v>82</v>
      </c>
      <c r="B3515" t="s">
        <v>4610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1">
        <f t="shared" si="183"/>
        <v>34362850</v>
      </c>
      <c r="K3515" s="41">
        <v>6528941.5</v>
      </c>
      <c r="L3515" s="41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 hidden="1">
      <c r="A3516" t="s">
        <v>26</v>
      </c>
      <c r="B3516" t="s">
        <v>4611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41">
        <f t="shared" si="183"/>
        <v>1452349</v>
      </c>
      <c r="K3516" s="41">
        <v>275946</v>
      </c>
      <c r="L3516" s="41">
        <v>1728295</v>
      </c>
      <c r="M3516" t="s">
        <v>58</v>
      </c>
      <c r="O3516" s="1">
        <f t="shared" si="185"/>
        <v>0</v>
      </c>
    </row>
    <row r="3517" spans="1:22" hidden="1">
      <c r="A3517" t="s">
        <v>26</v>
      </c>
      <c r="B3517" t="s">
        <v>4612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1">
        <f t="shared" si="183"/>
        <v>47000</v>
      </c>
      <c r="K3517" s="41">
        <v>8930</v>
      </c>
      <c r="L3517" s="41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 hidden="1">
      <c r="A3518" t="s">
        <v>26</v>
      </c>
      <c r="B3518" t="s">
        <v>4613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1">
        <f t="shared" si="183"/>
        <v>201000</v>
      </c>
      <c r="K3518" s="41">
        <v>38190</v>
      </c>
      <c r="L3518" s="41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 hidden="1">
      <c r="A3519" t="s">
        <v>26</v>
      </c>
      <c r="B3519" t="s">
        <v>4614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1">
        <f t="shared" si="183"/>
        <v>188000</v>
      </c>
      <c r="K3519" s="41">
        <v>35720</v>
      </c>
      <c r="L3519" s="41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 hidden="1">
      <c r="A3520" t="s">
        <v>26</v>
      </c>
      <c r="B3520" t="s">
        <v>4615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1">
        <f t="shared" si="183"/>
        <v>3039582</v>
      </c>
      <c r="K3520" s="41">
        <v>577520.57999999996</v>
      </c>
      <c r="L3520" s="41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  <c r="U3520" s="32">
        <v>46167</v>
      </c>
    </row>
    <row r="3521" spans="1:22" hidden="1">
      <c r="A3521" t="s">
        <v>26</v>
      </c>
      <c r="B3521" t="s">
        <v>4616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1">
        <f t="shared" ref="J3521:J3578" si="187">L3521-K3521</f>
        <v>350000</v>
      </c>
      <c r="K3521" s="41">
        <v>66500</v>
      </c>
      <c r="L3521" s="41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  <c r="U3521" s="32">
        <v>46167</v>
      </c>
    </row>
    <row r="3522" spans="1:22" hidden="1">
      <c r="A3522" t="s">
        <v>26</v>
      </c>
      <c r="B3522" t="s">
        <v>4617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1">
        <f t="shared" si="187"/>
        <v>26300</v>
      </c>
      <c r="K3522" s="41">
        <v>0</v>
      </c>
      <c r="L3522" s="41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4618</v>
      </c>
    </row>
    <row r="3523" spans="1:22" hidden="1">
      <c r="A3523" t="s">
        <v>26</v>
      </c>
      <c r="B3523" t="s">
        <v>4619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1">
        <f t="shared" si="187"/>
        <v>45800</v>
      </c>
      <c r="K3523" s="41">
        <v>0</v>
      </c>
      <c r="L3523" s="41">
        <v>45800</v>
      </c>
      <c r="M3523" t="s">
        <v>54</v>
      </c>
      <c r="O3523" s="1">
        <f t="shared" si="185"/>
        <v>0</v>
      </c>
    </row>
    <row r="3524" spans="1:22" hidden="1">
      <c r="A3524" t="s">
        <v>26</v>
      </c>
      <c r="B3524" t="s">
        <v>4620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1">
        <f t="shared" si="187"/>
        <v>4206400</v>
      </c>
      <c r="K3524" s="41">
        <v>799216</v>
      </c>
      <c r="L3524" s="41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  <c r="U3524" s="32">
        <v>46167</v>
      </c>
    </row>
    <row r="3525" spans="1:22" hidden="1">
      <c r="A3525" t="s">
        <v>26</v>
      </c>
      <c r="B3525" t="s">
        <v>4621</v>
      </c>
      <c r="C3525" s="34">
        <v>31306</v>
      </c>
      <c r="D3525" t="s">
        <v>4622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4623</v>
      </c>
      <c r="J3525" s="41">
        <f t="shared" si="187"/>
        <v>35500</v>
      </c>
      <c r="K3525" s="41">
        <v>0</v>
      </c>
      <c r="L3525" s="41">
        <v>35500</v>
      </c>
      <c r="M3525" t="s">
        <v>54</v>
      </c>
      <c r="O3525" s="1">
        <f t="shared" si="185"/>
        <v>0</v>
      </c>
    </row>
    <row r="3526" spans="1:22" hidden="1">
      <c r="A3526" t="s">
        <v>26</v>
      </c>
      <c r="B3526" t="s">
        <v>4624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1">
        <f t="shared" si="187"/>
        <v>829239</v>
      </c>
      <c r="K3526" s="41">
        <v>0</v>
      </c>
      <c r="L3526" s="41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 hidden="1">
      <c r="A3527" t="s">
        <v>26</v>
      </c>
      <c r="B3527" t="s">
        <v>4625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1">
        <f t="shared" si="187"/>
        <v>1050369</v>
      </c>
      <c r="K3527" s="41">
        <v>0</v>
      </c>
      <c r="L3527" s="41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 hidden="1">
      <c r="A3528" t="s">
        <v>26</v>
      </c>
      <c r="B3528" t="s">
        <v>4626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1">
        <f t="shared" si="187"/>
        <v>430000</v>
      </c>
      <c r="K3528" s="41">
        <v>0</v>
      </c>
      <c r="L3528" s="41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 hidden="1">
      <c r="A3529" t="s">
        <v>26</v>
      </c>
      <c r="B3529" t="s">
        <v>4627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1">
        <f t="shared" si="187"/>
        <v>912000</v>
      </c>
      <c r="K3529" s="41">
        <v>173280</v>
      </c>
      <c r="L3529" s="41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</row>
    <row r="3530" spans="1:22" hidden="1">
      <c r="A3530" t="s">
        <v>26</v>
      </c>
      <c r="B3530" t="s">
        <v>4628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1">
        <f t="shared" si="187"/>
        <v>538000</v>
      </c>
      <c r="K3530" s="41">
        <v>102220</v>
      </c>
      <c r="L3530" s="41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</row>
    <row r="3531" spans="1:22" hidden="1">
      <c r="A3531" t="s">
        <v>26</v>
      </c>
      <c r="B3531" t="s">
        <v>4629</v>
      </c>
      <c r="C3531">
        <v>6992</v>
      </c>
      <c r="D3531" t="s">
        <v>4630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4631</v>
      </c>
      <c r="J3531" s="41">
        <f t="shared" si="187"/>
        <v>3444000</v>
      </c>
      <c r="K3531" s="41">
        <v>654360</v>
      </c>
      <c r="L3531" s="41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</row>
    <row r="3532" spans="1:22" hidden="1">
      <c r="A3532" t="s">
        <v>26</v>
      </c>
      <c r="B3532" t="s">
        <v>4632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1">
        <f t="shared" si="187"/>
        <v>1031000</v>
      </c>
      <c r="K3532" s="41">
        <v>195890</v>
      </c>
      <c r="L3532" s="41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</row>
    <row r="3533" spans="1:22" hidden="1">
      <c r="A3533" t="s">
        <v>26</v>
      </c>
      <c r="B3533" t="s">
        <v>4633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1">
        <f t="shared" si="187"/>
        <v>435000</v>
      </c>
      <c r="K3533" s="41">
        <v>82650</v>
      </c>
      <c r="L3533" s="41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</row>
    <row r="3534" spans="1:22" hidden="1">
      <c r="A3534" t="s">
        <v>26</v>
      </c>
      <c r="B3534" t="s">
        <v>4634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1">
        <f t="shared" si="187"/>
        <v>3330000</v>
      </c>
      <c r="K3534" s="41">
        <v>632700</v>
      </c>
      <c r="L3534" s="41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</row>
    <row r="3535" spans="1:22" hidden="1">
      <c r="A3535" t="s">
        <v>26</v>
      </c>
      <c r="B3535" t="s">
        <v>4635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1">
        <f t="shared" si="187"/>
        <v>5210084.0336140003</v>
      </c>
      <c r="K3535" s="41">
        <v>989915.96638600004</v>
      </c>
      <c r="L3535" s="41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</row>
    <row r="3536" spans="1:22" hidden="1">
      <c r="A3536" t="s">
        <v>26</v>
      </c>
      <c r="B3536" t="s">
        <v>4636</v>
      </c>
      <c r="C3536">
        <v>4842</v>
      </c>
      <c r="D3536" t="s">
        <v>4637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4638</v>
      </c>
      <c r="J3536" s="41">
        <f t="shared" si="187"/>
        <v>5209244</v>
      </c>
      <c r="K3536" s="41">
        <v>989756</v>
      </c>
      <c r="L3536" s="41">
        <v>6199000</v>
      </c>
      <c r="M3536" t="s">
        <v>70</v>
      </c>
      <c r="O3536" s="1">
        <f t="shared" si="185"/>
        <v>0</v>
      </c>
    </row>
    <row r="3537" spans="1:22" hidden="1">
      <c r="A3537" t="s">
        <v>26</v>
      </c>
      <c r="B3537" t="s">
        <v>4639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1">
        <f t="shared" si="187"/>
        <v>690150</v>
      </c>
      <c r="K3537" s="41">
        <v>131129</v>
      </c>
      <c r="L3537" s="41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 hidden="1">
      <c r="A3538" t="s">
        <v>26</v>
      </c>
      <c r="B3538" t="s">
        <v>4640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1">
        <f t="shared" si="187"/>
        <v>2254099</v>
      </c>
      <c r="K3538" s="41">
        <v>0</v>
      </c>
      <c r="L3538" s="41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 hidden="1">
      <c r="A3539" t="s">
        <v>26</v>
      </c>
      <c r="B3539" t="s">
        <v>4641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1">
        <f t="shared" si="187"/>
        <v>5210084.0336140003</v>
      </c>
      <c r="K3539" s="41">
        <v>989915.96638600004</v>
      </c>
      <c r="L3539" s="41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</row>
    <row r="3540" spans="1:22" hidden="1">
      <c r="A3540" t="s">
        <v>26</v>
      </c>
      <c r="B3540" t="s">
        <v>4642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1">
        <f t="shared" si="187"/>
        <v>980000</v>
      </c>
      <c r="K3540" s="41">
        <v>186200</v>
      </c>
      <c r="L3540" s="41">
        <v>1166200</v>
      </c>
      <c r="M3540" t="s">
        <v>37</v>
      </c>
      <c r="N3540" s="32">
        <v>46163</v>
      </c>
      <c r="O3540" s="1">
        <f t="shared" si="185"/>
        <v>9</v>
      </c>
      <c r="P3540" t="s">
        <v>3482</v>
      </c>
    </row>
    <row r="3541" spans="1:22" hidden="1">
      <c r="A3541" t="s">
        <v>26</v>
      </c>
      <c r="B3541" t="s">
        <v>4643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1">
        <f t="shared" si="187"/>
        <v>1125190</v>
      </c>
      <c r="K3541" s="41">
        <v>0</v>
      </c>
      <c r="L3541" s="41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</row>
    <row r="3542" spans="1:22" hidden="1">
      <c r="A3542" t="s">
        <v>26</v>
      </c>
      <c r="B3542" t="s">
        <v>4644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1">
        <f t="shared" si="187"/>
        <v>3242715</v>
      </c>
      <c r="K3542" s="41">
        <v>0</v>
      </c>
      <c r="L3542" s="41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 hidden="1">
      <c r="A3543" t="s">
        <v>26</v>
      </c>
      <c r="B3543" t="s">
        <v>4645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1">
        <f t="shared" si="187"/>
        <v>5966398.7000000002</v>
      </c>
      <c r="K3543" s="41">
        <v>1133615.75</v>
      </c>
      <c r="L3543" s="41">
        <v>7100014.4500000002</v>
      </c>
      <c r="M3543" t="s">
        <v>70</v>
      </c>
      <c r="N3543" s="32">
        <v>46163</v>
      </c>
      <c r="O3543" s="1">
        <f t="shared" ref="O3543:O3606" si="188">IFERROR(IF(-_xlfn.DAYS(E3543,N3543)&lt;0,0,-_xlfn.DAYS(E3543,N3543)), " - ")</f>
        <v>9</v>
      </c>
      <c r="P3543" s="1" t="s">
        <v>3482</v>
      </c>
    </row>
    <row r="3544" spans="1:22" hidden="1">
      <c r="A3544" t="s">
        <v>26</v>
      </c>
      <c r="B3544" t="s">
        <v>4646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1">
        <f t="shared" si="187"/>
        <v>780000</v>
      </c>
      <c r="K3544" s="41">
        <v>148200</v>
      </c>
      <c r="L3544" s="41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</row>
    <row r="3545" spans="1:22" hidden="1">
      <c r="A3545" t="s">
        <v>26</v>
      </c>
      <c r="B3545" t="s">
        <v>4647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1">
        <f t="shared" si="187"/>
        <v>285000</v>
      </c>
      <c r="K3545" s="41">
        <v>54150</v>
      </c>
      <c r="L3545" s="41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</row>
    <row r="3546" spans="1:22" hidden="1">
      <c r="A3546" t="s">
        <v>26</v>
      </c>
      <c r="B3546" t="s">
        <v>4648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1">
        <f t="shared" si="187"/>
        <v>2316951</v>
      </c>
      <c r="K3546" s="41">
        <v>0</v>
      </c>
      <c r="L3546" s="41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 hidden="1">
      <c r="A3547" t="s">
        <v>26</v>
      </c>
      <c r="B3547" t="s">
        <v>4649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1">
        <f t="shared" si="187"/>
        <v>66116</v>
      </c>
      <c r="K3547" s="41">
        <v>12562</v>
      </c>
      <c r="L3547" s="41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 hidden="1">
      <c r="A3548" t="s">
        <v>26</v>
      </c>
      <c r="B3548" t="s">
        <v>4650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1">
        <f t="shared" si="187"/>
        <v>968036</v>
      </c>
      <c r="K3548" s="41">
        <v>183927</v>
      </c>
      <c r="L3548" s="41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 hidden="1">
      <c r="A3549" t="s">
        <v>26</v>
      </c>
      <c r="B3549" t="s">
        <v>4651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1">
        <f t="shared" si="187"/>
        <v>4789550</v>
      </c>
      <c r="K3549" s="41">
        <v>910014.5</v>
      </c>
      <c r="L3549" s="41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</row>
    <row r="3550" spans="1:22" hidden="1">
      <c r="A3550" t="s">
        <v>26</v>
      </c>
      <c r="B3550" t="s">
        <v>4652</v>
      </c>
      <c r="C3550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1">
        <f t="shared" si="187"/>
        <v>51400</v>
      </c>
      <c r="K3550" s="41">
        <v>0</v>
      </c>
      <c r="L3550" s="41">
        <v>51400</v>
      </c>
      <c r="M3550" t="s">
        <v>54</v>
      </c>
      <c r="O3550" s="1">
        <f t="shared" si="188"/>
        <v>0</v>
      </c>
    </row>
    <row r="3551" spans="1:22" hidden="1">
      <c r="A3551" t="s">
        <v>26</v>
      </c>
      <c r="B3551" t="s">
        <v>4653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1">
        <f t="shared" si="187"/>
        <v>351000</v>
      </c>
      <c r="K3551" s="41">
        <v>0</v>
      </c>
      <c r="L3551" s="41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 hidden="1">
      <c r="A3552" t="s">
        <v>26</v>
      </c>
      <c r="B3552" t="s">
        <v>4654</v>
      </c>
      <c r="C3552" s="34">
        <v>11212</v>
      </c>
      <c r="D3552" t="s">
        <v>4655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1">
        <f t="shared" si="187"/>
        <v>20900</v>
      </c>
      <c r="K3552" s="41">
        <v>0</v>
      </c>
      <c r="L3552" s="41">
        <v>20900</v>
      </c>
      <c r="M3552" t="s">
        <v>54</v>
      </c>
      <c r="O3552" s="1">
        <f t="shared" si="188"/>
        <v>0</v>
      </c>
    </row>
    <row r="3553" spans="1:22" hidden="1">
      <c r="A3553" t="s">
        <v>26</v>
      </c>
      <c r="B3553" t="s">
        <v>4656</v>
      </c>
      <c r="C3553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1">
        <f t="shared" si="187"/>
        <v>26000</v>
      </c>
      <c r="K3553" s="41">
        <v>0</v>
      </c>
      <c r="L3553" s="41">
        <v>26000</v>
      </c>
      <c r="M3553" t="s">
        <v>54</v>
      </c>
      <c r="O3553" s="1">
        <f t="shared" si="188"/>
        <v>0</v>
      </c>
    </row>
    <row r="3554" spans="1:22" hidden="1">
      <c r="A3554" t="s">
        <v>26</v>
      </c>
      <c r="B3554" t="s">
        <v>4657</v>
      </c>
      <c r="C3554" s="34">
        <v>22562</v>
      </c>
      <c r="D3554" t="s">
        <v>4658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4659</v>
      </c>
      <c r="J3554" s="41">
        <f t="shared" si="187"/>
        <v>2941</v>
      </c>
      <c r="K3554" s="41">
        <v>559</v>
      </c>
      <c r="L3554" s="41">
        <v>3500</v>
      </c>
      <c r="M3554" t="s">
        <v>54</v>
      </c>
      <c r="O3554" s="1">
        <f t="shared" si="188"/>
        <v>0</v>
      </c>
    </row>
    <row r="3555" spans="1:22" hidden="1">
      <c r="A3555" t="s">
        <v>26</v>
      </c>
      <c r="B3555" t="s">
        <v>4660</v>
      </c>
      <c r="C3555">
        <v>4843</v>
      </c>
      <c r="D3555" t="s">
        <v>4637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4638</v>
      </c>
      <c r="J3555" s="41">
        <f t="shared" si="187"/>
        <v>577938</v>
      </c>
      <c r="K3555" s="41">
        <v>18362</v>
      </c>
      <c r="L3555" s="41">
        <v>596300</v>
      </c>
      <c r="M3555" t="s">
        <v>3773</v>
      </c>
      <c r="O3555" s="1">
        <f t="shared" si="188"/>
        <v>0</v>
      </c>
    </row>
    <row r="3556" spans="1:22" hidden="1">
      <c r="A3556" t="s">
        <v>26</v>
      </c>
      <c r="B3556" t="s">
        <v>4661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1">
        <f t="shared" si="187"/>
        <v>2409229.7600000002</v>
      </c>
      <c r="K3556" s="41">
        <v>457753.65</v>
      </c>
      <c r="L3556" s="41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  <c r="U3556" s="32">
        <v>46167</v>
      </c>
    </row>
    <row r="3557" spans="1:22" hidden="1">
      <c r="A3557" t="s">
        <v>26</v>
      </c>
      <c r="B3557" t="s">
        <v>4662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1">
        <f t="shared" si="187"/>
        <v>1709384</v>
      </c>
      <c r="K3557" s="41">
        <v>0</v>
      </c>
      <c r="L3557" s="41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 hidden="1">
      <c r="A3558" t="s">
        <v>26</v>
      </c>
      <c r="B3558" t="s">
        <v>4663</v>
      </c>
      <c r="C3558" s="34">
        <v>3470</v>
      </c>
      <c r="D3558" t="s">
        <v>4664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1">
        <f t="shared" si="187"/>
        <v>66300</v>
      </c>
      <c r="K3558" s="41">
        <v>0</v>
      </c>
      <c r="L3558" s="41">
        <v>66300</v>
      </c>
      <c r="M3558" t="s">
        <v>54</v>
      </c>
      <c r="O3558" s="1">
        <f t="shared" si="188"/>
        <v>0</v>
      </c>
    </row>
    <row r="3559" spans="1:22" hidden="1">
      <c r="A3559" t="s">
        <v>26</v>
      </c>
      <c r="B3559" t="s">
        <v>4665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1">
        <f t="shared" si="187"/>
        <v>15200</v>
      </c>
      <c r="K3559" s="41">
        <v>0</v>
      </c>
      <c r="L3559" s="41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 hidden="1">
      <c r="A3560" t="s">
        <v>26</v>
      </c>
      <c r="B3560" t="s">
        <v>4666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1">
        <f t="shared" si="187"/>
        <v>2375621</v>
      </c>
      <c r="K3560" s="41">
        <v>375271</v>
      </c>
      <c r="L3560" s="41">
        <v>2750892</v>
      </c>
      <c r="M3560" t="s">
        <v>110</v>
      </c>
      <c r="N3560" t="s">
        <v>81</v>
      </c>
      <c r="O3560" s="1" t="str">
        <f t="shared" si="188"/>
        <v xml:space="preserve"> - </v>
      </c>
      <c r="P3560" t="s">
        <v>3482</v>
      </c>
    </row>
    <row r="3561" spans="1:22" hidden="1">
      <c r="A3561" t="s">
        <v>26</v>
      </c>
      <c r="B3561" t="s">
        <v>4667</v>
      </c>
      <c r="C3561" s="34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1">
        <f t="shared" si="187"/>
        <v>25126.05</v>
      </c>
      <c r="K3561" s="41">
        <v>4773.95</v>
      </c>
      <c r="L3561" s="41">
        <v>29900</v>
      </c>
      <c r="M3561" t="s">
        <v>54</v>
      </c>
      <c r="O3561" s="1">
        <f t="shared" si="188"/>
        <v>0</v>
      </c>
    </row>
    <row r="3562" spans="1:22" hidden="1">
      <c r="A3562" t="s">
        <v>26</v>
      </c>
      <c r="B3562" t="s">
        <v>4668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1">
        <f t="shared" si="187"/>
        <v>1034872</v>
      </c>
      <c r="K3562" s="41">
        <v>161880</v>
      </c>
      <c r="L3562" s="41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</row>
    <row r="3563" spans="1:22" hidden="1">
      <c r="A3563" t="s">
        <v>26</v>
      </c>
      <c r="B3563" t="s">
        <v>4669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1">
        <f t="shared" si="187"/>
        <v>2341100</v>
      </c>
      <c r="K3563" s="41">
        <v>0</v>
      </c>
      <c r="L3563" s="41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 hidden="1">
      <c r="A3564" t="s">
        <v>26</v>
      </c>
      <c r="B3564" t="s">
        <v>4670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1">
        <f t="shared" si="187"/>
        <v>400330</v>
      </c>
      <c r="K3564" s="41">
        <v>54653</v>
      </c>
      <c r="L3564" s="41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</row>
    <row r="3565" spans="1:22" hidden="1">
      <c r="A3565" t="s">
        <v>26</v>
      </c>
      <c r="B3565" t="s">
        <v>4671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1">
        <f t="shared" si="187"/>
        <v>432300</v>
      </c>
      <c r="K3565" s="41">
        <v>82137</v>
      </c>
      <c r="L3565" s="41">
        <v>514437</v>
      </c>
      <c r="M3565" t="s">
        <v>315</v>
      </c>
      <c r="N3565" t="s">
        <v>81</v>
      </c>
      <c r="O3565" s="1" t="str">
        <f t="shared" si="188"/>
        <v xml:space="preserve"> - </v>
      </c>
      <c r="P3565" t="s">
        <v>2149</v>
      </c>
    </row>
    <row r="3566" spans="1:22" hidden="1">
      <c r="A3566" t="s">
        <v>26</v>
      </c>
      <c r="B3566" t="s">
        <v>4672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1">
        <f t="shared" si="187"/>
        <v>2989600</v>
      </c>
      <c r="K3566" s="41">
        <v>568024</v>
      </c>
      <c r="L3566" s="41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</row>
    <row r="3567" spans="1:22" hidden="1">
      <c r="A3567" t="s">
        <v>26</v>
      </c>
      <c r="B3567" t="s">
        <v>4673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1">
        <f t="shared" si="187"/>
        <v>987400</v>
      </c>
      <c r="K3567" s="41">
        <v>187606</v>
      </c>
      <c r="L3567" s="41">
        <v>1175006</v>
      </c>
      <c r="M3567" t="s">
        <v>37</v>
      </c>
      <c r="N3567" s="32">
        <v>46163</v>
      </c>
      <c r="O3567" s="1">
        <f t="shared" si="188"/>
        <v>9</v>
      </c>
      <c r="P3567" t="s">
        <v>3482</v>
      </c>
    </row>
    <row r="3568" spans="1:22" hidden="1">
      <c r="A3568" t="s">
        <v>26</v>
      </c>
      <c r="B3568" t="s">
        <v>4674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1">
        <f t="shared" si="187"/>
        <v>93225</v>
      </c>
      <c r="K3568" s="41">
        <v>17713</v>
      </c>
      <c r="L3568" s="41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  <c r="U3568" s="32">
        <v>46167</v>
      </c>
    </row>
    <row r="3569" spans="1:22" hidden="1">
      <c r="A3569" t="s">
        <v>26</v>
      </c>
      <c r="B3569" t="s">
        <v>4675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1">
        <f t="shared" si="187"/>
        <v>37290</v>
      </c>
      <c r="K3569" s="41">
        <v>7085</v>
      </c>
      <c r="L3569" s="41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 hidden="1">
      <c r="A3570" t="s">
        <v>26</v>
      </c>
      <c r="B3570" t="s">
        <v>4676</v>
      </c>
      <c r="C3570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1">
        <f t="shared" si="187"/>
        <v>16400.84</v>
      </c>
      <c r="K3570" s="41">
        <v>399.16</v>
      </c>
      <c r="L3570" s="41">
        <v>16800</v>
      </c>
      <c r="M3570" t="s">
        <v>54</v>
      </c>
      <c r="O3570" s="1">
        <f t="shared" si="188"/>
        <v>0</v>
      </c>
    </row>
    <row r="3571" spans="1:22" hidden="1">
      <c r="A3571" t="s">
        <v>26</v>
      </c>
      <c r="B3571" t="s">
        <v>4677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1">
        <f t="shared" si="187"/>
        <v>22900</v>
      </c>
      <c r="K3571" s="41">
        <v>0</v>
      </c>
      <c r="L3571" s="41">
        <v>22900</v>
      </c>
      <c r="M3571" t="s">
        <v>54</v>
      </c>
      <c r="O3571" s="1">
        <f t="shared" si="188"/>
        <v>0</v>
      </c>
    </row>
    <row r="3572" spans="1:22" hidden="1">
      <c r="A3572" t="s">
        <v>26</v>
      </c>
      <c r="B3572" t="s">
        <v>4678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1">
        <f t="shared" si="187"/>
        <v>42000</v>
      </c>
      <c r="K3572" s="41">
        <v>7980</v>
      </c>
      <c r="L3572" s="41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 hidden="1">
      <c r="A3573" t="s">
        <v>26</v>
      </c>
      <c r="B3573" t="s">
        <v>4679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1">
        <f t="shared" si="187"/>
        <v>380700</v>
      </c>
      <c r="K3573" s="41">
        <v>72333</v>
      </c>
      <c r="L3573" s="41">
        <v>453033</v>
      </c>
      <c r="M3573" t="s">
        <v>70</v>
      </c>
      <c r="N3573" s="32">
        <v>46164</v>
      </c>
      <c r="O3573" s="1">
        <f t="shared" si="188"/>
        <v>10</v>
      </c>
      <c r="P3573" t="s">
        <v>3482</v>
      </c>
      <c r="U3573" s="32">
        <v>46168</v>
      </c>
      <c r="V3573" t="s">
        <v>39</v>
      </c>
    </row>
    <row r="3574" spans="1:22" hidden="1">
      <c r="A3574" t="s">
        <v>26</v>
      </c>
      <c r="B3574" t="s">
        <v>4680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1">
        <f t="shared" si="187"/>
        <v>124800</v>
      </c>
      <c r="K3574" s="41">
        <v>23712</v>
      </c>
      <c r="L3574" s="41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 hidden="1">
      <c r="A3575" t="s">
        <v>26</v>
      </c>
      <c r="B3575" t="s">
        <v>4681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1">
        <f t="shared" si="187"/>
        <v>66750</v>
      </c>
      <c r="K3575" s="41">
        <v>0</v>
      </c>
      <c r="L3575" s="41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 hidden="1">
      <c r="A3576" t="s">
        <v>26</v>
      </c>
      <c r="B3576" t="s">
        <v>4682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1">
        <f t="shared" si="187"/>
        <v>968000</v>
      </c>
      <c r="K3576" s="41">
        <v>183920</v>
      </c>
      <c r="L3576" s="41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 hidden="1">
      <c r="A3577" t="s">
        <v>809</v>
      </c>
      <c r="B3577" t="s">
        <v>4683</v>
      </c>
      <c r="C3577" t="s">
        <v>4684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1">
        <f t="shared" si="187"/>
        <v>4150281</v>
      </c>
      <c r="K3577" s="41">
        <v>0</v>
      </c>
      <c r="L3577" s="41">
        <v>4150281</v>
      </c>
      <c r="M3577" t="s">
        <v>813</v>
      </c>
      <c r="O3577" s="1">
        <f t="shared" si="188"/>
        <v>0</v>
      </c>
    </row>
    <row r="3578" spans="1:22" hidden="1">
      <c r="A3578" t="s">
        <v>809</v>
      </c>
      <c r="B3578" t="s">
        <v>4685</v>
      </c>
      <c r="C3578" t="s">
        <v>4686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1">
        <f t="shared" si="187"/>
        <v>8444090</v>
      </c>
      <c r="K3578" s="41">
        <v>0</v>
      </c>
      <c r="L3578" s="41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 hidden="1">
      <c r="A3579" t="s">
        <v>26</v>
      </c>
      <c r="B3579" t="s">
        <v>4687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1">
        <f t="shared" ref="J3579:J3642" si="191">L3579-K3579</f>
        <v>5466190</v>
      </c>
      <c r="K3579" s="41">
        <v>1038576.1</v>
      </c>
      <c r="L3579" s="41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</row>
    <row r="3580" spans="1:22" hidden="1">
      <c r="A3580" t="s">
        <v>26</v>
      </c>
      <c r="B3580" t="s">
        <v>4688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1">
        <f t="shared" si="191"/>
        <v>2250000</v>
      </c>
      <c r="K3580" s="41">
        <v>427500</v>
      </c>
      <c r="L3580" s="41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</row>
    <row r="3581" spans="1:22" hidden="1">
      <c r="A3581" t="s">
        <v>26</v>
      </c>
      <c r="B3581" t="s">
        <v>4689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1">
        <f t="shared" si="191"/>
        <v>792000</v>
      </c>
      <c r="K3581" s="41">
        <v>150480</v>
      </c>
      <c r="L3581" s="41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</row>
    <row r="3582" spans="1:22" hidden="1">
      <c r="A3582" t="s">
        <v>26</v>
      </c>
      <c r="B3582" t="s">
        <v>4690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1">
        <f t="shared" si="191"/>
        <v>142350</v>
      </c>
      <c r="K3582" s="41">
        <v>27046.5</v>
      </c>
      <c r="L3582" s="41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  <c r="U3582" s="32">
        <v>46167</v>
      </c>
    </row>
    <row r="3583" spans="1:22" hidden="1">
      <c r="A3583" t="s">
        <v>26</v>
      </c>
      <c r="B3583" t="s">
        <v>4691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1">
        <f t="shared" si="191"/>
        <v>1084033.6099999999</v>
      </c>
      <c r="K3583" s="41">
        <v>205966.39</v>
      </c>
      <c r="L3583" s="41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 hidden="1">
      <c r="A3584" t="s">
        <v>26</v>
      </c>
      <c r="B3584" t="s">
        <v>4692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1">
        <f t="shared" si="191"/>
        <v>280000</v>
      </c>
      <c r="K3584" s="41">
        <v>53200</v>
      </c>
      <c r="L3584" s="41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 hidden="1">
      <c r="A3585" t="s">
        <v>26</v>
      </c>
      <c r="B3585" t="s">
        <v>4693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1">
        <f t="shared" si="191"/>
        <v>110000</v>
      </c>
      <c r="K3585" s="41">
        <v>20900</v>
      </c>
      <c r="L3585" s="41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 hidden="1">
      <c r="A3586" t="s">
        <v>26</v>
      </c>
      <c r="B3586" t="s">
        <v>4694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1">
        <f t="shared" si="191"/>
        <v>68400</v>
      </c>
      <c r="K3586" s="41">
        <v>12996</v>
      </c>
      <c r="L3586" s="41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</row>
    <row r="3587" spans="1:22" hidden="1">
      <c r="A3587" t="s">
        <v>26</v>
      </c>
      <c r="B3587" t="s">
        <v>4695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1">
        <f t="shared" si="191"/>
        <v>81000</v>
      </c>
      <c r="K3587" s="41">
        <v>7410</v>
      </c>
      <c r="L3587" s="41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 hidden="1">
      <c r="A3588" t="s">
        <v>26</v>
      </c>
      <c r="B3588" t="s">
        <v>4696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1">
        <f t="shared" si="191"/>
        <v>1061452</v>
      </c>
      <c r="K3588" s="41">
        <v>201676</v>
      </c>
      <c r="L3588" s="41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</row>
    <row r="3589" spans="1:22" hidden="1">
      <c r="A3589" t="s">
        <v>26</v>
      </c>
      <c r="B3589" t="s">
        <v>4697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1">
        <f t="shared" si="191"/>
        <v>122860</v>
      </c>
      <c r="K3589" s="41">
        <v>23343</v>
      </c>
      <c r="L3589" s="41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</row>
    <row r="3590" spans="1:22" hidden="1">
      <c r="A3590" t="s">
        <v>26</v>
      </c>
      <c r="B3590" t="s">
        <v>4698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1">
        <f t="shared" si="191"/>
        <v>564130</v>
      </c>
      <c r="K3590" s="41">
        <v>105140</v>
      </c>
      <c r="L3590" s="41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</row>
    <row r="3591" spans="1:22" hidden="1">
      <c r="A3591" t="s">
        <v>26</v>
      </c>
      <c r="B3591" t="s">
        <v>4699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1">
        <f t="shared" si="191"/>
        <v>1892727</v>
      </c>
      <c r="K3591" s="41">
        <v>279501</v>
      </c>
      <c r="L3591" s="41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</row>
    <row r="3592" spans="1:22" hidden="1">
      <c r="A3592" t="s">
        <v>26</v>
      </c>
      <c r="B3592" t="s">
        <v>4700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1">
        <f t="shared" si="191"/>
        <v>545500</v>
      </c>
      <c r="K3592" s="41">
        <v>0</v>
      </c>
      <c r="L3592" s="41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 hidden="1">
      <c r="A3593" t="s">
        <v>26</v>
      </c>
      <c r="B3593" t="s">
        <v>4701</v>
      </c>
      <c r="C3593" s="34">
        <v>1128008</v>
      </c>
      <c r="D3593" t="s">
        <v>4702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1">
        <f t="shared" si="191"/>
        <v>29115.119999999999</v>
      </c>
      <c r="K3593" s="41">
        <v>3429.88</v>
      </c>
      <c r="L3593" s="41">
        <v>32545</v>
      </c>
      <c r="M3593" t="s">
        <v>54</v>
      </c>
      <c r="O3593" s="1">
        <f t="shared" si="188"/>
        <v>0</v>
      </c>
    </row>
    <row r="3594" spans="1:22" hidden="1">
      <c r="A3594" t="s">
        <v>82</v>
      </c>
      <c r="B3594" t="s">
        <v>4703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1">
        <f t="shared" si="191"/>
        <v>175092</v>
      </c>
      <c r="K3594" s="41">
        <v>0</v>
      </c>
      <c r="L3594" s="41">
        <v>175092</v>
      </c>
      <c r="M3594" t="s">
        <v>128</v>
      </c>
      <c r="N3594" s="32">
        <v>46167</v>
      </c>
      <c r="O3594" s="1">
        <f t="shared" si="188"/>
        <v>12</v>
      </c>
      <c r="P3594" t="s">
        <v>2466</v>
      </c>
    </row>
    <row r="3595" spans="1:22" hidden="1">
      <c r="A3595" t="s">
        <v>26</v>
      </c>
      <c r="B3595" t="s">
        <v>4704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1">
        <f t="shared" si="191"/>
        <v>72016</v>
      </c>
      <c r="K3595" s="41">
        <v>13683</v>
      </c>
      <c r="L3595" s="41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</row>
    <row r="3596" spans="1:22" hidden="1">
      <c r="A3596" t="s">
        <v>26</v>
      </c>
      <c r="B3596" t="s">
        <v>4705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1">
        <f t="shared" si="191"/>
        <v>72000</v>
      </c>
      <c r="K3596" s="41">
        <v>13680</v>
      </c>
      <c r="L3596" s="41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 hidden="1">
      <c r="A3597" t="s">
        <v>26</v>
      </c>
      <c r="B3597" t="s">
        <v>4706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1">
        <f t="shared" si="191"/>
        <v>3300000</v>
      </c>
      <c r="K3597" s="41">
        <v>627000</v>
      </c>
      <c r="L3597" s="41">
        <v>3927000</v>
      </c>
      <c r="M3597" t="s">
        <v>37</v>
      </c>
      <c r="O3597" s="1">
        <f t="shared" si="188"/>
        <v>0</v>
      </c>
    </row>
    <row r="3598" spans="1:22" hidden="1">
      <c r="A3598" t="s">
        <v>26</v>
      </c>
      <c r="B3598" t="s">
        <v>4707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1">
        <f t="shared" si="191"/>
        <v>100000</v>
      </c>
      <c r="K3598" s="41">
        <v>0</v>
      </c>
      <c r="L3598" s="41">
        <v>100000</v>
      </c>
      <c r="M3598" t="s">
        <v>54</v>
      </c>
      <c r="N3598" s="32">
        <v>46167</v>
      </c>
      <c r="O3598" s="1">
        <f t="shared" si="188"/>
        <v>12</v>
      </c>
      <c r="P3598" t="s">
        <v>3482</v>
      </c>
    </row>
    <row r="3599" spans="1:22" hidden="1">
      <c r="A3599" t="s">
        <v>26</v>
      </c>
      <c r="B3599" t="s">
        <v>4708</v>
      </c>
      <c r="C3599" s="34">
        <v>15389</v>
      </c>
      <c r="D3599" t="s">
        <v>4709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4710</v>
      </c>
      <c r="J3599" s="41">
        <f t="shared" si="191"/>
        <v>49800.959999999999</v>
      </c>
      <c r="K3599" s="41">
        <v>0</v>
      </c>
      <c r="L3599" s="41">
        <v>49800.959999999999</v>
      </c>
      <c r="M3599" t="s">
        <v>54</v>
      </c>
      <c r="O3599" s="1">
        <f t="shared" si="188"/>
        <v>0</v>
      </c>
    </row>
    <row r="3600" spans="1:22" hidden="1">
      <c r="A3600" t="s">
        <v>26</v>
      </c>
      <c r="B3600" t="s">
        <v>4711</v>
      </c>
      <c r="C3600" s="34">
        <v>15388</v>
      </c>
      <c r="D3600" t="s">
        <v>4709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4710</v>
      </c>
      <c r="J3600" s="41">
        <f t="shared" si="191"/>
        <v>24900.48</v>
      </c>
      <c r="K3600" s="41">
        <v>0</v>
      </c>
      <c r="L3600" s="41">
        <v>24900.48</v>
      </c>
      <c r="M3600" t="s">
        <v>54</v>
      </c>
      <c r="O3600" s="1">
        <f t="shared" si="188"/>
        <v>0</v>
      </c>
    </row>
    <row r="3601" spans="1:22" hidden="1">
      <c r="A3601" t="s">
        <v>26</v>
      </c>
      <c r="B3601" t="s">
        <v>4712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1">
        <f t="shared" si="191"/>
        <v>155000</v>
      </c>
      <c r="K3601" s="41">
        <v>0</v>
      </c>
      <c r="L3601" s="41">
        <v>155000</v>
      </c>
      <c r="M3601" t="s">
        <v>54</v>
      </c>
      <c r="O3601" s="1">
        <f t="shared" si="188"/>
        <v>0</v>
      </c>
    </row>
    <row r="3602" spans="1:22" hidden="1">
      <c r="A3602" t="s">
        <v>26</v>
      </c>
      <c r="B3602" t="s">
        <v>4713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1">
        <f t="shared" si="191"/>
        <v>50000</v>
      </c>
      <c r="K3602" s="41">
        <v>9500</v>
      </c>
      <c r="L3602" s="41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 hidden="1">
      <c r="A3603" t="s">
        <v>26</v>
      </c>
      <c r="B3603" t="s">
        <v>4714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1">
        <f t="shared" si="191"/>
        <v>517045.00000000006</v>
      </c>
      <c r="K3603" s="41">
        <v>98238.55</v>
      </c>
      <c r="L3603" s="41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  <c r="U3603" s="32">
        <v>46167</v>
      </c>
    </row>
    <row r="3604" spans="1:22" hidden="1">
      <c r="A3604" t="s">
        <v>26</v>
      </c>
      <c r="B3604" t="s">
        <v>4715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1">
        <f t="shared" si="191"/>
        <v>295767</v>
      </c>
      <c r="K3604" s="41">
        <v>56195.73</v>
      </c>
      <c r="L3604" s="41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  <c r="U3604" s="32">
        <v>46167</v>
      </c>
    </row>
    <row r="3605" spans="1:22" hidden="1">
      <c r="A3605" t="s">
        <v>26</v>
      </c>
      <c r="B3605" t="s">
        <v>4716</v>
      </c>
      <c r="C3605" s="34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1">
        <f t="shared" si="191"/>
        <v>45800</v>
      </c>
      <c r="K3605" s="41">
        <v>0</v>
      </c>
      <c r="L3605" s="41">
        <v>45800</v>
      </c>
      <c r="M3605" t="s">
        <v>54</v>
      </c>
      <c r="O3605" s="1">
        <f t="shared" si="188"/>
        <v>0</v>
      </c>
    </row>
    <row r="3606" spans="1:22" hidden="1">
      <c r="A3606" t="s">
        <v>26</v>
      </c>
      <c r="B3606" t="s">
        <v>4717</v>
      </c>
      <c r="C3606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1">
        <f t="shared" si="191"/>
        <v>14621.85</v>
      </c>
      <c r="K3606" s="41">
        <v>2778.15</v>
      </c>
      <c r="L3606" s="41">
        <v>17400</v>
      </c>
      <c r="M3606" t="s">
        <v>54</v>
      </c>
      <c r="O3606" s="1">
        <f t="shared" si="188"/>
        <v>0</v>
      </c>
    </row>
    <row r="3607" spans="1:22" hidden="1">
      <c r="A3607" t="s">
        <v>26</v>
      </c>
      <c r="B3607" t="s">
        <v>4718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1">
        <f t="shared" si="191"/>
        <v>105000</v>
      </c>
      <c r="K3607" s="41">
        <v>19950</v>
      </c>
      <c r="L3607" s="41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 hidden="1">
      <c r="A3608" t="s">
        <v>26</v>
      </c>
      <c r="B3608" t="s">
        <v>4719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1">
        <f t="shared" si="191"/>
        <v>520650</v>
      </c>
      <c r="K3608" s="41">
        <v>0</v>
      </c>
      <c r="L3608" s="41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 hidden="1">
      <c r="A3609" t="s">
        <v>26</v>
      </c>
      <c r="B3609" t="s">
        <v>4720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1">
        <f t="shared" si="191"/>
        <v>393000</v>
      </c>
      <c r="K3609" s="41">
        <v>74670</v>
      </c>
      <c r="L3609" s="41">
        <v>467670</v>
      </c>
      <c r="M3609" t="s">
        <v>37</v>
      </c>
      <c r="O3609" s="1">
        <f t="shared" si="192"/>
        <v>0</v>
      </c>
    </row>
    <row r="3610" spans="1:22" hidden="1">
      <c r="A3610" t="s">
        <v>26</v>
      </c>
      <c r="B3610" t="s">
        <v>4721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1">
        <f t="shared" si="191"/>
        <v>601900</v>
      </c>
      <c r="K3610" s="41">
        <v>0</v>
      </c>
      <c r="L3610" s="41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 hidden="1">
      <c r="A3611" t="s">
        <v>26</v>
      </c>
      <c r="B3611" t="s">
        <v>4722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1">
        <f t="shared" si="191"/>
        <v>37900</v>
      </c>
      <c r="K3611" s="41">
        <v>0</v>
      </c>
      <c r="L3611" s="41">
        <v>37900</v>
      </c>
      <c r="M3611" t="s">
        <v>54</v>
      </c>
      <c r="O3611" s="1">
        <f t="shared" si="192"/>
        <v>0</v>
      </c>
    </row>
    <row r="3612" spans="1:22" hidden="1">
      <c r="A3612" t="s">
        <v>26</v>
      </c>
      <c r="B3612" t="s">
        <v>4723</v>
      </c>
      <c r="C3612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1">
        <f t="shared" si="191"/>
        <v>37900</v>
      </c>
      <c r="K3612" s="41">
        <v>0</v>
      </c>
      <c r="L3612" s="41">
        <v>37900</v>
      </c>
      <c r="M3612" t="s">
        <v>54</v>
      </c>
      <c r="O3612" s="1">
        <f t="shared" si="192"/>
        <v>0</v>
      </c>
    </row>
    <row r="3613" spans="1:22" hidden="1">
      <c r="A3613" t="s">
        <v>26</v>
      </c>
      <c r="B3613" t="s">
        <v>4724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1">
        <f t="shared" si="191"/>
        <v>294117.65000000002</v>
      </c>
      <c r="K3613" s="41">
        <v>55882.35</v>
      </c>
      <c r="L3613" s="41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 hidden="1">
      <c r="A3614" t="s">
        <v>26</v>
      </c>
      <c r="B3614" t="s">
        <v>4725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1">
        <f t="shared" si="191"/>
        <v>318097</v>
      </c>
      <c r="K3614" s="41">
        <v>60438.43</v>
      </c>
      <c r="L3614" s="41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</row>
    <row r="3615" spans="1:22" hidden="1">
      <c r="A3615" t="s">
        <v>26</v>
      </c>
      <c r="B3615" t="s">
        <v>4726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1">
        <f t="shared" si="191"/>
        <v>2530110</v>
      </c>
      <c r="K3615" s="41">
        <v>480721</v>
      </c>
      <c r="L3615" s="41">
        <v>3010831</v>
      </c>
      <c r="M3615" t="s">
        <v>58</v>
      </c>
      <c r="O3615" s="1">
        <f t="shared" si="192"/>
        <v>0</v>
      </c>
    </row>
    <row r="3616" spans="1:22" hidden="1">
      <c r="A3616" t="s">
        <v>26</v>
      </c>
      <c r="B3616" t="s">
        <v>4727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1">
        <f t="shared" si="191"/>
        <v>264860</v>
      </c>
      <c r="K3616" s="41">
        <v>50323.4</v>
      </c>
      <c r="L3616" s="41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</row>
    <row r="3617" spans="1:22" hidden="1">
      <c r="A3617" t="s">
        <v>26</v>
      </c>
      <c r="B3617" t="s">
        <v>4728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1">
        <f t="shared" si="191"/>
        <v>1500000</v>
      </c>
      <c r="K3617" s="41">
        <v>285000</v>
      </c>
      <c r="L3617" s="41">
        <v>1785000</v>
      </c>
      <c r="M3617" t="s">
        <v>37</v>
      </c>
      <c r="N3617" s="32">
        <v>46163</v>
      </c>
      <c r="O3617" s="1">
        <f t="shared" si="192"/>
        <v>7</v>
      </c>
      <c r="P3617" t="s">
        <v>3482</v>
      </c>
    </row>
    <row r="3618" spans="1:22" hidden="1">
      <c r="A3618" t="s">
        <v>82</v>
      </c>
      <c r="B3618" t="s">
        <v>4729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1">
        <f t="shared" si="191"/>
        <v>10650000</v>
      </c>
      <c r="K3618" s="41">
        <v>2023500</v>
      </c>
      <c r="L3618" s="41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>
      <c r="A3619" t="s">
        <v>26</v>
      </c>
      <c r="B3619" t="s">
        <v>4730</v>
      </c>
      <c r="C3619" s="34">
        <v>100294163</v>
      </c>
      <c r="D3619" t="s">
        <v>4731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1">
        <f t="shared" si="191"/>
        <v>49495.8</v>
      </c>
      <c r="K3619" s="41">
        <v>9404.2000000000007</v>
      </c>
      <c r="L3619" s="41">
        <v>58900</v>
      </c>
      <c r="M3619" s="35" t="s">
        <v>54</v>
      </c>
      <c r="O3619" s="1">
        <f t="shared" si="192"/>
        <v>0</v>
      </c>
    </row>
    <row r="3620" spans="1:22" hidden="1">
      <c r="A3620" t="s">
        <v>26</v>
      </c>
      <c r="B3620" t="s">
        <v>4732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1">
        <f t="shared" si="191"/>
        <v>591663.60000000009</v>
      </c>
      <c r="K3620" s="41">
        <v>112416.08</v>
      </c>
      <c r="L3620" s="41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</row>
    <row r="3621" spans="1:22" hidden="1">
      <c r="A3621" t="s">
        <v>26</v>
      </c>
      <c r="B3621" t="s">
        <v>4733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1">
        <f t="shared" si="191"/>
        <v>48500</v>
      </c>
      <c r="K3621" s="41">
        <v>9215</v>
      </c>
      <c r="L3621" s="41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</row>
    <row r="3622" spans="1:22" hidden="1">
      <c r="A3622" t="s">
        <v>26</v>
      </c>
      <c r="B3622" t="s">
        <v>4734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1">
        <f t="shared" si="191"/>
        <v>2124300</v>
      </c>
      <c r="K3622" s="41">
        <v>403617</v>
      </c>
      <c r="L3622" s="41">
        <v>2527917</v>
      </c>
      <c r="M3622" t="s">
        <v>37</v>
      </c>
      <c r="N3622" s="32">
        <v>46163</v>
      </c>
      <c r="O3622" s="1">
        <f t="shared" si="192"/>
        <v>7</v>
      </c>
      <c r="P3622" t="s">
        <v>3482</v>
      </c>
    </row>
    <row r="3623" spans="1:22" hidden="1">
      <c r="A3623" t="s">
        <v>26</v>
      </c>
      <c r="B3623" t="s">
        <v>4735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1">
        <f t="shared" si="191"/>
        <v>5940000</v>
      </c>
      <c r="K3623" s="41">
        <v>1128600</v>
      </c>
      <c r="L3623" s="41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 hidden="1">
      <c r="A3624" t="s">
        <v>26</v>
      </c>
      <c r="B3624" t="s">
        <v>4736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1">
        <f t="shared" si="191"/>
        <v>251534.00000000003</v>
      </c>
      <c r="K3624" s="41">
        <v>47791.46</v>
      </c>
      <c r="L3624" s="41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 hidden="1">
      <c r="A3625" t="s">
        <v>26</v>
      </c>
      <c r="B3625" t="s">
        <v>4737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1">
        <f t="shared" si="191"/>
        <v>251534.00000000003</v>
      </c>
      <c r="K3625" s="41">
        <v>47791.46</v>
      </c>
      <c r="L3625" s="41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 hidden="1">
      <c r="A3626" t="s">
        <v>26</v>
      </c>
      <c r="B3626" t="s">
        <v>4738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1">
        <f t="shared" si="191"/>
        <v>1330000</v>
      </c>
      <c r="K3626" s="41">
        <v>252700</v>
      </c>
      <c r="L3626" s="41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 hidden="1">
      <c r="A3627" t="s">
        <v>26</v>
      </c>
      <c r="B3627" t="s">
        <v>4739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1">
        <f t="shared" si="191"/>
        <v>120000</v>
      </c>
      <c r="K3627" s="41">
        <v>0</v>
      </c>
      <c r="L3627" s="41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  <c r="U3627" s="32">
        <v>46164</v>
      </c>
      <c r="V3627" t="s">
        <v>39</v>
      </c>
    </row>
    <row r="3628" spans="1:22" hidden="1">
      <c r="A3628" t="s">
        <v>26</v>
      </c>
      <c r="B3628" t="s">
        <v>4740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1">
        <f t="shared" si="191"/>
        <v>475000</v>
      </c>
      <c r="K3628" s="41">
        <v>90250</v>
      </c>
      <c r="L3628" s="41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 hidden="1">
      <c r="A3629" t="s">
        <v>26</v>
      </c>
      <c r="B3629" t="s">
        <v>4741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1">
        <f t="shared" si="191"/>
        <v>450000</v>
      </c>
      <c r="K3629" s="41">
        <v>0</v>
      </c>
      <c r="L3629" s="41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  <c r="U3629" s="32">
        <v>46164</v>
      </c>
      <c r="V3629" t="s">
        <v>39</v>
      </c>
    </row>
    <row r="3630" spans="1:22" hidden="1">
      <c r="A3630" t="s">
        <v>26</v>
      </c>
      <c r="B3630" t="s">
        <v>4742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1">
        <f t="shared" si="191"/>
        <v>162500</v>
      </c>
      <c r="K3630" s="41">
        <v>30875</v>
      </c>
      <c r="L3630" s="41">
        <v>193375</v>
      </c>
      <c r="M3630" t="s">
        <v>37</v>
      </c>
      <c r="N3630" s="32">
        <v>46163</v>
      </c>
      <c r="O3630" s="1">
        <f t="shared" si="192"/>
        <v>7</v>
      </c>
      <c r="P3630" t="s">
        <v>3482</v>
      </c>
      <c r="U3630" s="32">
        <v>46164</v>
      </c>
      <c r="V3630" t="s">
        <v>39</v>
      </c>
    </row>
    <row r="3631" spans="1:22" hidden="1">
      <c r="A3631" t="s">
        <v>26</v>
      </c>
      <c r="B3631" t="s">
        <v>4743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1">
        <f t="shared" si="191"/>
        <v>8622</v>
      </c>
      <c r="K3631" s="41">
        <v>0</v>
      </c>
      <c r="L3631" s="41">
        <v>8622</v>
      </c>
      <c r="M3631" t="s">
        <v>128</v>
      </c>
      <c r="N3631" s="32">
        <v>46167</v>
      </c>
      <c r="O3631" s="1">
        <f t="shared" si="192"/>
        <v>11</v>
      </c>
      <c r="P3631" t="s">
        <v>2466</v>
      </c>
      <c r="U3631" s="32">
        <v>46169</v>
      </c>
      <c r="V3631" t="s">
        <v>39</v>
      </c>
    </row>
    <row r="3632" spans="1:22" hidden="1">
      <c r="A3632" t="s">
        <v>26</v>
      </c>
      <c r="B3632" t="s">
        <v>4744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1">
        <f t="shared" si="191"/>
        <v>298700</v>
      </c>
      <c r="K3632" s="41">
        <v>56753</v>
      </c>
      <c r="L3632" s="41">
        <v>355453</v>
      </c>
      <c r="M3632" t="s">
        <v>37</v>
      </c>
      <c r="N3632" s="32">
        <v>46163</v>
      </c>
      <c r="O3632" s="1">
        <f t="shared" si="192"/>
        <v>7</v>
      </c>
      <c r="P3632" t="s">
        <v>3482</v>
      </c>
      <c r="U3632" s="32">
        <v>46164</v>
      </c>
      <c r="V3632" t="s">
        <v>39</v>
      </c>
    </row>
    <row r="3633" spans="1:22" hidden="1">
      <c r="A3633" t="s">
        <v>26</v>
      </c>
      <c r="B3633" t="s">
        <v>4745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1">
        <f t="shared" si="191"/>
        <v>3437792</v>
      </c>
      <c r="K3633" s="41">
        <v>653180.48</v>
      </c>
      <c r="L3633" s="41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 hidden="1">
      <c r="A3634" t="s">
        <v>26</v>
      </c>
      <c r="B3634" t="s">
        <v>4746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1">
        <f t="shared" si="191"/>
        <v>5369116.3599999994</v>
      </c>
      <c r="K3634" s="41">
        <v>1020132.11</v>
      </c>
      <c r="L3634" s="41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</row>
    <row r="3635" spans="1:22" hidden="1">
      <c r="A3635" t="s">
        <v>26</v>
      </c>
      <c r="B3635" t="s">
        <v>4747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1">
        <f t="shared" si="191"/>
        <v>601570.76</v>
      </c>
      <c r="K3635" s="41">
        <v>114298.44</v>
      </c>
      <c r="L3635" s="41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</row>
    <row r="3636" spans="1:22" hidden="1">
      <c r="A3636" t="s">
        <v>26</v>
      </c>
      <c r="B3636" t="s">
        <v>4748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1">
        <f t="shared" si="191"/>
        <v>54150</v>
      </c>
      <c r="K3636" s="41">
        <v>10288.5</v>
      </c>
      <c r="L3636" s="41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 hidden="1">
      <c r="A3637" t="s">
        <v>26</v>
      </c>
      <c r="B3637" t="s">
        <v>4749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1">
        <f t="shared" si="191"/>
        <v>230000</v>
      </c>
      <c r="K3637" s="41">
        <v>43700</v>
      </c>
      <c r="L3637" s="41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</row>
    <row r="3638" spans="1:22" hidden="1">
      <c r="A3638" t="s">
        <v>26</v>
      </c>
      <c r="B3638" t="s">
        <v>4750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1">
        <f t="shared" si="191"/>
        <v>3780000</v>
      </c>
      <c r="K3638" s="41">
        <v>718200</v>
      </c>
      <c r="L3638" s="41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</row>
    <row r="3639" spans="1:22" hidden="1">
      <c r="A3639" t="s">
        <v>26</v>
      </c>
      <c r="B3639" t="s">
        <v>4751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1">
        <f t="shared" si="191"/>
        <v>173834</v>
      </c>
      <c r="K3639" s="41">
        <v>33028.46</v>
      </c>
      <c r="L3639" s="41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</row>
    <row r="3640" spans="1:22" hidden="1">
      <c r="A3640" t="s">
        <v>26</v>
      </c>
      <c r="B3640" t="s">
        <v>4752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1">
        <f t="shared" si="191"/>
        <v>206310</v>
      </c>
      <c r="K3640" s="41">
        <v>39198.9</v>
      </c>
      <c r="L3640" s="41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  <c r="U3640" s="32">
        <v>46167</v>
      </c>
    </row>
    <row r="3641" spans="1:22" hidden="1">
      <c r="A3641" t="s">
        <v>26</v>
      </c>
      <c r="B3641" t="s">
        <v>4753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1">
        <f t="shared" si="191"/>
        <v>20000000</v>
      </c>
      <c r="K3641" s="41">
        <v>3800000</v>
      </c>
      <c r="L3641" s="41">
        <v>23800000</v>
      </c>
      <c r="M3641" t="s">
        <v>214</v>
      </c>
      <c r="O3641" s="1">
        <f t="shared" si="192"/>
        <v>0</v>
      </c>
    </row>
    <row r="3642" spans="1:22" hidden="1">
      <c r="A3642" t="s">
        <v>82</v>
      </c>
      <c r="B3642" t="s">
        <v>4754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1">
        <f t="shared" si="191"/>
        <v>5940000</v>
      </c>
      <c r="K3642" s="41">
        <v>1128600</v>
      </c>
      <c r="L3642" s="41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 hidden="1">
      <c r="A3643" t="s">
        <v>26</v>
      </c>
      <c r="B3643" t="s">
        <v>4755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1">
        <f t="shared" ref="J3643:J3706" si="194">L3643-K3643</f>
        <v>262184.88</v>
      </c>
      <c r="K3643" s="41">
        <v>49815.13</v>
      </c>
      <c r="L3643" s="41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</row>
    <row r="3644" spans="1:22" hidden="1">
      <c r="A3644" t="s">
        <v>26</v>
      </c>
      <c r="B3644" t="s">
        <v>4756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1">
        <f t="shared" si="194"/>
        <v>282352.96000000002</v>
      </c>
      <c r="K3644" s="41">
        <v>53647.06</v>
      </c>
      <c r="L3644" s="41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</row>
    <row r="3645" spans="1:22" hidden="1">
      <c r="A3645" t="s">
        <v>26</v>
      </c>
      <c r="B3645" t="s">
        <v>4757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1">
        <f t="shared" si="194"/>
        <v>311000</v>
      </c>
      <c r="K3645" s="41">
        <v>59090</v>
      </c>
      <c r="L3645" s="41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  <c r="U3645" s="32">
        <v>46168</v>
      </c>
      <c r="V3645" t="s">
        <v>39</v>
      </c>
    </row>
    <row r="3646" spans="1:22" hidden="1">
      <c r="A3646" t="s">
        <v>26</v>
      </c>
      <c r="B3646" t="s">
        <v>4758</v>
      </c>
      <c r="C3646" s="34">
        <v>11234</v>
      </c>
      <c r="D3646" t="s">
        <v>4655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1">
        <f t="shared" si="194"/>
        <v>59900</v>
      </c>
      <c r="K3646" s="41">
        <v>0</v>
      </c>
      <c r="L3646" s="41">
        <v>59900</v>
      </c>
      <c r="M3646" t="s">
        <v>54</v>
      </c>
      <c r="O3646" s="1">
        <f t="shared" si="192"/>
        <v>0</v>
      </c>
    </row>
    <row r="3647" spans="1:22" hidden="1">
      <c r="A3647" t="s">
        <v>26</v>
      </c>
      <c r="B3647" t="s">
        <v>4759</v>
      </c>
      <c r="C3647" s="34">
        <v>11233</v>
      </c>
      <c r="D3647" t="s">
        <v>4655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1">
        <f t="shared" si="194"/>
        <v>20900</v>
      </c>
      <c r="K3647" s="41">
        <v>0</v>
      </c>
      <c r="L3647" s="41">
        <v>20900</v>
      </c>
      <c r="M3647" t="s">
        <v>54</v>
      </c>
      <c r="O3647" s="1">
        <f t="shared" si="192"/>
        <v>0</v>
      </c>
    </row>
    <row r="3648" spans="1:22" hidden="1">
      <c r="A3648" t="s">
        <v>26</v>
      </c>
      <c r="B3648" t="s">
        <v>4760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1">
        <f t="shared" si="194"/>
        <v>15200</v>
      </c>
      <c r="K3648" s="41">
        <v>0</v>
      </c>
      <c r="L3648" s="41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  <c r="U3648" s="32">
        <v>46167</v>
      </c>
      <c r="V3648" t="s">
        <v>39</v>
      </c>
    </row>
    <row r="3649" spans="1:22" hidden="1">
      <c r="A3649" t="s">
        <v>26</v>
      </c>
      <c r="B3649" t="s">
        <v>4761</v>
      </c>
      <c r="C3649">
        <v>3696</v>
      </c>
      <c r="D3649" t="s">
        <v>4762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4763</v>
      </c>
      <c r="J3649" s="41">
        <f t="shared" si="194"/>
        <v>1750000</v>
      </c>
      <c r="K3649" s="41">
        <v>332500</v>
      </c>
      <c r="L3649" s="41">
        <v>2082500</v>
      </c>
      <c r="M3649" t="s">
        <v>37</v>
      </c>
      <c r="N3649" s="32">
        <v>46153</v>
      </c>
      <c r="O3649" s="1">
        <f t="shared" si="192"/>
        <v>0</v>
      </c>
      <c r="U3649" s="32">
        <v>46167</v>
      </c>
    </row>
    <row r="3650" spans="1:22" hidden="1">
      <c r="A3650" t="s">
        <v>26</v>
      </c>
      <c r="B3650" t="s">
        <v>4764</v>
      </c>
      <c r="C3650" s="34">
        <v>289407</v>
      </c>
      <c r="D3650" t="s">
        <v>4765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4766</v>
      </c>
      <c r="J3650" s="41">
        <f t="shared" si="194"/>
        <v>31706</v>
      </c>
      <c r="K3650" s="41">
        <v>2794</v>
      </c>
      <c r="L3650" s="41">
        <v>34500</v>
      </c>
      <c r="M3650" t="s">
        <v>54</v>
      </c>
      <c r="O3650" s="1">
        <f t="shared" si="192"/>
        <v>0</v>
      </c>
    </row>
    <row r="3651" spans="1:22" hidden="1">
      <c r="A3651" t="s">
        <v>26</v>
      </c>
      <c r="B3651" t="s">
        <v>4767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1">
        <f t="shared" si="194"/>
        <v>1320000</v>
      </c>
      <c r="K3651" s="41">
        <v>250800</v>
      </c>
      <c r="L3651" s="41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  <c r="U3651" s="32">
        <v>46168</v>
      </c>
      <c r="V3651" t="s">
        <v>39</v>
      </c>
    </row>
    <row r="3652" spans="1:22" hidden="1">
      <c r="A3652" t="s">
        <v>26</v>
      </c>
      <c r="B3652" t="s">
        <v>4768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1">
        <f t="shared" si="194"/>
        <v>4016243</v>
      </c>
      <c r="K3652" s="41">
        <v>763086</v>
      </c>
      <c r="L3652" s="41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</row>
    <row r="3653" spans="1:22" hidden="1">
      <c r="A3653" t="s">
        <v>26</v>
      </c>
      <c r="B3653" t="s">
        <v>4769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1">
        <f t="shared" si="194"/>
        <v>4848263</v>
      </c>
      <c r="K3653" s="41">
        <v>921170</v>
      </c>
      <c r="L3653" s="41">
        <v>5769433</v>
      </c>
      <c r="M3653" t="s">
        <v>70</v>
      </c>
      <c r="O3653" s="1">
        <f t="shared" si="192"/>
        <v>0</v>
      </c>
    </row>
    <row r="3654" spans="1:22" hidden="1">
      <c r="A3654" t="s">
        <v>26</v>
      </c>
      <c r="B3654" t="s">
        <v>4770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1">
        <f t="shared" si="194"/>
        <v>230000</v>
      </c>
      <c r="K3654" s="41">
        <v>43700</v>
      </c>
      <c r="L3654" s="41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</row>
    <row r="3655" spans="1:22" hidden="1">
      <c r="A3655" t="s">
        <v>26</v>
      </c>
      <c r="B3655" t="s">
        <v>4771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1">
        <f t="shared" si="194"/>
        <v>2145521</v>
      </c>
      <c r="K3655" s="41">
        <v>405916</v>
      </c>
      <c r="L3655" s="41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 hidden="1">
      <c r="A3656" t="s">
        <v>26</v>
      </c>
      <c r="B3656" t="s">
        <v>4772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1">
        <f t="shared" si="194"/>
        <v>575170.12</v>
      </c>
      <c r="K3656" s="41">
        <v>99430.88</v>
      </c>
      <c r="L3656" s="41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 hidden="1">
      <c r="A3657" t="s">
        <v>26</v>
      </c>
      <c r="B3657" t="s">
        <v>4773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1">
        <f t="shared" si="194"/>
        <v>5898060</v>
      </c>
      <c r="K3657" s="41">
        <v>1120631.3999999999</v>
      </c>
      <c r="L3657" s="41">
        <v>7018691.4000000004</v>
      </c>
      <c r="M3657" t="s">
        <v>37</v>
      </c>
      <c r="N3657" s="32">
        <v>46163</v>
      </c>
      <c r="O3657" s="1">
        <f t="shared" si="192"/>
        <v>6</v>
      </c>
      <c r="P3657" t="s">
        <v>3482</v>
      </c>
    </row>
    <row r="3658" spans="1:22" hidden="1">
      <c r="A3658" t="s">
        <v>26</v>
      </c>
      <c r="B3658" t="s">
        <v>4774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1">
        <f t="shared" si="194"/>
        <v>5880680</v>
      </c>
      <c r="K3658" s="41">
        <v>0</v>
      </c>
      <c r="L3658" s="41">
        <v>5880680</v>
      </c>
      <c r="M3658" t="s">
        <v>58</v>
      </c>
      <c r="N3658" s="32">
        <v>46167</v>
      </c>
      <c r="O3658" s="1">
        <f t="shared" si="192"/>
        <v>10</v>
      </c>
      <c r="P3658" t="s">
        <v>3482</v>
      </c>
      <c r="U3658" s="32">
        <v>46169</v>
      </c>
      <c r="V3658" t="s">
        <v>39</v>
      </c>
    </row>
    <row r="3659" spans="1:22" hidden="1">
      <c r="A3659" t="s">
        <v>26</v>
      </c>
      <c r="B3659" t="s">
        <v>4775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1">
        <f t="shared" si="194"/>
        <v>120168.07</v>
      </c>
      <c r="K3659" s="41">
        <v>22831.93</v>
      </c>
      <c r="L3659" s="41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</row>
    <row r="3660" spans="1:22" hidden="1">
      <c r="A3660" t="s">
        <v>26</v>
      </c>
      <c r="B3660" t="s">
        <v>4776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1">
        <f t="shared" si="194"/>
        <v>1135500</v>
      </c>
      <c r="K3660" s="41">
        <v>215745</v>
      </c>
      <c r="L3660" s="41">
        <v>1351245</v>
      </c>
      <c r="M3660" t="s">
        <v>37</v>
      </c>
      <c r="N3660" s="32">
        <v>46163</v>
      </c>
      <c r="O3660" s="1">
        <f t="shared" si="192"/>
        <v>6</v>
      </c>
      <c r="P3660" t="s">
        <v>3482</v>
      </c>
    </row>
    <row r="3661" spans="1:22" hidden="1">
      <c r="A3661" t="s">
        <v>26</v>
      </c>
      <c r="B3661" t="s">
        <v>4777</v>
      </c>
      <c r="C3661">
        <v>5291</v>
      </c>
      <c r="D3661" t="s">
        <v>4778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1">
        <f t="shared" si="194"/>
        <v>154400</v>
      </c>
      <c r="K3661" s="41">
        <v>29336</v>
      </c>
      <c r="L3661" s="41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</row>
    <row r="3662" spans="1:22" hidden="1">
      <c r="A3662" t="s">
        <v>26</v>
      </c>
      <c r="B3662" t="s">
        <v>4779</v>
      </c>
      <c r="C3662">
        <v>5290</v>
      </c>
      <c r="D3662" t="s">
        <v>4778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1">
        <f t="shared" si="194"/>
        <v>77200</v>
      </c>
      <c r="K3662" s="41">
        <v>14668</v>
      </c>
      <c r="L3662" s="41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</row>
    <row r="3663" spans="1:22" hidden="1">
      <c r="A3663" t="s">
        <v>26</v>
      </c>
      <c r="B3663" t="s">
        <v>4780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1">
        <f t="shared" si="194"/>
        <v>131000</v>
      </c>
      <c r="K3663" s="41">
        <v>0</v>
      </c>
      <c r="L3663" s="41">
        <v>131000</v>
      </c>
      <c r="M3663" t="s">
        <v>199</v>
      </c>
      <c r="O3663" s="1">
        <f t="shared" si="192"/>
        <v>0</v>
      </c>
    </row>
    <row r="3664" spans="1:22" hidden="1">
      <c r="A3664" t="s">
        <v>26</v>
      </c>
      <c r="B3664" t="s">
        <v>4781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1">
        <f t="shared" si="194"/>
        <v>850000</v>
      </c>
      <c r="K3664" s="41">
        <v>161500</v>
      </c>
      <c r="L3664" s="41">
        <v>1011500</v>
      </c>
      <c r="M3664" t="s">
        <v>37</v>
      </c>
      <c r="N3664" s="32">
        <v>46163</v>
      </c>
      <c r="O3664" s="1">
        <f t="shared" si="192"/>
        <v>6</v>
      </c>
      <c r="P3664" t="s">
        <v>3482</v>
      </c>
    </row>
    <row r="3665" spans="1:22" hidden="1">
      <c r="A3665" t="s">
        <v>26</v>
      </c>
      <c r="B3665" t="s">
        <v>4782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1">
        <f t="shared" si="194"/>
        <v>1668370</v>
      </c>
      <c r="K3665" s="41">
        <v>316990.3</v>
      </c>
      <c r="L3665" s="41">
        <v>1985360.3</v>
      </c>
      <c r="M3665" t="s">
        <v>37</v>
      </c>
      <c r="N3665" s="32">
        <v>46163</v>
      </c>
      <c r="O3665" s="1">
        <f t="shared" si="192"/>
        <v>6</v>
      </c>
      <c r="P3665" t="s">
        <v>3482</v>
      </c>
    </row>
    <row r="3666" spans="1:22" hidden="1">
      <c r="A3666" t="s">
        <v>26</v>
      </c>
      <c r="B3666" t="s">
        <v>4783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1">
        <f t="shared" si="194"/>
        <v>4370000</v>
      </c>
      <c r="K3666" s="41">
        <v>830300</v>
      </c>
      <c r="L3666" s="41">
        <v>5200300</v>
      </c>
      <c r="M3666" t="s">
        <v>37</v>
      </c>
      <c r="N3666" s="32">
        <v>46163</v>
      </c>
      <c r="O3666" s="1">
        <f t="shared" si="192"/>
        <v>6</v>
      </c>
      <c r="P3666" t="s">
        <v>3482</v>
      </c>
    </row>
    <row r="3667" spans="1:22" hidden="1">
      <c r="A3667" t="s">
        <v>26</v>
      </c>
      <c r="B3667" t="s">
        <v>4784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1">
        <f t="shared" si="194"/>
        <v>4899600</v>
      </c>
      <c r="K3667" s="41">
        <v>930924</v>
      </c>
      <c r="L3667" s="41">
        <v>5830524</v>
      </c>
      <c r="M3667" t="s">
        <v>37</v>
      </c>
      <c r="N3667" s="32">
        <v>46163</v>
      </c>
      <c r="O3667" s="1">
        <f t="shared" si="192"/>
        <v>6</v>
      </c>
      <c r="P3667" t="s">
        <v>3482</v>
      </c>
    </row>
    <row r="3668" spans="1:22" hidden="1">
      <c r="A3668" t="s">
        <v>26</v>
      </c>
      <c r="B3668" t="s">
        <v>4785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1">
        <f t="shared" si="194"/>
        <v>10110600</v>
      </c>
      <c r="K3668" s="41">
        <v>1921014</v>
      </c>
      <c r="L3668" s="41">
        <v>12031614</v>
      </c>
      <c r="M3668" t="s">
        <v>37</v>
      </c>
      <c r="N3668" s="32">
        <v>46163</v>
      </c>
      <c r="O3668" s="1">
        <f t="shared" si="192"/>
        <v>6</v>
      </c>
      <c r="P3668" t="s">
        <v>3482</v>
      </c>
    </row>
    <row r="3669" spans="1:22" hidden="1">
      <c r="A3669" t="s">
        <v>26</v>
      </c>
      <c r="B3669" t="s">
        <v>4786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1">
        <f t="shared" si="194"/>
        <v>7584640</v>
      </c>
      <c r="K3669" s="41">
        <v>1441081.6</v>
      </c>
      <c r="L3669" s="41">
        <v>9025721.5999999996</v>
      </c>
      <c r="M3669" t="s">
        <v>37</v>
      </c>
      <c r="N3669" s="32">
        <v>46163</v>
      </c>
      <c r="O3669" s="1">
        <f t="shared" si="192"/>
        <v>6</v>
      </c>
      <c r="P3669" t="s">
        <v>3482</v>
      </c>
    </row>
    <row r="3670" spans="1:22" hidden="1">
      <c r="A3670" t="s">
        <v>26</v>
      </c>
      <c r="B3670" t="s">
        <v>4787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1">
        <f t="shared" si="194"/>
        <v>223698</v>
      </c>
      <c r="K3670" s="41">
        <v>42503</v>
      </c>
      <c r="L3670" s="41">
        <v>266201</v>
      </c>
      <c r="M3670" t="s">
        <v>70</v>
      </c>
      <c r="N3670" s="32">
        <v>46168</v>
      </c>
      <c r="O3670" s="1">
        <f t="shared" si="192"/>
        <v>11</v>
      </c>
      <c r="P3670" t="s">
        <v>3482</v>
      </c>
    </row>
    <row r="3671" spans="1:22" hidden="1">
      <c r="A3671" t="s">
        <v>26</v>
      </c>
      <c r="B3671" t="s">
        <v>4788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1">
        <f t="shared" si="194"/>
        <v>514285.72</v>
      </c>
      <c r="K3671" s="41">
        <v>97714.28</v>
      </c>
      <c r="L3671" s="41">
        <v>612000</v>
      </c>
      <c r="M3671" t="s">
        <v>264</v>
      </c>
      <c r="O3671" s="1">
        <f t="shared" ref="O3671:O3734" si="195">IFERROR(IF(-_xlfn.DAYS(E3671,N3671)&lt;0,0,-_xlfn.DAYS(E3671,N3671)), " - ")</f>
        <v>0</v>
      </c>
    </row>
    <row r="3672" spans="1:22" hidden="1">
      <c r="A3672" t="s">
        <v>82</v>
      </c>
      <c r="B3672" t="s">
        <v>4789</v>
      </c>
      <c r="C3672" t="s">
        <v>4790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1">
        <f t="shared" si="194"/>
        <v>716806.73</v>
      </c>
      <c r="K3672" s="41">
        <v>136193.26999999999</v>
      </c>
      <c r="L3672" s="41">
        <v>853000</v>
      </c>
      <c r="M3672" t="s">
        <v>264</v>
      </c>
      <c r="O3672" s="1">
        <f t="shared" si="195"/>
        <v>0</v>
      </c>
    </row>
    <row r="3673" spans="1:22" hidden="1">
      <c r="A3673" t="s">
        <v>26</v>
      </c>
      <c r="B3673" t="s">
        <v>4791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1">
        <f t="shared" si="194"/>
        <v>185000</v>
      </c>
      <c r="K3673" s="41">
        <v>35150</v>
      </c>
      <c r="L3673" s="41">
        <v>220150</v>
      </c>
      <c r="M3673" t="s">
        <v>37</v>
      </c>
      <c r="O3673" s="1">
        <f t="shared" si="195"/>
        <v>0</v>
      </c>
    </row>
    <row r="3674" spans="1:22" hidden="1">
      <c r="A3674" t="s">
        <v>26</v>
      </c>
      <c r="B3674" t="s">
        <v>4792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1">
        <f t="shared" si="194"/>
        <v>98000</v>
      </c>
      <c r="K3674" s="41">
        <v>18620</v>
      </c>
      <c r="L3674" s="41">
        <v>116620</v>
      </c>
      <c r="M3674" t="s">
        <v>37</v>
      </c>
      <c r="O3674" s="1">
        <f t="shared" si="195"/>
        <v>0</v>
      </c>
    </row>
    <row r="3675" spans="1:22" hidden="1">
      <c r="A3675" t="s">
        <v>26</v>
      </c>
      <c r="B3675" t="s">
        <v>4793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1">
        <f t="shared" si="194"/>
        <v>507800</v>
      </c>
      <c r="K3675" s="41">
        <v>96482</v>
      </c>
      <c r="L3675" s="41">
        <v>604282</v>
      </c>
      <c r="M3675" t="s">
        <v>37</v>
      </c>
      <c r="N3675" s="32">
        <v>46163</v>
      </c>
      <c r="O3675" s="1">
        <f t="shared" si="195"/>
        <v>6</v>
      </c>
      <c r="P3675" t="s">
        <v>3482</v>
      </c>
    </row>
    <row r="3676" spans="1:22" hidden="1">
      <c r="A3676" t="s">
        <v>26</v>
      </c>
      <c r="B3676" t="s">
        <v>4794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1">
        <f t="shared" si="194"/>
        <v>2665000</v>
      </c>
      <c r="K3676" s="41">
        <v>506350</v>
      </c>
      <c r="L3676" s="41">
        <v>3171350</v>
      </c>
      <c r="M3676" t="s">
        <v>37</v>
      </c>
      <c r="N3676" s="32">
        <v>46163</v>
      </c>
      <c r="O3676" s="1">
        <f t="shared" si="195"/>
        <v>6</v>
      </c>
      <c r="P3676" t="s">
        <v>3482</v>
      </c>
    </row>
    <row r="3677" spans="1:22" hidden="1">
      <c r="A3677" t="s">
        <v>26</v>
      </c>
      <c r="B3677" t="s">
        <v>4795</v>
      </c>
      <c r="C3677" s="34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4796</v>
      </c>
      <c r="J3677" s="41">
        <f t="shared" si="194"/>
        <v>28499.99</v>
      </c>
      <c r="K3677" s="41">
        <v>0</v>
      </c>
      <c r="L3677" s="41">
        <v>28499.99</v>
      </c>
      <c r="M3677" t="s">
        <v>54</v>
      </c>
      <c r="O3677" s="1">
        <f t="shared" si="195"/>
        <v>0</v>
      </c>
    </row>
    <row r="3678" spans="1:22" hidden="1">
      <c r="A3678" t="s">
        <v>26</v>
      </c>
      <c r="B3678" t="s">
        <v>4797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1">
        <f t="shared" si="194"/>
        <v>5100000</v>
      </c>
      <c r="K3678" s="41">
        <v>969000</v>
      </c>
      <c r="L3678" s="41">
        <v>6069000</v>
      </c>
      <c r="M3678" t="s">
        <v>37</v>
      </c>
      <c r="N3678" s="32">
        <v>46163</v>
      </c>
      <c r="O3678" s="1">
        <f t="shared" si="195"/>
        <v>6</v>
      </c>
      <c r="P3678" t="s">
        <v>3482</v>
      </c>
    </row>
    <row r="3679" spans="1:22" hidden="1">
      <c r="A3679" t="s">
        <v>26</v>
      </c>
      <c r="B3679" t="s">
        <v>4798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1">
        <f t="shared" si="194"/>
        <v>412898</v>
      </c>
      <c r="K3679" s="41">
        <v>78450.62</v>
      </c>
      <c r="L3679" s="41">
        <v>491348.62</v>
      </c>
      <c r="M3679" t="s">
        <v>70</v>
      </c>
      <c r="N3679" s="32">
        <v>46168</v>
      </c>
      <c r="O3679" s="1">
        <f t="shared" si="195"/>
        <v>11</v>
      </c>
      <c r="P3679" t="s">
        <v>3482</v>
      </c>
    </row>
    <row r="3680" spans="1:22" hidden="1">
      <c r="A3680" t="s">
        <v>26</v>
      </c>
      <c r="B3680" t="s">
        <v>4799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1">
        <f t="shared" si="194"/>
        <v>215000</v>
      </c>
      <c r="K3680" s="41">
        <v>40850</v>
      </c>
      <c r="L3680" s="41">
        <v>255850</v>
      </c>
      <c r="M3680" t="s">
        <v>37</v>
      </c>
      <c r="N3680" s="32">
        <v>46163</v>
      </c>
      <c r="O3680" s="1">
        <f t="shared" si="195"/>
        <v>6</v>
      </c>
      <c r="P3680" t="s">
        <v>3482</v>
      </c>
      <c r="U3680" s="32">
        <v>46164</v>
      </c>
      <c r="V3680" t="s">
        <v>39</v>
      </c>
    </row>
    <row r="3681" spans="1:22" hidden="1">
      <c r="A3681" t="s">
        <v>82</v>
      </c>
      <c r="B3681" t="s">
        <v>4800</v>
      </c>
      <c r="C3681">
        <v>5495</v>
      </c>
      <c r="D3681" t="s">
        <v>4801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1">
        <f t="shared" si="194"/>
        <v>81000</v>
      </c>
      <c r="K3681" s="41">
        <v>7410</v>
      </c>
      <c r="L3681" s="41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 hidden="1">
      <c r="A3682" t="s">
        <v>26</v>
      </c>
      <c r="B3682" t="s">
        <v>4802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1">
        <f t="shared" si="194"/>
        <v>150000</v>
      </c>
      <c r="K3682" s="41">
        <v>0</v>
      </c>
      <c r="L3682" s="41">
        <v>150000</v>
      </c>
      <c r="M3682" t="s">
        <v>54</v>
      </c>
      <c r="N3682" s="32">
        <v>46167</v>
      </c>
      <c r="O3682" s="1">
        <f t="shared" si="195"/>
        <v>10</v>
      </c>
      <c r="P3682" t="s">
        <v>3482</v>
      </c>
    </row>
    <row r="3683" spans="1:22" hidden="1">
      <c r="A3683" t="s">
        <v>26</v>
      </c>
      <c r="B3683" t="s">
        <v>4803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1">
        <f t="shared" si="194"/>
        <v>6517123</v>
      </c>
      <c r="K3683" s="41">
        <v>1238253.3700000001</v>
      </c>
      <c r="L3683" s="41">
        <v>7755376.3700000001</v>
      </c>
      <c r="M3683" t="s">
        <v>214</v>
      </c>
      <c r="N3683" s="32">
        <v>46167</v>
      </c>
      <c r="O3683" s="1">
        <f t="shared" si="195"/>
        <v>10</v>
      </c>
      <c r="P3683" t="s">
        <v>3829</v>
      </c>
      <c r="U3683" s="32">
        <v>46169</v>
      </c>
      <c r="V3683" t="s">
        <v>39</v>
      </c>
    </row>
    <row r="3684" spans="1:22" hidden="1">
      <c r="A3684" t="s">
        <v>26</v>
      </c>
      <c r="B3684" t="s">
        <v>4804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1">
        <f t="shared" si="194"/>
        <v>462184</v>
      </c>
      <c r="K3684" s="41">
        <v>87815</v>
      </c>
      <c r="L3684" s="41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 hidden="1">
      <c r="A3685" t="s">
        <v>26</v>
      </c>
      <c r="B3685" t="s">
        <v>4805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1">
        <f t="shared" si="194"/>
        <v>105000</v>
      </c>
      <c r="K3685" s="41">
        <v>0</v>
      </c>
      <c r="L3685" s="41">
        <v>105000</v>
      </c>
      <c r="M3685" t="s">
        <v>199</v>
      </c>
      <c r="O3685" s="1">
        <f t="shared" si="195"/>
        <v>0</v>
      </c>
    </row>
    <row r="3686" spans="1:22" hidden="1">
      <c r="A3686" t="s">
        <v>26</v>
      </c>
      <c r="B3686" t="s">
        <v>4806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4569</v>
      </c>
      <c r="J3686" s="41">
        <f t="shared" si="194"/>
        <v>2853726</v>
      </c>
      <c r="K3686" s="41">
        <v>22040.95</v>
      </c>
      <c r="L3686" s="41">
        <v>2875766.95</v>
      </c>
      <c r="M3686" t="s">
        <v>37</v>
      </c>
      <c r="N3686" s="32">
        <v>46163</v>
      </c>
      <c r="O3686" s="1">
        <f t="shared" si="195"/>
        <v>6</v>
      </c>
      <c r="P3686" t="s">
        <v>3482</v>
      </c>
      <c r="U3686" s="32">
        <v>46164</v>
      </c>
      <c r="V3686" t="s">
        <v>39</v>
      </c>
    </row>
    <row r="3687" spans="1:22" hidden="1">
      <c r="A3687" t="s">
        <v>26</v>
      </c>
      <c r="B3687" t="s">
        <v>4807</v>
      </c>
      <c r="C3687" s="34">
        <v>103300</v>
      </c>
      <c r="D3687" t="s">
        <v>4808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4554</v>
      </c>
      <c r="J3687" s="41">
        <f t="shared" si="194"/>
        <v>210026</v>
      </c>
      <c r="K3687" s="41">
        <v>0</v>
      </c>
      <c r="L3687" s="41">
        <v>210026</v>
      </c>
      <c r="M3687" t="s">
        <v>54</v>
      </c>
      <c r="O3687" s="1">
        <f t="shared" si="195"/>
        <v>0</v>
      </c>
    </row>
    <row r="3688" spans="1:22" hidden="1">
      <c r="A3688" t="s">
        <v>26</v>
      </c>
      <c r="B3688" t="s">
        <v>4809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1">
        <f t="shared" si="194"/>
        <v>40050</v>
      </c>
      <c r="K3688" s="41">
        <v>0</v>
      </c>
      <c r="L3688" s="41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  <c r="U3688" s="32">
        <v>46168</v>
      </c>
      <c r="V3688" t="s">
        <v>39</v>
      </c>
    </row>
    <row r="3689" spans="1:22" hidden="1">
      <c r="A3689" t="s">
        <v>26</v>
      </c>
      <c r="B3689" t="s">
        <v>4810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1">
        <f t="shared" si="194"/>
        <v>186900</v>
      </c>
      <c r="K3689" s="41">
        <v>0</v>
      </c>
      <c r="L3689" s="41">
        <v>186900</v>
      </c>
      <c r="M3689" t="s">
        <v>3773</v>
      </c>
      <c r="N3689" s="32">
        <v>46163</v>
      </c>
      <c r="O3689" s="1">
        <f t="shared" si="195"/>
        <v>6</v>
      </c>
      <c r="P3689" t="s">
        <v>3482</v>
      </c>
      <c r="U3689" s="32">
        <v>46168</v>
      </c>
      <c r="V3689" t="s">
        <v>39</v>
      </c>
    </row>
    <row r="3690" spans="1:22" hidden="1">
      <c r="A3690" t="s">
        <v>26</v>
      </c>
      <c r="B3690" t="s">
        <v>4811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1">
        <f t="shared" si="194"/>
        <v>1330000</v>
      </c>
      <c r="K3690" s="41">
        <v>252700</v>
      </c>
      <c r="L3690" s="41">
        <v>1582700</v>
      </c>
      <c r="M3690" t="s">
        <v>37</v>
      </c>
      <c r="N3690" s="32">
        <v>46163</v>
      </c>
      <c r="O3690" s="1">
        <f t="shared" si="195"/>
        <v>5</v>
      </c>
      <c r="P3690" t="s">
        <v>3482</v>
      </c>
      <c r="U3690" s="32">
        <v>46164</v>
      </c>
      <c r="V3690" t="s">
        <v>39</v>
      </c>
    </row>
    <row r="3691" spans="1:22" hidden="1">
      <c r="A3691" t="s">
        <v>26</v>
      </c>
      <c r="B3691" t="s">
        <v>4812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1">
        <f t="shared" si="194"/>
        <v>2630000</v>
      </c>
      <c r="K3691" s="41">
        <v>499700</v>
      </c>
      <c r="L3691" s="41">
        <v>3129700</v>
      </c>
      <c r="M3691" t="s">
        <v>37</v>
      </c>
      <c r="N3691" s="32">
        <v>46163</v>
      </c>
      <c r="O3691" s="1">
        <f t="shared" si="195"/>
        <v>5</v>
      </c>
      <c r="P3691" t="s">
        <v>3482</v>
      </c>
      <c r="U3691" s="32">
        <v>46164</v>
      </c>
      <c r="V3691" t="s">
        <v>39</v>
      </c>
    </row>
    <row r="3692" spans="1:22" hidden="1">
      <c r="A3692" t="s">
        <v>26</v>
      </c>
      <c r="B3692" t="s">
        <v>4813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1">
        <f t="shared" si="194"/>
        <v>1200000</v>
      </c>
      <c r="K3692" s="41">
        <v>228000</v>
      </c>
      <c r="L3692" s="41">
        <v>1428000</v>
      </c>
      <c r="M3692" t="s">
        <v>37</v>
      </c>
      <c r="N3692" s="32">
        <v>46163</v>
      </c>
      <c r="O3692" s="1">
        <f t="shared" si="195"/>
        <v>5</v>
      </c>
      <c r="P3692" t="s">
        <v>3482</v>
      </c>
      <c r="U3692" s="32">
        <v>46164</v>
      </c>
      <c r="V3692" t="s">
        <v>39</v>
      </c>
    </row>
    <row r="3693" spans="1:22" hidden="1">
      <c r="A3693" t="s">
        <v>26</v>
      </c>
      <c r="B3693" t="s">
        <v>4814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1">
        <f t="shared" si="194"/>
        <v>412500</v>
      </c>
      <c r="K3693" s="41">
        <v>78375</v>
      </c>
      <c r="L3693" s="41">
        <v>490875</v>
      </c>
      <c r="M3693" t="s">
        <v>37</v>
      </c>
      <c r="N3693" s="32">
        <v>46163</v>
      </c>
      <c r="O3693" s="1">
        <f t="shared" si="195"/>
        <v>5</v>
      </c>
      <c r="P3693" t="s">
        <v>3482</v>
      </c>
    </row>
    <row r="3694" spans="1:22" hidden="1">
      <c r="A3694" t="s">
        <v>26</v>
      </c>
      <c r="B3694" t="s">
        <v>4815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1">
        <f t="shared" si="194"/>
        <v>1800000</v>
      </c>
      <c r="K3694" s="41">
        <v>342000</v>
      </c>
      <c r="L3694" s="41">
        <v>2142000</v>
      </c>
      <c r="M3694" t="s">
        <v>37</v>
      </c>
      <c r="N3694" s="32">
        <v>46163</v>
      </c>
      <c r="O3694" s="1">
        <f t="shared" si="195"/>
        <v>5</v>
      </c>
      <c r="P3694" t="s">
        <v>3482</v>
      </c>
      <c r="U3694" s="32">
        <v>46164</v>
      </c>
      <c r="V3694" t="s">
        <v>39</v>
      </c>
    </row>
    <row r="3695" spans="1:22" hidden="1">
      <c r="A3695" t="s">
        <v>26</v>
      </c>
      <c r="B3695" t="s">
        <v>4816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1">
        <f t="shared" si="194"/>
        <v>111000</v>
      </c>
      <c r="K3695" s="41">
        <v>0</v>
      </c>
      <c r="L3695" s="41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  <c r="U3695" s="32">
        <v>46164</v>
      </c>
      <c r="V3695" t="s">
        <v>39</v>
      </c>
    </row>
    <row r="3696" spans="1:22" hidden="1">
      <c r="A3696" t="s">
        <v>26</v>
      </c>
      <c r="B3696" t="s">
        <v>4817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1">
        <f t="shared" si="194"/>
        <v>691560</v>
      </c>
      <c r="K3696" s="41">
        <v>131396.4</v>
      </c>
      <c r="L3696" s="41">
        <v>822956.4</v>
      </c>
      <c r="M3696" t="s">
        <v>37</v>
      </c>
      <c r="N3696" s="32">
        <v>46163</v>
      </c>
      <c r="O3696" s="1">
        <f t="shared" si="195"/>
        <v>5</v>
      </c>
      <c r="P3696" t="s">
        <v>3482</v>
      </c>
    </row>
    <row r="3697" spans="1:22" hidden="1">
      <c r="A3697" t="s">
        <v>26</v>
      </c>
      <c r="B3697" t="s">
        <v>4818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1">
        <f t="shared" si="194"/>
        <v>3810.65</v>
      </c>
      <c r="K3697" s="41">
        <v>689.35</v>
      </c>
      <c r="L3697" s="41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  <c r="U3697" s="32">
        <v>46168</v>
      </c>
      <c r="V3697" t="s">
        <v>39</v>
      </c>
    </row>
    <row r="3698" spans="1:22" hidden="1">
      <c r="A3698" t="s">
        <v>26</v>
      </c>
      <c r="B3698" t="s">
        <v>4819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1">
        <f t="shared" si="194"/>
        <v>12800</v>
      </c>
      <c r="K3698" s="41">
        <v>0</v>
      </c>
      <c r="L3698" s="41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  <c r="U3698" s="32">
        <v>46168</v>
      </c>
      <c r="V3698" t="s">
        <v>39</v>
      </c>
    </row>
    <row r="3699" spans="1:22" hidden="1">
      <c r="A3699" t="s">
        <v>26</v>
      </c>
      <c r="B3699" t="s">
        <v>4820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1">
        <f t="shared" si="194"/>
        <v>26300</v>
      </c>
      <c r="K3699" s="41">
        <v>0</v>
      </c>
      <c r="L3699" s="41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  <c r="U3699" s="32">
        <v>46168</v>
      </c>
      <c r="V3699" t="s">
        <v>39</v>
      </c>
    </row>
    <row r="3700" spans="1:22" hidden="1">
      <c r="A3700" t="s">
        <v>26</v>
      </c>
      <c r="B3700" t="s">
        <v>4821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1">
        <f t="shared" si="194"/>
        <v>12400</v>
      </c>
      <c r="K3700" s="41">
        <v>0</v>
      </c>
      <c r="L3700" s="41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  <c r="U3700" s="32">
        <v>46168</v>
      </c>
      <c r="V3700" t="s">
        <v>39</v>
      </c>
    </row>
    <row r="3701" spans="1:22" hidden="1">
      <c r="A3701" t="s">
        <v>26</v>
      </c>
      <c r="B3701" t="s">
        <v>4822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1">
        <f t="shared" si="194"/>
        <v>12400</v>
      </c>
      <c r="K3701" s="41">
        <v>0</v>
      </c>
      <c r="L3701" s="41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  <c r="U3701" s="32">
        <v>46168</v>
      </c>
      <c r="V3701" t="s">
        <v>39</v>
      </c>
    </row>
    <row r="3702" spans="1:22" hidden="1">
      <c r="A3702" t="s">
        <v>26</v>
      </c>
      <c r="B3702" t="s">
        <v>4823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1">
        <f t="shared" si="194"/>
        <v>15200</v>
      </c>
      <c r="K3702" s="41">
        <v>0</v>
      </c>
      <c r="L3702" s="41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  <c r="U3702" s="32">
        <v>46168</v>
      </c>
      <c r="V3702" t="s">
        <v>39</v>
      </c>
    </row>
    <row r="3703" spans="1:22" hidden="1">
      <c r="A3703" t="s">
        <v>26</v>
      </c>
      <c r="B3703" t="s">
        <v>4824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1">
        <f t="shared" si="194"/>
        <v>351262</v>
      </c>
      <c r="K3703" s="41">
        <v>66739.78</v>
      </c>
      <c r="L3703" s="41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</row>
    <row r="3704" spans="1:22" hidden="1">
      <c r="A3704" t="s">
        <v>26</v>
      </c>
      <c r="B3704" t="s">
        <v>4825</v>
      </c>
      <c r="C3704" s="3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1">
        <f t="shared" si="194"/>
        <v>87000</v>
      </c>
      <c r="K3704" s="41">
        <v>0</v>
      </c>
      <c r="L3704" s="41">
        <v>87000</v>
      </c>
      <c r="M3704" t="s">
        <v>54</v>
      </c>
      <c r="O3704" s="1">
        <f t="shared" si="195"/>
        <v>0</v>
      </c>
    </row>
    <row r="3705" spans="1:22" hidden="1">
      <c r="A3705" t="s">
        <v>26</v>
      </c>
      <c r="B3705" t="s">
        <v>4826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1">
        <f t="shared" si="194"/>
        <v>2768405.95</v>
      </c>
      <c r="K3705" s="41">
        <v>524701.09</v>
      </c>
      <c r="L3705" s="41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 hidden="1">
      <c r="A3706" t="s">
        <v>26</v>
      </c>
      <c r="B3706" t="s">
        <v>4827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1">
        <f t="shared" si="194"/>
        <v>5042.0200000000004</v>
      </c>
      <c r="K3706" s="41">
        <v>957.98</v>
      </c>
      <c r="L3706" s="41">
        <v>6000</v>
      </c>
      <c r="M3706" t="s">
        <v>37</v>
      </c>
      <c r="O3706" s="1">
        <f t="shared" si="195"/>
        <v>0</v>
      </c>
    </row>
    <row r="3707" spans="1:22" hidden="1">
      <c r="A3707" t="s">
        <v>26</v>
      </c>
      <c r="B3707" t="s">
        <v>4828</v>
      </c>
      <c r="C3707">
        <v>290867</v>
      </c>
      <c r="D3707" t="s">
        <v>4765</v>
      </c>
      <c r="E3707" s="32">
        <v>46159</v>
      </c>
      <c r="F3707" s="26">
        <v>46159.88722222222</v>
      </c>
      <c r="G3707" s="12" t="str">
        <f t="shared" ref="G3707:G3770" si="196">UPPER(TEXT(E3707, "MMMM"))</f>
        <v>MAYO</v>
      </c>
      <c r="H3707">
        <v>900236520</v>
      </c>
      <c r="I3707" t="s">
        <v>4766</v>
      </c>
      <c r="J3707" s="41">
        <f t="shared" ref="J3707:J3770" si="197">L3707-K3707</f>
        <v>12450</v>
      </c>
      <c r="K3707" s="41">
        <v>1150</v>
      </c>
      <c r="L3707" s="41">
        <v>13600</v>
      </c>
      <c r="M3707" t="s">
        <v>54</v>
      </c>
      <c r="O3707" s="1">
        <f t="shared" si="195"/>
        <v>0</v>
      </c>
    </row>
    <row r="3708" spans="1:22" hidden="1">
      <c r="A3708" t="s">
        <v>26</v>
      </c>
      <c r="B3708" t="s">
        <v>4829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1">
        <f t="shared" si="197"/>
        <v>16638.650000000001</v>
      </c>
      <c r="K3708" s="41">
        <v>3161.35</v>
      </c>
      <c r="L3708" s="41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  <c r="U3708" s="32">
        <v>46168</v>
      </c>
      <c r="V3708" t="s">
        <v>39</v>
      </c>
    </row>
    <row r="3709" spans="1:22" hidden="1">
      <c r="A3709" t="s">
        <v>26</v>
      </c>
      <c r="B3709" t="s">
        <v>4830</v>
      </c>
      <c r="C3709" s="34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1">
        <f t="shared" si="197"/>
        <v>168000</v>
      </c>
      <c r="K3709" s="41">
        <v>0</v>
      </c>
      <c r="L3709" s="41">
        <v>168000</v>
      </c>
      <c r="M3709" t="s">
        <v>54</v>
      </c>
      <c r="O3709" s="1">
        <f t="shared" si="195"/>
        <v>0</v>
      </c>
    </row>
    <row r="3710" spans="1:22" hidden="1">
      <c r="A3710" t="s">
        <v>26</v>
      </c>
      <c r="B3710" t="s">
        <v>4831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1">
        <f t="shared" si="197"/>
        <v>537968.89</v>
      </c>
      <c r="K3710" s="41">
        <v>102214.11</v>
      </c>
      <c r="L3710" s="41">
        <v>640183</v>
      </c>
      <c r="M3710" t="s">
        <v>65</v>
      </c>
      <c r="N3710" s="32">
        <v>46168</v>
      </c>
      <c r="O3710" s="1">
        <f t="shared" si="195"/>
        <v>9</v>
      </c>
      <c r="P3710" t="s">
        <v>3232</v>
      </c>
      <c r="U3710" s="32">
        <v>46169</v>
      </c>
      <c r="V3710" t="s">
        <v>39</v>
      </c>
    </row>
    <row r="3711" spans="1:22" hidden="1">
      <c r="A3711" t="s">
        <v>26</v>
      </c>
      <c r="B3711" t="s">
        <v>4832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1">
        <f t="shared" si="197"/>
        <v>3810.65</v>
      </c>
      <c r="K3711" s="41">
        <v>689.35</v>
      </c>
      <c r="L3711" s="41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  <c r="U3711" s="32">
        <v>46168</v>
      </c>
      <c r="V3711" t="s">
        <v>39</v>
      </c>
    </row>
    <row r="3712" spans="1:22" hidden="1">
      <c r="A3712" t="s">
        <v>26</v>
      </c>
      <c r="B3712" t="s">
        <v>4833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1">
        <f t="shared" si="197"/>
        <v>325699.19</v>
      </c>
      <c r="K3712" s="41">
        <v>61882.81</v>
      </c>
      <c r="L3712" s="41">
        <v>387582</v>
      </c>
      <c r="M3712" t="s">
        <v>65</v>
      </c>
      <c r="N3712" s="32">
        <v>46168</v>
      </c>
      <c r="O3712" s="1">
        <f t="shared" si="195"/>
        <v>9</v>
      </c>
      <c r="P3712" t="s">
        <v>3232</v>
      </c>
      <c r="U3712" s="32">
        <v>46169</v>
      </c>
      <c r="V3712" t="s">
        <v>39</v>
      </c>
    </row>
    <row r="3713" spans="1:22" hidden="1">
      <c r="A3713" t="s">
        <v>26</v>
      </c>
      <c r="B3713" t="s">
        <v>4834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1">
        <f t="shared" si="197"/>
        <v>276213.40000000002</v>
      </c>
      <c r="K3713" s="41">
        <v>49206.6</v>
      </c>
      <c r="L3713" s="41">
        <v>325420</v>
      </c>
      <c r="M3713" t="s">
        <v>65</v>
      </c>
      <c r="N3713" s="32">
        <v>46168</v>
      </c>
      <c r="O3713" s="1">
        <f t="shared" si="195"/>
        <v>9</v>
      </c>
      <c r="P3713" t="s">
        <v>3232</v>
      </c>
      <c r="U3713" s="32">
        <v>46169</v>
      </c>
      <c r="V3713" t="s">
        <v>39</v>
      </c>
    </row>
    <row r="3714" spans="1:22" hidden="1">
      <c r="A3714" t="s">
        <v>26</v>
      </c>
      <c r="B3714" t="s">
        <v>4835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1">
        <f t="shared" si="197"/>
        <v>537968.89</v>
      </c>
      <c r="K3714" s="41">
        <v>102214.11</v>
      </c>
      <c r="L3714" s="41">
        <v>640183</v>
      </c>
      <c r="M3714" t="s">
        <v>65</v>
      </c>
      <c r="N3714" s="32">
        <v>46168</v>
      </c>
      <c r="O3714" s="1">
        <f t="shared" si="195"/>
        <v>9</v>
      </c>
      <c r="P3714" t="s">
        <v>3232</v>
      </c>
      <c r="U3714" s="32">
        <v>46169</v>
      </c>
      <c r="V3714" t="s">
        <v>39</v>
      </c>
    </row>
    <row r="3715" spans="1:22" hidden="1">
      <c r="A3715" t="s">
        <v>26</v>
      </c>
      <c r="B3715" t="s">
        <v>4836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1">
        <f t="shared" si="197"/>
        <v>26300</v>
      </c>
      <c r="K3715" s="41">
        <v>0</v>
      </c>
      <c r="L3715" s="41">
        <v>26300</v>
      </c>
      <c r="M3715" t="s">
        <v>70</v>
      </c>
      <c r="N3715" s="32">
        <v>46163</v>
      </c>
      <c r="O3715" s="1">
        <f t="shared" si="195"/>
        <v>3</v>
      </c>
      <c r="P3715" t="s">
        <v>3482</v>
      </c>
      <c r="U3715" s="32">
        <v>46168</v>
      </c>
      <c r="V3715" t="s">
        <v>39</v>
      </c>
    </row>
    <row r="3716" spans="1:22" hidden="1">
      <c r="A3716" t="s">
        <v>26</v>
      </c>
      <c r="B3716" t="s">
        <v>4837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1">
        <f t="shared" si="197"/>
        <v>95427</v>
      </c>
      <c r="K3716" s="41">
        <v>16573</v>
      </c>
      <c r="L3716" s="41">
        <v>112000</v>
      </c>
      <c r="M3716" t="s">
        <v>70</v>
      </c>
      <c r="N3716" s="32">
        <v>46167</v>
      </c>
      <c r="O3716" s="1">
        <f t="shared" si="195"/>
        <v>7</v>
      </c>
      <c r="P3716" t="s">
        <v>3482</v>
      </c>
      <c r="U3716" s="32">
        <v>46168</v>
      </c>
      <c r="V3716" t="s">
        <v>39</v>
      </c>
    </row>
    <row r="3717" spans="1:22" hidden="1">
      <c r="A3717" t="s">
        <v>26</v>
      </c>
      <c r="B3717" t="s">
        <v>4838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1">
        <f t="shared" si="197"/>
        <v>45000</v>
      </c>
      <c r="K3717" s="41">
        <v>0</v>
      </c>
      <c r="L3717" s="41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  <c r="U3717" s="32">
        <v>46164</v>
      </c>
      <c r="V3717" t="s">
        <v>39</v>
      </c>
    </row>
    <row r="3718" spans="1:22" hidden="1">
      <c r="A3718" t="s">
        <v>26</v>
      </c>
      <c r="B3718" t="s">
        <v>4839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1">
        <f t="shared" si="197"/>
        <v>26300</v>
      </c>
      <c r="K3718" s="41">
        <v>0</v>
      </c>
      <c r="L3718" s="41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  <c r="U3718" s="32">
        <v>46168</v>
      </c>
      <c r="V3718" t="s">
        <v>39</v>
      </c>
    </row>
    <row r="3719" spans="1:22" hidden="1">
      <c r="A3719" t="s">
        <v>26</v>
      </c>
      <c r="B3719" t="s">
        <v>4840</v>
      </c>
      <c r="C3719">
        <v>16076</v>
      </c>
      <c r="D3719" t="s">
        <v>4841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1">
        <f t="shared" si="197"/>
        <v>34900</v>
      </c>
      <c r="K3719" s="41">
        <v>0</v>
      </c>
      <c r="L3719" s="41">
        <v>34900</v>
      </c>
      <c r="M3719" t="s">
        <v>54</v>
      </c>
      <c r="O3719" s="1">
        <f t="shared" si="195"/>
        <v>0</v>
      </c>
    </row>
    <row r="3720" spans="1:22" hidden="1">
      <c r="A3720" t="s">
        <v>26</v>
      </c>
      <c r="B3720" t="s">
        <v>4842</v>
      </c>
      <c r="C3720" s="34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1">
        <f t="shared" si="197"/>
        <v>79800</v>
      </c>
      <c r="K3720" s="41">
        <v>0</v>
      </c>
      <c r="L3720" s="41">
        <v>79800</v>
      </c>
      <c r="M3720" t="s">
        <v>54</v>
      </c>
      <c r="O3720" s="1">
        <f t="shared" si="195"/>
        <v>0</v>
      </c>
    </row>
    <row r="3721" spans="1:22" hidden="1">
      <c r="A3721" t="s">
        <v>26</v>
      </c>
      <c r="B3721" t="s">
        <v>4843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1">
        <f t="shared" si="197"/>
        <v>12400</v>
      </c>
      <c r="K3721" s="41">
        <v>0</v>
      </c>
      <c r="L3721" s="41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  <c r="U3721" s="32">
        <v>46168</v>
      </c>
      <c r="V3721" t="s">
        <v>39</v>
      </c>
    </row>
    <row r="3722" spans="1:22" hidden="1">
      <c r="A3722" t="s">
        <v>26</v>
      </c>
      <c r="B3722" t="s">
        <v>4844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1">
        <f t="shared" si="197"/>
        <v>12400</v>
      </c>
      <c r="K3722" s="41">
        <v>0</v>
      </c>
      <c r="L3722" s="41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  <c r="U3722" s="32">
        <v>46168</v>
      </c>
      <c r="V3722" t="s">
        <v>39</v>
      </c>
    </row>
    <row r="3723" spans="1:22" hidden="1">
      <c r="A3723" t="s">
        <v>26</v>
      </c>
      <c r="B3723" t="s">
        <v>4845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1">
        <f t="shared" si="197"/>
        <v>12800</v>
      </c>
      <c r="K3723" s="41">
        <v>0</v>
      </c>
      <c r="L3723" s="41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  <c r="U3723" s="32">
        <v>46168</v>
      </c>
      <c r="V3723" t="s">
        <v>39</v>
      </c>
    </row>
    <row r="3724" spans="1:22" hidden="1">
      <c r="A3724" t="s">
        <v>26</v>
      </c>
      <c r="B3724" t="s">
        <v>4846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1">
        <f t="shared" si="197"/>
        <v>67920</v>
      </c>
      <c r="K3724" s="41">
        <v>12904.8</v>
      </c>
      <c r="L3724" s="41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  <c r="U3724" s="32">
        <v>46164</v>
      </c>
    </row>
    <row r="3725" spans="1:22" hidden="1">
      <c r="A3725" t="s">
        <v>26</v>
      </c>
      <c r="B3725" t="s">
        <v>4847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1">
        <f t="shared" si="197"/>
        <v>478990.76</v>
      </c>
      <c r="K3725" s="41">
        <v>91008.24</v>
      </c>
      <c r="L3725" s="41">
        <v>569999</v>
      </c>
      <c r="M3725" t="s">
        <v>65</v>
      </c>
      <c r="N3725" s="32">
        <v>46162</v>
      </c>
      <c r="O3725" s="1">
        <f t="shared" si="195"/>
        <v>1</v>
      </c>
      <c r="P3725" t="s">
        <v>3482</v>
      </c>
      <c r="U3725" s="32">
        <v>46164</v>
      </c>
      <c r="V3725" t="s">
        <v>39</v>
      </c>
    </row>
    <row r="3726" spans="1:22" hidden="1">
      <c r="A3726" t="s">
        <v>26</v>
      </c>
      <c r="B3726" t="s">
        <v>4848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1">
        <f t="shared" si="197"/>
        <v>1774043</v>
      </c>
      <c r="K3726" s="41">
        <v>0</v>
      </c>
      <c r="L3726" s="41">
        <v>1774043</v>
      </c>
      <c r="M3726" t="s">
        <v>3773</v>
      </c>
      <c r="N3726" s="32">
        <v>46163</v>
      </c>
      <c r="O3726" s="1">
        <f t="shared" si="195"/>
        <v>2</v>
      </c>
      <c r="P3726" t="s">
        <v>3482</v>
      </c>
      <c r="U3726" s="32">
        <v>46164</v>
      </c>
      <c r="V3726" t="s">
        <v>39</v>
      </c>
    </row>
    <row r="3727" spans="1:22" hidden="1">
      <c r="A3727" t="s">
        <v>26</v>
      </c>
      <c r="B3727" t="s">
        <v>4849</v>
      </c>
      <c r="C3727">
        <v>7035</v>
      </c>
      <c r="D3727" t="s">
        <v>4630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4631</v>
      </c>
      <c r="J3727" s="41">
        <f t="shared" si="197"/>
        <v>4920000</v>
      </c>
      <c r="K3727" s="41">
        <v>934800</v>
      </c>
      <c r="L3727" s="41">
        <v>5854800</v>
      </c>
      <c r="M3727" t="s">
        <v>110</v>
      </c>
      <c r="N3727" s="32" t="s">
        <v>81</v>
      </c>
      <c r="O3727" s="1" t="str">
        <f t="shared" si="195"/>
        <v xml:space="preserve"> - </v>
      </c>
      <c r="P3727" t="s">
        <v>3482</v>
      </c>
    </row>
    <row r="3728" spans="1:22" hidden="1">
      <c r="A3728" t="s">
        <v>26</v>
      </c>
      <c r="B3728" t="s">
        <v>4850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1">
        <f t="shared" si="197"/>
        <v>10450000</v>
      </c>
      <c r="K3728" s="41">
        <v>1985500</v>
      </c>
      <c r="L3728" s="41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</row>
    <row r="3729" spans="1:22" hidden="1">
      <c r="A3729" t="s">
        <v>26</v>
      </c>
      <c r="B3729" t="s">
        <v>4851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1">
        <f t="shared" si="197"/>
        <v>850000</v>
      </c>
      <c r="K3729" s="41">
        <v>161500</v>
      </c>
      <c r="L3729" s="41">
        <v>1011500</v>
      </c>
      <c r="M3729" t="s">
        <v>37</v>
      </c>
      <c r="N3729" s="32">
        <v>46163</v>
      </c>
      <c r="O3729" s="1">
        <f t="shared" si="195"/>
        <v>2</v>
      </c>
      <c r="P3729" t="s">
        <v>3482</v>
      </c>
    </row>
    <row r="3730" spans="1:22" hidden="1">
      <c r="A3730" t="s">
        <v>26</v>
      </c>
      <c r="B3730" t="s">
        <v>4852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1">
        <f t="shared" si="197"/>
        <v>72000</v>
      </c>
      <c r="K3730" s="41">
        <v>13680</v>
      </c>
      <c r="L3730" s="41">
        <v>85680</v>
      </c>
      <c r="M3730" t="s">
        <v>70</v>
      </c>
      <c r="N3730" s="32">
        <v>46163</v>
      </c>
      <c r="O3730" s="1">
        <f t="shared" si="195"/>
        <v>2</v>
      </c>
      <c r="P3730" t="s">
        <v>3482</v>
      </c>
    </row>
    <row r="3731" spans="1:22" hidden="1">
      <c r="A3731" t="s">
        <v>26</v>
      </c>
      <c r="B3731" t="s">
        <v>4853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1">
        <f t="shared" si="197"/>
        <v>28800</v>
      </c>
      <c r="K3731" s="41">
        <v>5472</v>
      </c>
      <c r="L3731" s="41">
        <v>34272</v>
      </c>
      <c r="M3731" t="s">
        <v>70</v>
      </c>
      <c r="N3731" s="32">
        <v>46163</v>
      </c>
      <c r="O3731" s="1">
        <f t="shared" si="195"/>
        <v>2</v>
      </c>
      <c r="P3731" t="s">
        <v>3482</v>
      </c>
    </row>
    <row r="3732" spans="1:22" hidden="1">
      <c r="A3732" t="s">
        <v>26</v>
      </c>
      <c r="B3732" t="s">
        <v>4854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1">
        <f t="shared" si="197"/>
        <v>2322599</v>
      </c>
      <c r="K3732" s="41">
        <v>365197</v>
      </c>
      <c r="L3732" s="41">
        <v>2687796</v>
      </c>
      <c r="M3732" t="s">
        <v>70</v>
      </c>
      <c r="N3732" s="32">
        <v>46163</v>
      </c>
      <c r="O3732" s="1">
        <f t="shared" si="195"/>
        <v>2</v>
      </c>
      <c r="P3732" t="s">
        <v>3482</v>
      </c>
    </row>
    <row r="3733" spans="1:22" hidden="1">
      <c r="A3733" t="s">
        <v>26</v>
      </c>
      <c r="B3733" t="s">
        <v>4855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1">
        <f t="shared" si="197"/>
        <v>113022</v>
      </c>
      <c r="K3733" s="41">
        <v>0</v>
      </c>
      <c r="L3733" s="41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  <c r="U3733" s="32">
        <v>46164</v>
      </c>
      <c r="V3733" t="s">
        <v>39</v>
      </c>
    </row>
    <row r="3734" spans="1:22" hidden="1">
      <c r="A3734" t="s">
        <v>26</v>
      </c>
      <c r="B3734" t="s">
        <v>4856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4857</v>
      </c>
      <c r="J3734" s="41">
        <f t="shared" si="197"/>
        <v>946218.47</v>
      </c>
      <c r="K3734" s="41">
        <v>179781.53</v>
      </c>
      <c r="L3734" s="41">
        <v>1126000</v>
      </c>
      <c r="M3734" t="s">
        <v>70</v>
      </c>
      <c r="O3734" s="1">
        <f t="shared" si="195"/>
        <v>0</v>
      </c>
    </row>
    <row r="3735" spans="1:22" hidden="1">
      <c r="A3735" t="s">
        <v>26</v>
      </c>
      <c r="B3735" t="s">
        <v>4858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1">
        <f t="shared" si="197"/>
        <v>724710</v>
      </c>
      <c r="K3735" s="41">
        <v>0</v>
      </c>
      <c r="L3735" s="41">
        <v>724710</v>
      </c>
      <c r="M3735" t="s">
        <v>37</v>
      </c>
      <c r="O3735" s="1">
        <f t="shared" ref="O3735:O3798" si="198">IFERROR(IF(-_xlfn.DAYS(E3735,N3735)&lt;0,0,-_xlfn.DAYS(E3735,N3735)), " - ")</f>
        <v>0</v>
      </c>
    </row>
    <row r="3736" spans="1:22" hidden="1">
      <c r="A3736" t="s">
        <v>26</v>
      </c>
      <c r="B3736" t="s">
        <v>4859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1">
        <f t="shared" si="197"/>
        <v>79200</v>
      </c>
      <c r="K3736" s="41">
        <v>15048</v>
      </c>
      <c r="L3736" s="41">
        <v>94248</v>
      </c>
      <c r="M3736" t="s">
        <v>37</v>
      </c>
      <c r="N3736" s="32">
        <v>46163</v>
      </c>
      <c r="O3736" s="1">
        <f t="shared" si="198"/>
        <v>2</v>
      </c>
      <c r="P3736" t="s">
        <v>3482</v>
      </c>
    </row>
    <row r="3737" spans="1:22" hidden="1">
      <c r="A3737" t="s">
        <v>26</v>
      </c>
      <c r="B3737" t="s">
        <v>4860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1">
        <f t="shared" si="197"/>
        <v>553700</v>
      </c>
      <c r="K3737" s="41">
        <v>105203</v>
      </c>
      <c r="L3737" s="41">
        <v>658903</v>
      </c>
      <c r="M3737" t="s">
        <v>37</v>
      </c>
      <c r="N3737" s="32">
        <v>46163</v>
      </c>
      <c r="O3737" s="1">
        <f t="shared" si="198"/>
        <v>2</v>
      </c>
      <c r="P3737" t="s">
        <v>3482</v>
      </c>
    </row>
    <row r="3738" spans="1:22" hidden="1">
      <c r="A3738" t="s">
        <v>26</v>
      </c>
      <c r="B3738" t="s">
        <v>4861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1">
        <f t="shared" si="197"/>
        <v>599000</v>
      </c>
      <c r="K3738" s="41">
        <v>113810</v>
      </c>
      <c r="L3738" s="41">
        <v>712810</v>
      </c>
      <c r="M3738" t="s">
        <v>37</v>
      </c>
      <c r="N3738" s="32">
        <v>46163</v>
      </c>
      <c r="O3738" s="1">
        <f t="shared" si="198"/>
        <v>2</v>
      </c>
      <c r="P3738" t="s">
        <v>3482</v>
      </c>
      <c r="U3738" s="32">
        <v>46164</v>
      </c>
      <c r="V3738" t="s">
        <v>39</v>
      </c>
    </row>
    <row r="3739" spans="1:22" hidden="1">
      <c r="A3739" t="s">
        <v>26</v>
      </c>
      <c r="B3739" t="s">
        <v>4862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1">
        <f t="shared" si="197"/>
        <v>265000</v>
      </c>
      <c r="K3739" s="41">
        <v>50350</v>
      </c>
      <c r="L3739" s="41">
        <v>315350</v>
      </c>
      <c r="M3739" t="s">
        <v>37</v>
      </c>
      <c r="N3739" s="32">
        <v>46163</v>
      </c>
      <c r="O3739" s="1">
        <f t="shared" si="198"/>
        <v>2</v>
      </c>
      <c r="P3739" t="s">
        <v>3482</v>
      </c>
    </row>
    <row r="3740" spans="1:22" hidden="1">
      <c r="A3740" t="s">
        <v>26</v>
      </c>
      <c r="B3740" t="s">
        <v>4863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1">
        <f t="shared" si="197"/>
        <v>39600</v>
      </c>
      <c r="K3740" s="41">
        <v>7524</v>
      </c>
      <c r="L3740" s="41">
        <v>47124</v>
      </c>
      <c r="M3740" t="s">
        <v>37</v>
      </c>
      <c r="N3740" s="32">
        <v>46163</v>
      </c>
      <c r="O3740" s="1">
        <f t="shared" si="198"/>
        <v>2</v>
      </c>
      <c r="P3740" t="s">
        <v>3482</v>
      </c>
    </row>
    <row r="3741" spans="1:22" hidden="1">
      <c r="A3741" t="s">
        <v>26</v>
      </c>
      <c r="B3741" t="s">
        <v>4864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1">
        <f t="shared" si="197"/>
        <v>471408</v>
      </c>
      <c r="K3741" s="41">
        <v>89567.52</v>
      </c>
      <c r="L3741" s="41">
        <v>560975.52</v>
      </c>
      <c r="M3741" t="s">
        <v>58</v>
      </c>
      <c r="N3741" s="32">
        <v>46164</v>
      </c>
      <c r="O3741" s="1">
        <f t="shared" si="198"/>
        <v>3</v>
      </c>
      <c r="P3741" t="s">
        <v>3482</v>
      </c>
      <c r="U3741" s="32">
        <v>46168</v>
      </c>
      <c r="V3741" t="s">
        <v>39</v>
      </c>
    </row>
    <row r="3742" spans="1:22" hidden="1">
      <c r="A3742" t="s">
        <v>26</v>
      </c>
      <c r="B3742" t="s">
        <v>4865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1">
        <f t="shared" si="197"/>
        <v>80600</v>
      </c>
      <c r="K3742" s="41">
        <v>15314</v>
      </c>
      <c r="L3742" s="41">
        <v>95914</v>
      </c>
      <c r="M3742" t="s">
        <v>37</v>
      </c>
      <c r="N3742" s="32">
        <v>46163</v>
      </c>
      <c r="O3742" s="1">
        <f t="shared" si="198"/>
        <v>2</v>
      </c>
      <c r="P3742" t="s">
        <v>3482</v>
      </c>
    </row>
    <row r="3743" spans="1:22" hidden="1">
      <c r="A3743" t="s">
        <v>26</v>
      </c>
      <c r="B3743" t="s">
        <v>4866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1">
        <f t="shared" si="197"/>
        <v>520000</v>
      </c>
      <c r="K3743" s="41">
        <v>0</v>
      </c>
      <c r="L3743" s="41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  <c r="U3743" s="32">
        <v>46164</v>
      </c>
      <c r="V3743" t="s">
        <v>39</v>
      </c>
    </row>
    <row r="3744" spans="1:22" hidden="1">
      <c r="A3744" t="s">
        <v>26</v>
      </c>
      <c r="B3744" t="s">
        <v>4867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1">
        <f t="shared" si="197"/>
        <v>3200000</v>
      </c>
      <c r="K3744" s="41">
        <v>608000</v>
      </c>
      <c r="L3744" s="41">
        <v>3808000</v>
      </c>
      <c r="M3744" t="s">
        <v>37</v>
      </c>
      <c r="N3744" s="32">
        <v>46168</v>
      </c>
      <c r="O3744" s="1">
        <f t="shared" si="198"/>
        <v>7</v>
      </c>
      <c r="P3744" t="s">
        <v>3482</v>
      </c>
    </row>
    <row r="3745" spans="1:22" hidden="1">
      <c r="A3745" t="s">
        <v>82</v>
      </c>
      <c r="B3745" t="s">
        <v>4868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1">
        <f t="shared" si="197"/>
        <v>2375621</v>
      </c>
      <c r="K3745" s="41">
        <v>375271</v>
      </c>
      <c r="L3745" s="41">
        <v>2750892</v>
      </c>
      <c r="M3745" t="s">
        <v>110</v>
      </c>
      <c r="N3745" t="s">
        <v>81</v>
      </c>
      <c r="O3745" s="1" t="str">
        <f t="shared" si="198"/>
        <v xml:space="preserve"> - </v>
      </c>
      <c r="P3745" t="s">
        <v>3482</v>
      </c>
    </row>
    <row r="3746" spans="1:22" hidden="1">
      <c r="A3746" t="s">
        <v>26</v>
      </c>
      <c r="B3746" t="s">
        <v>4869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1">
        <f t="shared" si="197"/>
        <v>411092.43</v>
      </c>
      <c r="K3746" s="41">
        <v>24907.57</v>
      </c>
      <c r="L3746" s="41">
        <v>436000</v>
      </c>
      <c r="M3746" t="s">
        <v>37</v>
      </c>
      <c r="N3746" s="32">
        <v>46163</v>
      </c>
      <c r="O3746" s="1">
        <f t="shared" si="198"/>
        <v>2</v>
      </c>
      <c r="P3746" s="1" t="s">
        <v>3482</v>
      </c>
      <c r="U3746" s="32">
        <v>46164</v>
      </c>
      <c r="V3746" s="1" t="s">
        <v>39</v>
      </c>
    </row>
    <row r="3747" spans="1:22" hidden="1">
      <c r="A3747" t="s">
        <v>26</v>
      </c>
      <c r="B3747" t="s">
        <v>4870</v>
      </c>
      <c r="C3747" s="34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1">
        <f t="shared" si="197"/>
        <v>17976.809999999998</v>
      </c>
      <c r="K3747" s="41">
        <v>3423.2</v>
      </c>
      <c r="L3747" s="41">
        <v>21400.01</v>
      </c>
      <c r="M3747" t="s">
        <v>54</v>
      </c>
      <c r="O3747" s="1">
        <f t="shared" si="198"/>
        <v>0</v>
      </c>
    </row>
    <row r="3748" spans="1:22" hidden="1">
      <c r="A3748" t="s">
        <v>26</v>
      </c>
      <c r="B3748" t="s">
        <v>4871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1">
        <f t="shared" si="197"/>
        <v>297579</v>
      </c>
      <c r="K3748" s="41">
        <v>56540.01</v>
      </c>
      <c r="L3748" s="41">
        <v>354119.01</v>
      </c>
      <c r="M3748" t="s">
        <v>70</v>
      </c>
      <c r="O3748" s="1">
        <f t="shared" si="198"/>
        <v>0</v>
      </c>
    </row>
    <row r="3749" spans="1:22" hidden="1">
      <c r="A3749" t="s">
        <v>26</v>
      </c>
      <c r="B3749" t="s">
        <v>4872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1">
        <f t="shared" si="197"/>
        <v>3300000</v>
      </c>
      <c r="K3749" s="41">
        <v>627000</v>
      </c>
      <c r="L3749" s="41">
        <v>3927000</v>
      </c>
      <c r="M3749" t="s">
        <v>37</v>
      </c>
      <c r="N3749" s="32">
        <v>46163</v>
      </c>
      <c r="O3749" s="1">
        <f t="shared" si="198"/>
        <v>2</v>
      </c>
      <c r="P3749" t="s">
        <v>3482</v>
      </c>
    </row>
    <row r="3750" spans="1:22" hidden="1">
      <c r="A3750" t="s">
        <v>26</v>
      </c>
      <c r="B3750" t="s">
        <v>4873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1">
        <f t="shared" si="197"/>
        <v>6783000</v>
      </c>
      <c r="K3750" s="41">
        <v>1288770</v>
      </c>
      <c r="L3750" s="41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</row>
    <row r="3751" spans="1:22" hidden="1">
      <c r="A3751" t="s">
        <v>26</v>
      </c>
      <c r="B3751" t="s">
        <v>4874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4875</v>
      </c>
      <c r="J3751" s="41">
        <f t="shared" si="197"/>
        <v>1856000</v>
      </c>
      <c r="K3751" s="41">
        <v>352640</v>
      </c>
      <c r="L3751" s="41">
        <v>2208640</v>
      </c>
      <c r="M3751" t="s">
        <v>70</v>
      </c>
      <c r="O3751" s="1">
        <f t="shared" si="198"/>
        <v>0</v>
      </c>
    </row>
    <row r="3752" spans="1:22" hidden="1">
      <c r="A3752" t="s">
        <v>26</v>
      </c>
      <c r="B3752" t="s">
        <v>4876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1">
        <f t="shared" si="197"/>
        <v>5042.0200000000004</v>
      </c>
      <c r="K3752" s="41">
        <v>957.98</v>
      </c>
      <c r="L3752" s="41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  <c r="U3752" s="32">
        <v>46168</v>
      </c>
      <c r="V3752" t="s">
        <v>39</v>
      </c>
    </row>
    <row r="3753" spans="1:22" hidden="1">
      <c r="A3753" t="s">
        <v>26</v>
      </c>
      <c r="B3753" t="s">
        <v>4877</v>
      </c>
      <c r="C3753">
        <v>371963</v>
      </c>
      <c r="D3753" t="s">
        <v>4878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1">
        <f t="shared" si="197"/>
        <v>46300</v>
      </c>
      <c r="K3753" s="41">
        <v>0</v>
      </c>
      <c r="L3753" s="41">
        <v>46300</v>
      </c>
      <c r="M3753" t="s">
        <v>54</v>
      </c>
      <c r="O3753" s="1">
        <f t="shared" si="198"/>
        <v>0</v>
      </c>
    </row>
    <row r="3754" spans="1:22" hidden="1">
      <c r="A3754" t="s">
        <v>26</v>
      </c>
      <c r="B3754" t="s">
        <v>4879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1">
        <f t="shared" si="197"/>
        <v>55935</v>
      </c>
      <c r="K3754" s="41">
        <v>10628</v>
      </c>
      <c r="L3754" s="41">
        <v>66563</v>
      </c>
      <c r="M3754" t="s">
        <v>70</v>
      </c>
      <c r="N3754" s="32">
        <v>46163</v>
      </c>
      <c r="O3754" s="1">
        <f t="shared" si="198"/>
        <v>2</v>
      </c>
      <c r="P3754" t="s">
        <v>3482</v>
      </c>
      <c r="U3754" s="32">
        <v>46164</v>
      </c>
      <c r="V3754" t="s">
        <v>39</v>
      </c>
    </row>
    <row r="3755" spans="1:22" hidden="1">
      <c r="A3755" t="s">
        <v>82</v>
      </c>
      <c r="B3755" t="s">
        <v>4880</v>
      </c>
      <c r="C3755" t="s">
        <v>4881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1">
        <f t="shared" si="197"/>
        <v>514285.72</v>
      </c>
      <c r="K3755" s="41">
        <v>97714.28</v>
      </c>
      <c r="L3755" s="41">
        <v>612000</v>
      </c>
      <c r="M3755" t="s">
        <v>264</v>
      </c>
      <c r="O3755" s="1">
        <f t="shared" si="198"/>
        <v>0</v>
      </c>
    </row>
    <row r="3756" spans="1:22" hidden="1">
      <c r="A3756" t="s">
        <v>26</v>
      </c>
      <c r="B3756" t="s">
        <v>4882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1">
        <f t="shared" si="197"/>
        <v>7478.99</v>
      </c>
      <c r="K3756" s="41">
        <v>1421.01</v>
      </c>
      <c r="L3756" s="41">
        <v>8900</v>
      </c>
      <c r="M3756" t="s">
        <v>70</v>
      </c>
      <c r="N3756" s="32">
        <v>46164</v>
      </c>
      <c r="O3756" s="1">
        <f t="shared" si="198"/>
        <v>3</v>
      </c>
      <c r="P3756" t="s">
        <v>3482</v>
      </c>
      <c r="U3756" s="32">
        <v>46168</v>
      </c>
      <c r="V3756" t="s">
        <v>39</v>
      </c>
    </row>
    <row r="3757" spans="1:22" hidden="1">
      <c r="A3757" t="s">
        <v>26</v>
      </c>
      <c r="B3757" t="s">
        <v>4883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1">
        <f t="shared" si="197"/>
        <v>1128000</v>
      </c>
      <c r="K3757" s="41">
        <v>214320</v>
      </c>
      <c r="L3757" s="41">
        <v>1342320</v>
      </c>
      <c r="M3757" t="s">
        <v>70</v>
      </c>
      <c r="N3757" s="32">
        <v>46163</v>
      </c>
      <c r="O3757" s="1">
        <f t="shared" si="198"/>
        <v>2</v>
      </c>
      <c r="P3757" t="s">
        <v>3482</v>
      </c>
      <c r="U3757" s="32">
        <v>46164</v>
      </c>
      <c r="V3757" t="s">
        <v>39</v>
      </c>
    </row>
    <row r="3758" spans="1:22" hidden="1">
      <c r="A3758" t="s">
        <v>26</v>
      </c>
      <c r="B3758" t="s">
        <v>4884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1">
        <f t="shared" si="197"/>
        <v>93450</v>
      </c>
      <c r="K3758" s="41">
        <v>0</v>
      </c>
      <c r="L3758" s="41">
        <v>93450</v>
      </c>
      <c r="M3758" t="s">
        <v>70</v>
      </c>
      <c r="N3758" s="32">
        <v>46168</v>
      </c>
      <c r="O3758" s="1">
        <f t="shared" si="198"/>
        <v>7</v>
      </c>
      <c r="P3758" t="s">
        <v>3482</v>
      </c>
      <c r="U3758" s="32">
        <v>46169</v>
      </c>
      <c r="V3758" t="s">
        <v>39</v>
      </c>
    </row>
    <row r="3759" spans="1:22" hidden="1">
      <c r="A3759" t="s">
        <v>26</v>
      </c>
      <c r="B3759" t="s">
        <v>4885</v>
      </c>
      <c r="C3759">
        <v>7252</v>
      </c>
      <c r="D3759" t="s">
        <v>371</v>
      </c>
      <c r="E3759" s="32">
        <v>46162</v>
      </c>
      <c r="F3759" s="26">
        <v>46162.712685185186</v>
      </c>
      <c r="G3759" s="12" t="str">
        <f t="shared" si="196"/>
        <v>MAYO</v>
      </c>
      <c r="H3759">
        <v>800106404</v>
      </c>
      <c r="I3759" t="s">
        <v>369</v>
      </c>
      <c r="J3759" s="41">
        <f t="shared" si="197"/>
        <v>196941852</v>
      </c>
      <c r="K3759" s="41">
        <v>3741895</v>
      </c>
      <c r="L3759" s="41">
        <v>200683747</v>
      </c>
      <c r="M3759" t="s">
        <v>128</v>
      </c>
      <c r="N3759" s="32">
        <v>46167</v>
      </c>
      <c r="O3759" s="1">
        <f t="shared" si="198"/>
        <v>5</v>
      </c>
      <c r="P3759" t="s">
        <v>2655</v>
      </c>
    </row>
    <row r="3760" spans="1:22" hidden="1">
      <c r="A3760" t="s">
        <v>26</v>
      </c>
      <c r="B3760" t="s">
        <v>4886</v>
      </c>
      <c r="C3760">
        <v>57864</v>
      </c>
      <c r="D3760" t="s">
        <v>122</v>
      </c>
      <c r="E3760" s="32">
        <v>46162</v>
      </c>
      <c r="F3760" s="26">
        <v>46162.730532407404</v>
      </c>
      <c r="G3760" s="12" t="str">
        <f t="shared" si="196"/>
        <v>MAYO</v>
      </c>
      <c r="H3760">
        <v>900650486</v>
      </c>
      <c r="I3760" t="s">
        <v>857</v>
      </c>
      <c r="J3760" s="41">
        <f t="shared" si="197"/>
        <v>3060000</v>
      </c>
      <c r="K3760" s="41">
        <v>0</v>
      </c>
      <c r="L3760" s="41">
        <v>3060000</v>
      </c>
      <c r="M3760" t="s">
        <v>65</v>
      </c>
      <c r="N3760" s="32">
        <v>46164</v>
      </c>
      <c r="O3760" s="1">
        <f t="shared" si="198"/>
        <v>2</v>
      </c>
      <c r="P3760" t="s">
        <v>3482</v>
      </c>
      <c r="U3760" s="32">
        <v>46168</v>
      </c>
      <c r="V3760" t="s">
        <v>39</v>
      </c>
    </row>
    <row r="3761" spans="1:22">
      <c r="A3761" t="s">
        <v>26</v>
      </c>
      <c r="B3761" t="s">
        <v>4887</v>
      </c>
      <c r="C3761">
        <v>2941</v>
      </c>
      <c r="D3761" t="s">
        <v>598</v>
      </c>
      <c r="E3761" s="32">
        <v>46162</v>
      </c>
      <c r="F3761" s="26">
        <v>46162.710347222222</v>
      </c>
      <c r="G3761" s="12" t="str">
        <f t="shared" si="196"/>
        <v>MAYO</v>
      </c>
      <c r="H3761">
        <v>901101232</v>
      </c>
      <c r="I3761" t="s">
        <v>599</v>
      </c>
      <c r="J3761" s="41">
        <f t="shared" si="197"/>
        <v>793600</v>
      </c>
      <c r="K3761" s="41">
        <v>150784</v>
      </c>
      <c r="L3761" s="41">
        <v>944384</v>
      </c>
      <c r="M3761" t="s">
        <v>110</v>
      </c>
      <c r="N3761" s="32" t="s">
        <v>81</v>
      </c>
      <c r="O3761" s="1" t="str">
        <f t="shared" si="198"/>
        <v xml:space="preserve"> - </v>
      </c>
      <c r="P3761" t="s">
        <v>3482</v>
      </c>
    </row>
    <row r="3762" spans="1:22" hidden="1">
      <c r="A3762" t="s">
        <v>26</v>
      </c>
      <c r="B3762" t="s">
        <v>4888</v>
      </c>
      <c r="C3762">
        <v>120</v>
      </c>
      <c r="D3762" t="s">
        <v>2388</v>
      </c>
      <c r="E3762" s="32">
        <v>46162</v>
      </c>
      <c r="F3762" s="26">
        <v>46162.788958333331</v>
      </c>
      <c r="G3762" s="12" t="str">
        <f t="shared" si="196"/>
        <v>MAYO</v>
      </c>
      <c r="H3762">
        <v>901847080</v>
      </c>
      <c r="I3762" t="s">
        <v>2519</v>
      </c>
      <c r="J3762" s="41">
        <f t="shared" si="197"/>
        <v>910800</v>
      </c>
      <c r="K3762" s="41">
        <v>173052</v>
      </c>
      <c r="L3762" s="41">
        <v>1083852</v>
      </c>
      <c r="M3762" t="s">
        <v>37</v>
      </c>
      <c r="O3762" s="1">
        <f t="shared" si="198"/>
        <v>0</v>
      </c>
    </row>
    <row r="3763" spans="1:22" hidden="1">
      <c r="A3763" t="s">
        <v>26</v>
      </c>
      <c r="B3763" t="s">
        <v>4889</v>
      </c>
      <c r="C3763">
        <v>229438</v>
      </c>
      <c r="D3763" t="s">
        <v>28</v>
      </c>
      <c r="E3763" s="32">
        <v>46162</v>
      </c>
      <c r="F3763" s="26">
        <v>46162.795810185184</v>
      </c>
      <c r="G3763" s="12" t="str">
        <f t="shared" si="196"/>
        <v>MAYO</v>
      </c>
      <c r="H3763">
        <v>890937070</v>
      </c>
      <c r="I3763" t="s">
        <v>127</v>
      </c>
      <c r="J3763" s="41">
        <f t="shared" si="197"/>
        <v>45303148</v>
      </c>
      <c r="K3763" s="41">
        <v>860760</v>
      </c>
      <c r="L3763" s="41">
        <v>46163908</v>
      </c>
      <c r="M3763" t="s">
        <v>128</v>
      </c>
      <c r="N3763" s="32">
        <v>46167</v>
      </c>
      <c r="O3763" s="1">
        <f t="shared" si="198"/>
        <v>5</v>
      </c>
      <c r="P3763" t="s">
        <v>2655</v>
      </c>
    </row>
    <row r="3764" spans="1:22" hidden="1">
      <c r="A3764" t="s">
        <v>26</v>
      </c>
      <c r="B3764" t="s">
        <v>4890</v>
      </c>
      <c r="C3764">
        <v>121</v>
      </c>
      <c r="D3764" t="s">
        <v>2388</v>
      </c>
      <c r="E3764" s="32">
        <v>46162</v>
      </c>
      <c r="F3764" s="26">
        <v>46162.795104166667</v>
      </c>
      <c r="G3764" s="12" t="str">
        <f t="shared" si="196"/>
        <v>MAYO</v>
      </c>
      <c r="H3764">
        <v>901847080</v>
      </c>
      <c r="I3764" t="s">
        <v>2519</v>
      </c>
      <c r="J3764" s="41">
        <f t="shared" si="197"/>
        <v>21640000</v>
      </c>
      <c r="K3764" s="41">
        <v>4111600</v>
      </c>
      <c r="L3764" s="41">
        <v>25751600</v>
      </c>
      <c r="M3764" t="s">
        <v>37</v>
      </c>
      <c r="O3764" s="1">
        <f t="shared" si="198"/>
        <v>0</v>
      </c>
    </row>
    <row r="3765" spans="1:22" hidden="1">
      <c r="A3765" t="s">
        <v>26</v>
      </c>
      <c r="B3765" t="s">
        <v>4891</v>
      </c>
      <c r="C3765">
        <v>2939</v>
      </c>
      <c r="D3765" t="s">
        <v>598</v>
      </c>
      <c r="E3765" s="32">
        <v>46162</v>
      </c>
      <c r="F3765" s="26">
        <v>46162.700324074074</v>
      </c>
      <c r="G3765" s="12" t="str">
        <f t="shared" si="196"/>
        <v>MAYO</v>
      </c>
      <c r="H3765">
        <v>901101232</v>
      </c>
      <c r="I3765" t="s">
        <v>599</v>
      </c>
      <c r="J3765" s="41">
        <f t="shared" si="197"/>
        <v>1390800</v>
      </c>
      <c r="K3765" s="41">
        <v>264252</v>
      </c>
      <c r="L3765" s="41">
        <v>1655052</v>
      </c>
      <c r="M3765" t="s">
        <v>37</v>
      </c>
      <c r="O3765" s="1">
        <f t="shared" si="198"/>
        <v>0</v>
      </c>
    </row>
    <row r="3766" spans="1:22" hidden="1">
      <c r="A3766" t="s">
        <v>26</v>
      </c>
      <c r="B3766" t="s">
        <v>4892</v>
      </c>
      <c r="C3766">
        <v>8030</v>
      </c>
      <c r="D3766" t="s">
        <v>2896</v>
      </c>
      <c r="E3766" s="32">
        <v>46162</v>
      </c>
      <c r="F3766" s="26">
        <v>46162.796527777777</v>
      </c>
      <c r="G3766" s="12" t="str">
        <f t="shared" si="196"/>
        <v>MAYO</v>
      </c>
      <c r="H3766">
        <v>32150739</v>
      </c>
      <c r="I3766" t="s">
        <v>400</v>
      </c>
      <c r="J3766" s="41">
        <f t="shared" si="197"/>
        <v>553500</v>
      </c>
      <c r="K3766" s="41">
        <v>0</v>
      </c>
      <c r="L3766" s="41">
        <v>553500</v>
      </c>
      <c r="M3766" t="s">
        <v>199</v>
      </c>
      <c r="N3766" s="32">
        <v>46164</v>
      </c>
      <c r="O3766" s="1">
        <f t="shared" si="198"/>
        <v>2</v>
      </c>
      <c r="P3766" t="s">
        <v>3482</v>
      </c>
      <c r="U3766" s="32">
        <v>46168</v>
      </c>
      <c r="V3766" t="s">
        <v>39</v>
      </c>
    </row>
    <row r="3767" spans="1:22" hidden="1">
      <c r="A3767" t="s">
        <v>82</v>
      </c>
      <c r="B3767" t="s">
        <v>4893</v>
      </c>
      <c r="C3767">
        <v>13955</v>
      </c>
      <c r="D3767" t="s">
        <v>131</v>
      </c>
      <c r="E3767" s="32">
        <v>46162</v>
      </c>
      <c r="F3767" s="26">
        <v>46162.795810185184</v>
      </c>
      <c r="G3767" s="12" t="str">
        <f t="shared" si="196"/>
        <v>MAYO</v>
      </c>
      <c r="H3767">
        <v>890937070</v>
      </c>
      <c r="I3767" t="s">
        <v>127</v>
      </c>
      <c r="J3767" s="41">
        <f t="shared" si="197"/>
        <v>998757</v>
      </c>
      <c r="K3767" s="41">
        <v>18976</v>
      </c>
      <c r="L3767" s="41">
        <v>1017733</v>
      </c>
      <c r="M3767" t="s">
        <v>128</v>
      </c>
      <c r="N3767" s="32">
        <v>46168</v>
      </c>
      <c r="O3767" s="1">
        <f t="shared" si="198"/>
        <v>6</v>
      </c>
      <c r="P3767" t="s">
        <v>2655</v>
      </c>
    </row>
    <row r="3768" spans="1:22" hidden="1">
      <c r="A3768" t="s">
        <v>82</v>
      </c>
      <c r="B3768" t="s">
        <v>4894</v>
      </c>
      <c r="C3768">
        <v>13954</v>
      </c>
      <c r="D3768" t="s">
        <v>131</v>
      </c>
      <c r="E3768" s="32">
        <v>46162</v>
      </c>
      <c r="F3768" s="26">
        <v>46162.795810185184</v>
      </c>
      <c r="G3768" s="12" t="str">
        <f t="shared" si="196"/>
        <v>MAYO</v>
      </c>
      <c r="H3768">
        <v>890937070</v>
      </c>
      <c r="I3768" t="s">
        <v>127</v>
      </c>
      <c r="J3768" s="41">
        <f t="shared" si="197"/>
        <v>50000</v>
      </c>
      <c r="K3768" s="41">
        <v>0</v>
      </c>
      <c r="L3768" s="41">
        <v>50000</v>
      </c>
      <c r="M3768" t="s">
        <v>128</v>
      </c>
      <c r="N3768" s="32">
        <v>46167</v>
      </c>
      <c r="O3768" s="1">
        <f t="shared" si="198"/>
        <v>5</v>
      </c>
      <c r="P3768" t="s">
        <v>2655</v>
      </c>
    </row>
    <row r="3769" spans="1:22" hidden="1">
      <c r="A3769" t="s">
        <v>82</v>
      </c>
      <c r="B3769" t="s">
        <v>4895</v>
      </c>
      <c r="C3769" t="s">
        <v>4896</v>
      </c>
      <c r="D3769" t="s">
        <v>2896</v>
      </c>
      <c r="E3769" s="32">
        <v>46162</v>
      </c>
      <c r="F3769" s="26">
        <v>46162.724479166667</v>
      </c>
      <c r="G3769" s="12" t="str">
        <f t="shared" si="196"/>
        <v>MAYO</v>
      </c>
      <c r="H3769">
        <v>901101232</v>
      </c>
      <c r="I3769" t="s">
        <v>599</v>
      </c>
      <c r="J3769" s="41">
        <f t="shared" si="197"/>
        <v>793600</v>
      </c>
      <c r="K3769" s="41">
        <v>150784</v>
      </c>
      <c r="L3769" s="41">
        <v>944384</v>
      </c>
      <c r="M3769" t="s">
        <v>110</v>
      </c>
      <c r="N3769" s="32" t="s">
        <v>81</v>
      </c>
      <c r="O3769" s="1" t="str">
        <f t="shared" si="198"/>
        <v xml:space="preserve"> - </v>
      </c>
      <c r="P3769" t="s">
        <v>3482</v>
      </c>
    </row>
    <row r="3770" spans="1:22" hidden="1">
      <c r="A3770" t="s">
        <v>26</v>
      </c>
      <c r="B3770" t="s">
        <v>4897</v>
      </c>
      <c r="C3770">
        <v>2940</v>
      </c>
      <c r="D3770" t="s">
        <v>598</v>
      </c>
      <c r="E3770" s="32">
        <v>46162</v>
      </c>
      <c r="F3770" s="26">
        <v>46162.707592592589</v>
      </c>
      <c r="G3770" s="12" t="str">
        <f t="shared" si="196"/>
        <v>MAYO</v>
      </c>
      <c r="H3770">
        <v>901101232</v>
      </c>
      <c r="I3770" t="s">
        <v>599</v>
      </c>
      <c r="J3770" s="41">
        <f t="shared" si="197"/>
        <v>793600</v>
      </c>
      <c r="K3770" s="41">
        <v>150784</v>
      </c>
      <c r="L3770" s="41">
        <v>944384</v>
      </c>
      <c r="M3770" t="s">
        <v>37</v>
      </c>
      <c r="O3770" s="1">
        <f t="shared" si="198"/>
        <v>0</v>
      </c>
    </row>
    <row r="3771" spans="1:22" hidden="1">
      <c r="A3771" t="s">
        <v>26</v>
      </c>
      <c r="B3771" t="s">
        <v>4898</v>
      </c>
      <c r="C3771">
        <v>179914</v>
      </c>
      <c r="D3771" t="s">
        <v>1083</v>
      </c>
      <c r="E3771" s="32">
        <v>46162</v>
      </c>
      <c r="F3771" s="26">
        <v>46162.673136574071</v>
      </c>
      <c r="G3771" s="12" t="str">
        <f t="shared" ref="G3771:G3834" si="199">UPPER(TEXT(E3771, "MMMM"))</f>
        <v>MAYO</v>
      </c>
      <c r="H3771">
        <v>860000018</v>
      </c>
      <c r="I3771" t="s">
        <v>1084</v>
      </c>
      <c r="J3771" s="41">
        <f t="shared" ref="J3771:J3834" si="200">L3771-K3771</f>
        <v>810000</v>
      </c>
      <c r="K3771" s="41">
        <v>153900</v>
      </c>
      <c r="L3771" s="41">
        <v>963900</v>
      </c>
      <c r="M3771" t="s">
        <v>70</v>
      </c>
      <c r="N3771" s="32">
        <v>46163</v>
      </c>
      <c r="O3771" s="1">
        <f t="shared" si="198"/>
        <v>1</v>
      </c>
      <c r="P3771" t="s">
        <v>3482</v>
      </c>
      <c r="U3771" s="32">
        <v>46168</v>
      </c>
      <c r="V3771" t="s">
        <v>39</v>
      </c>
    </row>
    <row r="3772" spans="1:22" hidden="1">
      <c r="A3772" t="s">
        <v>26</v>
      </c>
      <c r="B3772" t="s">
        <v>4899</v>
      </c>
      <c r="C3772">
        <v>2669540</v>
      </c>
      <c r="D3772" t="s">
        <v>4504</v>
      </c>
      <c r="E3772" s="32">
        <v>46162</v>
      </c>
      <c r="F3772" s="26">
        <v>46162.663923611108</v>
      </c>
      <c r="G3772" s="12" t="str">
        <f t="shared" si="199"/>
        <v>MAYO</v>
      </c>
      <c r="H3772">
        <v>900219834</v>
      </c>
      <c r="I3772" t="s">
        <v>739</v>
      </c>
      <c r="J3772" s="41">
        <f t="shared" si="200"/>
        <v>15200</v>
      </c>
      <c r="K3772" s="41">
        <v>0</v>
      </c>
      <c r="L3772" s="41">
        <v>15200</v>
      </c>
      <c r="M3772" t="s">
        <v>70</v>
      </c>
      <c r="N3772" s="32">
        <v>46163</v>
      </c>
      <c r="O3772" s="1">
        <f t="shared" si="198"/>
        <v>1</v>
      </c>
      <c r="P3772" t="s">
        <v>3482</v>
      </c>
      <c r="U3772" s="32">
        <v>46168</v>
      </c>
      <c r="V3772" t="s">
        <v>39</v>
      </c>
    </row>
    <row r="3773" spans="1:22" hidden="1">
      <c r="A3773" t="s">
        <v>26</v>
      </c>
      <c r="B3773" t="s">
        <v>4900</v>
      </c>
      <c r="C3773" s="34">
        <v>114665</v>
      </c>
      <c r="D3773" t="s">
        <v>2445</v>
      </c>
      <c r="E3773" s="32">
        <v>46162</v>
      </c>
      <c r="F3773" s="26">
        <v>46162.623148148145</v>
      </c>
      <c r="G3773" s="12" t="str">
        <f t="shared" si="199"/>
        <v>MAYO</v>
      </c>
      <c r="H3773">
        <v>901828473</v>
      </c>
      <c r="I3773" t="s">
        <v>2446</v>
      </c>
      <c r="J3773" s="41">
        <f t="shared" si="200"/>
        <v>81109.2</v>
      </c>
      <c r="K3773" s="41">
        <v>13890.8</v>
      </c>
      <c r="L3773" s="41">
        <v>95000</v>
      </c>
      <c r="M3773" t="s">
        <v>37</v>
      </c>
      <c r="O3773" s="1">
        <f t="shared" si="198"/>
        <v>0</v>
      </c>
    </row>
    <row r="3774" spans="1:22" hidden="1">
      <c r="A3774" t="s">
        <v>26</v>
      </c>
      <c r="B3774" t="s">
        <v>4901</v>
      </c>
      <c r="C3774">
        <v>179876</v>
      </c>
      <c r="D3774" t="s">
        <v>1083</v>
      </c>
      <c r="E3774" s="32">
        <v>46162</v>
      </c>
      <c r="F3774" s="26">
        <v>46162.616909722223</v>
      </c>
      <c r="G3774" s="12" t="str">
        <f t="shared" si="199"/>
        <v>MAYO</v>
      </c>
      <c r="H3774">
        <v>860000018</v>
      </c>
      <c r="I3774" t="s">
        <v>1084</v>
      </c>
      <c r="J3774" s="41">
        <f t="shared" si="200"/>
        <v>272514.96000000002</v>
      </c>
      <c r="K3774" s="41">
        <v>47066.04</v>
      </c>
      <c r="L3774" s="41">
        <v>319581</v>
      </c>
      <c r="M3774" t="s">
        <v>70</v>
      </c>
      <c r="N3774" s="32">
        <v>46163</v>
      </c>
      <c r="O3774" s="1">
        <f t="shared" si="198"/>
        <v>1</v>
      </c>
      <c r="P3774" t="s">
        <v>3482</v>
      </c>
      <c r="U3774" s="32">
        <v>46168</v>
      </c>
      <c r="V3774" t="s">
        <v>39</v>
      </c>
    </row>
    <row r="3775" spans="1:22" hidden="1">
      <c r="A3775" t="s">
        <v>26</v>
      </c>
      <c r="B3775" t="s">
        <v>4902</v>
      </c>
      <c r="C3775">
        <v>179877</v>
      </c>
      <c r="D3775" t="s">
        <v>1083</v>
      </c>
      <c r="E3775" s="32">
        <v>46162</v>
      </c>
      <c r="F3775" s="26">
        <v>46162.616701388892</v>
      </c>
      <c r="G3775" s="12" t="str">
        <f t="shared" si="199"/>
        <v>MAYO</v>
      </c>
      <c r="H3775">
        <v>860000018</v>
      </c>
      <c r="I3775" t="s">
        <v>1084</v>
      </c>
      <c r="J3775" s="41">
        <f t="shared" si="200"/>
        <v>313914.96000000002</v>
      </c>
      <c r="K3775" s="41">
        <v>54856.04</v>
      </c>
      <c r="L3775" s="41">
        <v>368771</v>
      </c>
      <c r="M3775" t="s">
        <v>70</v>
      </c>
      <c r="N3775" s="32">
        <v>46162</v>
      </c>
      <c r="O3775" s="1">
        <f t="shared" si="198"/>
        <v>0</v>
      </c>
      <c r="P3775" t="s">
        <v>3482</v>
      </c>
      <c r="U3775" s="32">
        <v>46167</v>
      </c>
      <c r="V3775" t="s">
        <v>39</v>
      </c>
    </row>
    <row r="3776" spans="1:22" hidden="1">
      <c r="A3776" t="s">
        <v>26</v>
      </c>
      <c r="B3776" t="s">
        <v>4903</v>
      </c>
      <c r="C3776">
        <v>57446</v>
      </c>
      <c r="D3776" t="s">
        <v>4904</v>
      </c>
      <c r="E3776" s="32">
        <v>46162</v>
      </c>
      <c r="F3776" s="26">
        <v>46162.567395833335</v>
      </c>
      <c r="G3776" s="12" t="str">
        <f t="shared" si="199"/>
        <v>MAYO</v>
      </c>
      <c r="H3776">
        <v>800028002</v>
      </c>
      <c r="I3776" t="s">
        <v>4905</v>
      </c>
      <c r="J3776" s="41">
        <f t="shared" si="200"/>
        <v>61300</v>
      </c>
      <c r="K3776" s="41">
        <v>0</v>
      </c>
      <c r="L3776" s="41">
        <v>61300</v>
      </c>
      <c r="M3776" t="s">
        <v>54</v>
      </c>
      <c r="O3776" s="1">
        <f t="shared" si="198"/>
        <v>0</v>
      </c>
    </row>
    <row r="3777" spans="1:22" hidden="1">
      <c r="A3777" t="s">
        <v>26</v>
      </c>
      <c r="B3777" t="s">
        <v>4906</v>
      </c>
      <c r="C3777">
        <v>85659</v>
      </c>
      <c r="D3777" t="s">
        <v>547</v>
      </c>
      <c r="E3777" s="32">
        <v>46162</v>
      </c>
      <c r="F3777" s="26">
        <v>46162.486712962964</v>
      </c>
      <c r="G3777" s="12" t="str">
        <f t="shared" si="199"/>
        <v>MAYO</v>
      </c>
      <c r="H3777">
        <v>860533413</v>
      </c>
      <c r="I3777" t="s">
        <v>545</v>
      </c>
      <c r="J3777" s="41">
        <f t="shared" si="200"/>
        <v>50400</v>
      </c>
      <c r="K3777" s="41">
        <v>0</v>
      </c>
      <c r="L3777" s="41">
        <v>50400</v>
      </c>
      <c r="M3777" t="s">
        <v>54</v>
      </c>
      <c r="O3777" s="1">
        <f t="shared" si="198"/>
        <v>0</v>
      </c>
    </row>
    <row r="3778" spans="1:22" hidden="1">
      <c r="A3778" t="s">
        <v>26</v>
      </c>
      <c r="B3778" t="s">
        <v>4907</v>
      </c>
      <c r="C3778">
        <v>3435</v>
      </c>
      <c r="D3778" t="s">
        <v>28</v>
      </c>
      <c r="E3778" s="32">
        <v>46162</v>
      </c>
      <c r="F3778" s="26">
        <v>46162.422118055554</v>
      </c>
      <c r="G3778" s="12" t="str">
        <f t="shared" si="199"/>
        <v>MAYO</v>
      </c>
      <c r="H3778">
        <v>900563128</v>
      </c>
      <c r="I3778" t="s">
        <v>1199</v>
      </c>
      <c r="J3778" s="41">
        <f t="shared" si="200"/>
        <v>3311600</v>
      </c>
      <c r="K3778" s="41">
        <v>629204</v>
      </c>
      <c r="L3778" s="41">
        <v>3940804</v>
      </c>
      <c r="M3778" t="s">
        <v>37</v>
      </c>
      <c r="O3778" s="1">
        <f t="shared" si="198"/>
        <v>0</v>
      </c>
    </row>
    <row r="3779" spans="1:22" hidden="1">
      <c r="A3779" t="s">
        <v>26</v>
      </c>
      <c r="B3779" t="s">
        <v>4908</v>
      </c>
      <c r="C3779">
        <v>78211</v>
      </c>
      <c r="D3779" t="s">
        <v>355</v>
      </c>
      <c r="E3779" s="32">
        <v>46162</v>
      </c>
      <c r="F3779" s="26">
        <v>46162.390439814815</v>
      </c>
      <c r="G3779" s="12" t="str">
        <f t="shared" si="199"/>
        <v>MAYO</v>
      </c>
      <c r="H3779">
        <v>800204486</v>
      </c>
      <c r="I3779" t="s">
        <v>851</v>
      </c>
      <c r="J3779" s="41">
        <f t="shared" si="200"/>
        <v>151354</v>
      </c>
      <c r="K3779" s="41">
        <v>28757.26</v>
      </c>
      <c r="L3779" s="41">
        <v>180111.26</v>
      </c>
      <c r="M3779" t="s">
        <v>70</v>
      </c>
      <c r="N3779" s="32">
        <v>46163</v>
      </c>
      <c r="O3779" s="1">
        <f t="shared" si="198"/>
        <v>1</v>
      </c>
      <c r="P3779" t="s">
        <v>3482</v>
      </c>
      <c r="U3779" s="32">
        <v>46164</v>
      </c>
      <c r="V3779" t="s">
        <v>39</v>
      </c>
    </row>
    <row r="3780" spans="1:22" hidden="1">
      <c r="A3780" t="s">
        <v>26</v>
      </c>
      <c r="B3780" t="s">
        <v>4909</v>
      </c>
      <c r="C3780">
        <v>118</v>
      </c>
      <c r="D3780" t="s">
        <v>122</v>
      </c>
      <c r="E3780" s="32">
        <v>46162</v>
      </c>
      <c r="F3780" s="26">
        <v>46162.388472222221</v>
      </c>
      <c r="G3780" s="12" t="str">
        <f t="shared" si="199"/>
        <v>MAYO</v>
      </c>
      <c r="H3780">
        <v>902020620</v>
      </c>
      <c r="I3780" t="s">
        <v>2152</v>
      </c>
      <c r="J3780" s="41">
        <f t="shared" si="200"/>
        <v>851400</v>
      </c>
      <c r="K3780" s="41">
        <v>161766</v>
      </c>
      <c r="L3780" s="41">
        <v>1013166</v>
      </c>
      <c r="M3780" t="s">
        <v>70</v>
      </c>
      <c r="N3780" s="32">
        <v>46163</v>
      </c>
      <c r="O3780" s="1">
        <f t="shared" si="198"/>
        <v>1</v>
      </c>
      <c r="P3780" t="s">
        <v>3482</v>
      </c>
      <c r="U3780" s="32">
        <v>46164</v>
      </c>
      <c r="V3780" t="s">
        <v>39</v>
      </c>
    </row>
    <row r="3781" spans="1:22" hidden="1">
      <c r="A3781" t="s">
        <v>26</v>
      </c>
      <c r="B3781" t="s">
        <v>4910</v>
      </c>
      <c r="C3781">
        <v>30538</v>
      </c>
      <c r="D3781" t="s">
        <v>355</v>
      </c>
      <c r="E3781" s="32">
        <v>46162</v>
      </c>
      <c r="F3781" s="26">
        <v>46162.373263888891</v>
      </c>
      <c r="G3781" s="12" t="str">
        <f t="shared" si="199"/>
        <v>MAYO</v>
      </c>
      <c r="H3781">
        <v>900405705</v>
      </c>
      <c r="I3781" t="s">
        <v>356</v>
      </c>
      <c r="J3781" s="41">
        <f t="shared" si="200"/>
        <v>84000</v>
      </c>
      <c r="K3781" s="41">
        <v>15960</v>
      </c>
      <c r="L3781" s="41">
        <v>99960</v>
      </c>
      <c r="M3781" t="s">
        <v>1595</v>
      </c>
      <c r="N3781" s="32">
        <v>46162</v>
      </c>
      <c r="O3781" s="1">
        <f t="shared" si="198"/>
        <v>0</v>
      </c>
      <c r="P3781" t="s">
        <v>3482</v>
      </c>
    </row>
    <row r="3782" spans="1:22" hidden="1">
      <c r="A3782" t="s">
        <v>26</v>
      </c>
      <c r="B3782" t="s">
        <v>4911</v>
      </c>
      <c r="C3782">
        <v>12290</v>
      </c>
      <c r="D3782" t="s">
        <v>612</v>
      </c>
      <c r="E3782" s="32">
        <v>46162</v>
      </c>
      <c r="F3782" s="26">
        <v>46162.366481481484</v>
      </c>
      <c r="G3782" s="12" t="str">
        <f t="shared" si="199"/>
        <v>MAYO</v>
      </c>
      <c r="H3782">
        <v>890921246</v>
      </c>
      <c r="I3782" t="s">
        <v>613</v>
      </c>
      <c r="J3782" s="41">
        <f t="shared" si="200"/>
        <v>225600</v>
      </c>
      <c r="K3782" s="41">
        <v>42864</v>
      </c>
      <c r="L3782" s="41">
        <v>268464</v>
      </c>
      <c r="M3782" t="s">
        <v>264</v>
      </c>
      <c r="N3782" s="32">
        <v>46163</v>
      </c>
      <c r="O3782" s="1">
        <f t="shared" si="198"/>
        <v>1</v>
      </c>
      <c r="P3782" t="s">
        <v>3482</v>
      </c>
      <c r="U3782" s="32">
        <v>46164</v>
      </c>
      <c r="V3782" t="s">
        <v>39</v>
      </c>
    </row>
    <row r="3783" spans="1:22" hidden="1">
      <c r="A3783" t="s">
        <v>26</v>
      </c>
      <c r="B3783" t="s">
        <v>4912</v>
      </c>
      <c r="C3783">
        <v>8141</v>
      </c>
      <c r="D3783" t="s">
        <v>371</v>
      </c>
      <c r="E3783" s="32">
        <v>46162</v>
      </c>
      <c r="F3783" s="26">
        <v>46162.356215277781</v>
      </c>
      <c r="G3783" s="12" t="str">
        <f t="shared" si="199"/>
        <v>MAYO</v>
      </c>
      <c r="H3783">
        <v>900175392</v>
      </c>
      <c r="I3783" t="s">
        <v>3676</v>
      </c>
      <c r="J3783" s="41">
        <f t="shared" si="200"/>
        <v>504201.69</v>
      </c>
      <c r="K3783" s="41">
        <v>95798.31</v>
      </c>
      <c r="L3783" s="41">
        <v>600000</v>
      </c>
      <c r="M3783" t="s">
        <v>264</v>
      </c>
      <c r="N3783" s="32">
        <v>46163</v>
      </c>
      <c r="O3783" s="1">
        <f t="shared" si="198"/>
        <v>1</v>
      </c>
      <c r="P3783" t="s">
        <v>3482</v>
      </c>
    </row>
    <row r="3784" spans="1:22" hidden="1">
      <c r="A3784" t="s">
        <v>82</v>
      </c>
      <c r="B3784" t="s">
        <v>4913</v>
      </c>
      <c r="C3784">
        <v>16628</v>
      </c>
      <c r="D3784" t="s">
        <v>4531</v>
      </c>
      <c r="E3784" s="32">
        <v>46162</v>
      </c>
      <c r="F3784" s="26">
        <v>46162.45758101852</v>
      </c>
      <c r="G3784" s="12" t="str">
        <f t="shared" si="199"/>
        <v>MAYO</v>
      </c>
      <c r="H3784">
        <v>860404607</v>
      </c>
      <c r="I3784" t="s">
        <v>1429</v>
      </c>
      <c r="J3784" s="41">
        <f t="shared" si="200"/>
        <v>8690500</v>
      </c>
      <c r="K3784" s="41">
        <v>0</v>
      </c>
      <c r="L3784" s="41">
        <v>8690500</v>
      </c>
      <c r="M3784" t="s">
        <v>58</v>
      </c>
      <c r="O3784" s="1">
        <f t="shared" si="198"/>
        <v>0</v>
      </c>
    </row>
    <row r="3785" spans="1:22" hidden="1">
      <c r="A3785" t="s">
        <v>82</v>
      </c>
      <c r="B3785" t="s">
        <v>4914</v>
      </c>
      <c r="C3785" t="s">
        <v>4915</v>
      </c>
      <c r="D3785" t="s">
        <v>2896</v>
      </c>
      <c r="E3785" s="32">
        <v>46162</v>
      </c>
      <c r="F3785" s="26">
        <v>46162.454189814816</v>
      </c>
      <c r="G3785" s="12" t="str">
        <f t="shared" si="199"/>
        <v>MAYO</v>
      </c>
      <c r="H3785">
        <v>900036588</v>
      </c>
      <c r="I3785" t="s">
        <v>116</v>
      </c>
      <c r="J3785" s="41">
        <f t="shared" si="200"/>
        <v>432300</v>
      </c>
      <c r="K3785" s="41">
        <v>82137</v>
      </c>
      <c r="L3785" s="41">
        <v>514437</v>
      </c>
      <c r="M3785" t="s">
        <v>110</v>
      </c>
      <c r="N3785" t="s">
        <v>81</v>
      </c>
      <c r="O3785" s="1" t="str">
        <f t="shared" si="198"/>
        <v xml:space="preserve"> - </v>
      </c>
      <c r="P3785" t="s">
        <v>3482</v>
      </c>
    </row>
    <row r="3786" spans="1:22" hidden="1">
      <c r="A3786" t="s">
        <v>26</v>
      </c>
      <c r="B3786" t="s">
        <v>4916</v>
      </c>
      <c r="C3786">
        <v>30537</v>
      </c>
      <c r="D3786" t="s">
        <v>355</v>
      </c>
      <c r="E3786" s="32">
        <v>46162</v>
      </c>
      <c r="F3786" s="26">
        <v>46162.320347222223</v>
      </c>
      <c r="G3786" s="12" t="str">
        <f t="shared" si="199"/>
        <v>MAYO</v>
      </c>
      <c r="H3786">
        <v>900405705</v>
      </c>
      <c r="I3786" t="s">
        <v>356</v>
      </c>
      <c r="J3786" s="41">
        <f t="shared" si="200"/>
        <v>552234</v>
      </c>
      <c r="K3786" s="41">
        <v>104924.46</v>
      </c>
      <c r="L3786" s="41">
        <v>657158.46</v>
      </c>
      <c r="M3786" t="s">
        <v>1595</v>
      </c>
      <c r="N3786" s="32">
        <v>46162</v>
      </c>
      <c r="O3786" s="1">
        <f t="shared" si="198"/>
        <v>0</v>
      </c>
      <c r="P3786" t="s">
        <v>3482</v>
      </c>
      <c r="U3786" s="32">
        <v>46164</v>
      </c>
      <c r="V3786" t="s">
        <v>39</v>
      </c>
    </row>
    <row r="3787" spans="1:22" hidden="1">
      <c r="A3787" t="s">
        <v>26</v>
      </c>
      <c r="B3787" t="s">
        <v>4917</v>
      </c>
      <c r="C3787">
        <v>2883973</v>
      </c>
      <c r="D3787" t="s">
        <v>2118</v>
      </c>
      <c r="E3787" s="32">
        <v>46162</v>
      </c>
      <c r="F3787" s="26">
        <v>46162.041863425926</v>
      </c>
      <c r="G3787" s="12" t="str">
        <f t="shared" si="199"/>
        <v>MAYO</v>
      </c>
      <c r="H3787">
        <v>890903939</v>
      </c>
      <c r="I3787" t="s">
        <v>313</v>
      </c>
      <c r="J3787" s="41">
        <f t="shared" si="200"/>
        <v>87500</v>
      </c>
      <c r="K3787" s="41">
        <v>0</v>
      </c>
      <c r="L3787" s="41">
        <v>87500</v>
      </c>
      <c r="M3787" t="s">
        <v>3773</v>
      </c>
      <c r="N3787" s="32">
        <v>46163</v>
      </c>
      <c r="O3787" s="1">
        <f t="shared" si="198"/>
        <v>1</v>
      </c>
      <c r="P3787" t="s">
        <v>3482</v>
      </c>
      <c r="U3787" s="32">
        <v>46168</v>
      </c>
      <c r="V3787" t="s">
        <v>39</v>
      </c>
    </row>
    <row r="3788" spans="1:22" hidden="1">
      <c r="A3788" t="s">
        <v>26</v>
      </c>
      <c r="B3788" t="s">
        <v>4918</v>
      </c>
      <c r="C3788">
        <v>352933</v>
      </c>
      <c r="D3788" t="s">
        <v>671</v>
      </c>
      <c r="E3788" s="32">
        <v>46162</v>
      </c>
      <c r="F3788" s="26">
        <v>46162.179039351853</v>
      </c>
      <c r="G3788" s="12" t="str">
        <f t="shared" si="199"/>
        <v>MAYO</v>
      </c>
      <c r="H3788">
        <v>860001697</v>
      </c>
      <c r="I3788" t="s">
        <v>669</v>
      </c>
      <c r="J3788" s="41">
        <f t="shared" si="200"/>
        <v>534000</v>
      </c>
      <c r="K3788" s="41">
        <v>0</v>
      </c>
      <c r="L3788" s="41">
        <v>534000</v>
      </c>
      <c r="M3788" t="s">
        <v>70</v>
      </c>
      <c r="N3788" s="32">
        <v>46162</v>
      </c>
      <c r="O3788" s="1">
        <f t="shared" si="198"/>
        <v>0</v>
      </c>
      <c r="P3788" t="s">
        <v>3482</v>
      </c>
      <c r="U3788" s="32">
        <v>46168</v>
      </c>
      <c r="V3788" t="s">
        <v>39</v>
      </c>
    </row>
    <row r="3789" spans="1:22" hidden="1">
      <c r="A3789" t="s">
        <v>26</v>
      </c>
      <c r="B3789" t="s">
        <v>4919</v>
      </c>
      <c r="C3789">
        <v>7164</v>
      </c>
      <c r="D3789" t="s">
        <v>678</v>
      </c>
      <c r="E3789" s="32">
        <v>46163</v>
      </c>
      <c r="F3789" s="26">
        <v>46163.950810185182</v>
      </c>
      <c r="G3789" s="12" t="str">
        <f t="shared" si="199"/>
        <v>MAYO</v>
      </c>
      <c r="H3789">
        <v>901174199</v>
      </c>
      <c r="I3789" t="s">
        <v>679</v>
      </c>
      <c r="J3789" s="41">
        <f t="shared" si="200"/>
        <v>1000000</v>
      </c>
      <c r="K3789" s="41">
        <v>190000</v>
      </c>
      <c r="L3789" s="41">
        <v>1190000</v>
      </c>
      <c r="M3789" t="s">
        <v>37</v>
      </c>
      <c r="O3789" s="1">
        <f t="shared" si="198"/>
        <v>0</v>
      </c>
    </row>
    <row r="3790" spans="1:22" hidden="1">
      <c r="A3790" t="s">
        <v>26</v>
      </c>
      <c r="B3790" t="s">
        <v>4920</v>
      </c>
      <c r="C3790">
        <v>7163</v>
      </c>
      <c r="D3790" t="s">
        <v>678</v>
      </c>
      <c r="E3790" s="32">
        <v>46163</v>
      </c>
      <c r="F3790" s="26">
        <v>46163.949618055558</v>
      </c>
      <c r="G3790" s="12" t="str">
        <f t="shared" si="199"/>
        <v>MAYO</v>
      </c>
      <c r="H3790">
        <v>901174199</v>
      </c>
      <c r="I3790" t="s">
        <v>679</v>
      </c>
      <c r="J3790" s="41">
        <f t="shared" si="200"/>
        <v>2200000</v>
      </c>
      <c r="K3790" s="41">
        <v>418000</v>
      </c>
      <c r="L3790" s="41">
        <v>2618000</v>
      </c>
      <c r="M3790" t="s">
        <v>37</v>
      </c>
      <c r="O3790" s="1">
        <f t="shared" si="198"/>
        <v>0</v>
      </c>
    </row>
    <row r="3791" spans="1:22" hidden="1">
      <c r="A3791" t="s">
        <v>26</v>
      </c>
      <c r="B3791" t="s">
        <v>4921</v>
      </c>
      <c r="C3791">
        <v>7162</v>
      </c>
      <c r="D3791" t="s">
        <v>678</v>
      </c>
      <c r="E3791" s="32">
        <v>46163</v>
      </c>
      <c r="F3791" s="26">
        <v>46163.948067129626</v>
      </c>
      <c r="G3791" s="12" t="str">
        <f t="shared" si="199"/>
        <v>MAYO</v>
      </c>
      <c r="H3791">
        <v>901174199</v>
      </c>
      <c r="I3791" t="s">
        <v>679</v>
      </c>
      <c r="J3791" s="41">
        <f t="shared" si="200"/>
        <v>3000000</v>
      </c>
      <c r="K3791" s="41">
        <v>570000</v>
      </c>
      <c r="L3791" s="41">
        <v>3570000</v>
      </c>
      <c r="M3791" t="s">
        <v>37</v>
      </c>
      <c r="O3791" s="1">
        <f t="shared" si="198"/>
        <v>0</v>
      </c>
    </row>
    <row r="3792" spans="1:22" hidden="1">
      <c r="A3792" t="s">
        <v>26</v>
      </c>
      <c r="B3792" t="s">
        <v>4922</v>
      </c>
      <c r="C3792">
        <v>7161</v>
      </c>
      <c r="D3792" t="s">
        <v>678</v>
      </c>
      <c r="E3792" s="32">
        <v>46163</v>
      </c>
      <c r="F3792" s="26">
        <v>46163.943483796298</v>
      </c>
      <c r="G3792" s="12" t="str">
        <f t="shared" si="199"/>
        <v>MAYO</v>
      </c>
      <c r="H3792">
        <v>901174199</v>
      </c>
      <c r="I3792" t="s">
        <v>679</v>
      </c>
      <c r="J3792" s="41">
        <f t="shared" si="200"/>
        <v>7529447.9999999991</v>
      </c>
      <c r="K3792" s="41">
        <v>1430595.12</v>
      </c>
      <c r="L3792" s="41">
        <v>8960043.1199999992</v>
      </c>
      <c r="M3792" t="s">
        <v>37</v>
      </c>
      <c r="O3792" s="1">
        <f t="shared" si="198"/>
        <v>0</v>
      </c>
    </row>
    <row r="3793" spans="1:22" hidden="1">
      <c r="A3793" t="s">
        <v>26</v>
      </c>
      <c r="B3793" t="s">
        <v>4923</v>
      </c>
      <c r="C3793">
        <v>7160</v>
      </c>
      <c r="D3793" t="s">
        <v>678</v>
      </c>
      <c r="E3793" s="32">
        <v>46163</v>
      </c>
      <c r="F3793" s="26">
        <v>46163.941354166665</v>
      </c>
      <c r="G3793" s="12" t="str">
        <f t="shared" si="199"/>
        <v>MAYO</v>
      </c>
      <c r="H3793">
        <v>901174199</v>
      </c>
      <c r="I3793" t="s">
        <v>679</v>
      </c>
      <c r="J3793" s="41">
        <f t="shared" si="200"/>
        <v>5799630</v>
      </c>
      <c r="K3793" s="41">
        <v>1101929.7</v>
      </c>
      <c r="L3793" s="41">
        <v>6901559.7000000002</v>
      </c>
      <c r="M3793" t="s">
        <v>37</v>
      </c>
      <c r="O3793" s="1">
        <f t="shared" si="198"/>
        <v>0</v>
      </c>
    </row>
    <row r="3794" spans="1:22" hidden="1">
      <c r="A3794" t="s">
        <v>26</v>
      </c>
      <c r="B3794" t="s">
        <v>4924</v>
      </c>
      <c r="C3794">
        <v>7159</v>
      </c>
      <c r="D3794" t="s">
        <v>678</v>
      </c>
      <c r="E3794" s="32">
        <v>46163</v>
      </c>
      <c r="F3794" s="26">
        <v>46163.938738425924</v>
      </c>
      <c r="G3794" s="12" t="str">
        <f t="shared" si="199"/>
        <v>MAYO</v>
      </c>
      <c r="H3794">
        <v>901174199</v>
      </c>
      <c r="I3794" t="s">
        <v>679</v>
      </c>
      <c r="J3794" s="41">
        <f t="shared" si="200"/>
        <v>4643738</v>
      </c>
      <c r="K3794" s="41">
        <v>882310.22</v>
      </c>
      <c r="L3794" s="41">
        <v>5526048.2199999997</v>
      </c>
      <c r="M3794" t="s">
        <v>37</v>
      </c>
      <c r="O3794" s="1">
        <f t="shared" si="198"/>
        <v>0</v>
      </c>
    </row>
    <row r="3795" spans="1:22" hidden="1">
      <c r="A3795" t="s">
        <v>26</v>
      </c>
      <c r="B3795" t="s">
        <v>4925</v>
      </c>
      <c r="C3795">
        <v>7158</v>
      </c>
      <c r="D3795" t="s">
        <v>678</v>
      </c>
      <c r="E3795" s="32">
        <v>46163</v>
      </c>
      <c r="F3795" s="26">
        <v>46163.935277777775</v>
      </c>
      <c r="G3795" s="12" t="str">
        <f t="shared" si="199"/>
        <v>MAYO</v>
      </c>
      <c r="H3795">
        <v>901174199</v>
      </c>
      <c r="I3795" t="s">
        <v>679</v>
      </c>
      <c r="J3795" s="41">
        <f t="shared" si="200"/>
        <v>4414200</v>
      </c>
      <c r="K3795" s="41">
        <v>838698</v>
      </c>
      <c r="L3795" s="41">
        <v>5252898</v>
      </c>
      <c r="M3795" t="s">
        <v>37</v>
      </c>
      <c r="O3795" s="1">
        <f t="shared" si="198"/>
        <v>0</v>
      </c>
    </row>
    <row r="3796" spans="1:22" hidden="1">
      <c r="A3796" t="s">
        <v>26</v>
      </c>
      <c r="B3796" t="s">
        <v>4926</v>
      </c>
      <c r="C3796">
        <v>7157</v>
      </c>
      <c r="D3796" t="s">
        <v>678</v>
      </c>
      <c r="E3796" s="32">
        <v>46163</v>
      </c>
      <c r="F3796" s="26">
        <v>46163.926469907405</v>
      </c>
      <c r="G3796" s="12" t="str">
        <f t="shared" si="199"/>
        <v>MAYO</v>
      </c>
      <c r="H3796">
        <v>901174199</v>
      </c>
      <c r="I3796" t="s">
        <v>679</v>
      </c>
      <c r="J3796" s="41">
        <f t="shared" si="200"/>
        <v>3050271</v>
      </c>
      <c r="K3796" s="41">
        <v>579551.49</v>
      </c>
      <c r="L3796" s="41">
        <v>3629822.49</v>
      </c>
      <c r="M3796" t="s">
        <v>37</v>
      </c>
      <c r="O3796" s="1">
        <f t="shared" si="198"/>
        <v>0</v>
      </c>
    </row>
    <row r="3797" spans="1:22" hidden="1">
      <c r="A3797" t="s">
        <v>26</v>
      </c>
      <c r="B3797" t="s">
        <v>4927</v>
      </c>
      <c r="C3797">
        <v>7156</v>
      </c>
      <c r="D3797" t="s">
        <v>678</v>
      </c>
      <c r="E3797" s="32">
        <v>46163</v>
      </c>
      <c r="F3797" s="26">
        <v>46163.919108796297</v>
      </c>
      <c r="G3797" s="12" t="str">
        <f t="shared" si="199"/>
        <v>MAYO</v>
      </c>
      <c r="H3797">
        <v>901174199</v>
      </c>
      <c r="I3797" t="s">
        <v>679</v>
      </c>
      <c r="J3797" s="41">
        <f t="shared" si="200"/>
        <v>552826</v>
      </c>
      <c r="K3797" s="41">
        <v>105036.94</v>
      </c>
      <c r="L3797" s="41">
        <v>657862.93999999994</v>
      </c>
      <c r="M3797" t="s">
        <v>37</v>
      </c>
      <c r="O3797" s="1">
        <f t="shared" si="198"/>
        <v>0</v>
      </c>
    </row>
    <row r="3798" spans="1:22" hidden="1">
      <c r="A3798" t="s">
        <v>26</v>
      </c>
      <c r="B3798" t="s">
        <v>4928</v>
      </c>
      <c r="C3798">
        <v>7155</v>
      </c>
      <c r="D3798" t="s">
        <v>678</v>
      </c>
      <c r="E3798" s="32">
        <v>46163</v>
      </c>
      <c r="F3798" s="26">
        <v>46163.916597222225</v>
      </c>
      <c r="G3798" s="12" t="str">
        <f t="shared" si="199"/>
        <v>MAYO</v>
      </c>
      <c r="H3798">
        <v>901174199</v>
      </c>
      <c r="I3798" t="s">
        <v>679</v>
      </c>
      <c r="J3798" s="41">
        <f t="shared" si="200"/>
        <v>497123</v>
      </c>
      <c r="K3798" s="41">
        <v>94453.37</v>
      </c>
      <c r="L3798" s="41">
        <v>591576.37</v>
      </c>
      <c r="M3798" t="s">
        <v>37</v>
      </c>
      <c r="O3798" s="1">
        <f t="shared" si="198"/>
        <v>0</v>
      </c>
    </row>
    <row r="3799" spans="1:22" hidden="1">
      <c r="A3799" t="s">
        <v>26</v>
      </c>
      <c r="B3799" t="s">
        <v>4929</v>
      </c>
      <c r="C3799">
        <v>7154</v>
      </c>
      <c r="D3799" t="s">
        <v>678</v>
      </c>
      <c r="E3799" s="32">
        <v>46163</v>
      </c>
      <c r="F3799" s="26">
        <v>46163.912361111114</v>
      </c>
      <c r="G3799" s="12" t="str">
        <f t="shared" si="199"/>
        <v>MAYO</v>
      </c>
      <c r="H3799">
        <v>901174199</v>
      </c>
      <c r="I3799" t="s">
        <v>679</v>
      </c>
      <c r="J3799" s="41">
        <f t="shared" si="200"/>
        <v>932026</v>
      </c>
      <c r="K3799" s="41">
        <v>177084.94</v>
      </c>
      <c r="L3799" s="41">
        <v>1109110.94</v>
      </c>
      <c r="M3799" t="s">
        <v>37</v>
      </c>
      <c r="O3799" s="1">
        <f t="shared" ref="O3799:O3839" si="201">IFERROR(IF(-_xlfn.DAYS(E3799,N3799)&lt;0,0,-_xlfn.DAYS(E3799,N3799)), " - ")</f>
        <v>0</v>
      </c>
    </row>
    <row r="3800" spans="1:22" hidden="1">
      <c r="A3800" t="s">
        <v>26</v>
      </c>
      <c r="B3800" t="s">
        <v>4930</v>
      </c>
      <c r="C3800">
        <v>8059</v>
      </c>
      <c r="D3800" t="s">
        <v>2896</v>
      </c>
      <c r="E3800" s="32">
        <v>46163</v>
      </c>
      <c r="F3800" s="26">
        <v>46163.802210648151</v>
      </c>
      <c r="G3800" s="12" t="str">
        <f t="shared" si="199"/>
        <v>MAYO</v>
      </c>
      <c r="H3800">
        <v>32150739</v>
      </c>
      <c r="I3800" t="s">
        <v>400</v>
      </c>
      <c r="J3800" s="41">
        <f t="shared" si="200"/>
        <v>536500</v>
      </c>
      <c r="K3800" s="41">
        <v>0</v>
      </c>
      <c r="L3800" s="41">
        <v>536500</v>
      </c>
      <c r="M3800" t="s">
        <v>199</v>
      </c>
      <c r="N3800" s="32">
        <v>46164</v>
      </c>
      <c r="O3800" s="1">
        <f t="shared" si="201"/>
        <v>1</v>
      </c>
      <c r="P3800" t="s">
        <v>3482</v>
      </c>
      <c r="U3800" s="32">
        <v>46168</v>
      </c>
      <c r="V3800" t="s">
        <v>39</v>
      </c>
    </row>
    <row r="3801" spans="1:22" hidden="1">
      <c r="A3801" t="s">
        <v>26</v>
      </c>
      <c r="B3801" t="s">
        <v>4931</v>
      </c>
      <c r="C3801">
        <v>784</v>
      </c>
      <c r="D3801" t="s">
        <v>227</v>
      </c>
      <c r="E3801" s="32">
        <v>46163</v>
      </c>
      <c r="F3801" s="26">
        <v>46163.782268518517</v>
      </c>
      <c r="G3801" s="12" t="str">
        <f t="shared" si="199"/>
        <v>MAYO</v>
      </c>
      <c r="H3801">
        <v>900049081</v>
      </c>
      <c r="I3801" t="s">
        <v>711</v>
      </c>
      <c r="J3801" s="41">
        <f t="shared" si="200"/>
        <v>11180000</v>
      </c>
      <c r="K3801" s="41">
        <v>2124200</v>
      </c>
      <c r="L3801" s="41">
        <v>13304200</v>
      </c>
      <c r="M3801" t="s">
        <v>37</v>
      </c>
      <c r="O3801" s="1">
        <f t="shared" si="201"/>
        <v>0</v>
      </c>
    </row>
    <row r="3802" spans="1:22" hidden="1">
      <c r="A3802" t="s">
        <v>26</v>
      </c>
      <c r="B3802" t="s">
        <v>4932</v>
      </c>
      <c r="C3802">
        <v>783</v>
      </c>
      <c r="D3802" t="s">
        <v>227</v>
      </c>
      <c r="E3802" s="32">
        <v>46163</v>
      </c>
      <c r="F3802" s="26">
        <v>46163.774791666663</v>
      </c>
      <c r="G3802" s="12" t="str">
        <f t="shared" si="199"/>
        <v>MAYO</v>
      </c>
      <c r="H3802">
        <v>900049081</v>
      </c>
      <c r="I3802" t="s">
        <v>711</v>
      </c>
      <c r="J3802" s="41">
        <f t="shared" si="200"/>
        <v>4071000</v>
      </c>
      <c r="K3802" s="41">
        <v>773490</v>
      </c>
      <c r="L3802" s="41">
        <v>4844490</v>
      </c>
      <c r="M3802" t="s">
        <v>37</v>
      </c>
      <c r="O3802" s="1">
        <f t="shared" si="201"/>
        <v>0</v>
      </c>
    </row>
    <row r="3803" spans="1:22" hidden="1">
      <c r="A3803" t="s">
        <v>26</v>
      </c>
      <c r="B3803" t="s">
        <v>4933</v>
      </c>
      <c r="C3803">
        <v>17579</v>
      </c>
      <c r="D3803" t="s">
        <v>102</v>
      </c>
      <c r="E3803" s="32">
        <v>46163</v>
      </c>
      <c r="F3803" s="26">
        <v>46163.748298611114</v>
      </c>
      <c r="G3803" s="12" t="str">
        <f t="shared" si="199"/>
        <v>MAYO</v>
      </c>
      <c r="H3803">
        <v>900075456</v>
      </c>
      <c r="I3803" t="s">
        <v>1041</v>
      </c>
      <c r="J3803" s="41">
        <f t="shared" si="200"/>
        <v>220167401</v>
      </c>
      <c r="K3803" s="41">
        <v>3879636.6</v>
      </c>
      <c r="L3803" s="41">
        <v>224047037.59999999</v>
      </c>
      <c r="M3803" t="s">
        <v>128</v>
      </c>
      <c r="N3803" s="32">
        <v>46167</v>
      </c>
      <c r="O3803" s="1">
        <f t="shared" si="201"/>
        <v>4</v>
      </c>
      <c r="P3803" t="s">
        <v>2655</v>
      </c>
    </row>
    <row r="3804" spans="1:22" hidden="1">
      <c r="A3804" t="s">
        <v>26</v>
      </c>
      <c r="B3804" t="s">
        <v>4934</v>
      </c>
      <c r="C3804">
        <v>57913</v>
      </c>
      <c r="D3804" t="s">
        <v>122</v>
      </c>
      <c r="E3804" s="32">
        <v>46163</v>
      </c>
      <c r="F3804" s="26">
        <v>46163.740972222222</v>
      </c>
      <c r="G3804" s="12" t="str">
        <f t="shared" si="199"/>
        <v>MAYO</v>
      </c>
      <c r="H3804">
        <v>900650486</v>
      </c>
      <c r="I3804" t="s">
        <v>857</v>
      </c>
      <c r="J3804" s="41">
        <f t="shared" si="200"/>
        <v>3060000</v>
      </c>
      <c r="K3804" s="41">
        <v>0</v>
      </c>
      <c r="L3804" s="41">
        <v>3060000</v>
      </c>
      <c r="M3804" t="s">
        <v>65</v>
      </c>
      <c r="N3804" s="32">
        <v>46167</v>
      </c>
      <c r="O3804" s="1">
        <f t="shared" si="201"/>
        <v>4</v>
      </c>
      <c r="P3804" t="s">
        <v>3482</v>
      </c>
      <c r="U3804" s="32">
        <v>46169</v>
      </c>
      <c r="V3804" t="s">
        <v>39</v>
      </c>
    </row>
    <row r="3805" spans="1:22" hidden="1">
      <c r="A3805" t="s">
        <v>26</v>
      </c>
      <c r="B3805" t="s">
        <v>4935</v>
      </c>
      <c r="C3805">
        <v>57910</v>
      </c>
      <c r="D3805" t="s">
        <v>122</v>
      </c>
      <c r="E3805" s="32">
        <v>46163</v>
      </c>
      <c r="F3805" s="26">
        <v>46163.740856481483</v>
      </c>
      <c r="G3805" s="12" t="str">
        <f t="shared" si="199"/>
        <v>MAYO</v>
      </c>
      <c r="H3805">
        <v>900650486</v>
      </c>
      <c r="I3805" t="s">
        <v>857</v>
      </c>
      <c r="J3805" s="41">
        <f t="shared" si="200"/>
        <v>3060000</v>
      </c>
      <c r="K3805" s="41">
        <v>0</v>
      </c>
      <c r="L3805" s="41">
        <v>3060000</v>
      </c>
      <c r="M3805" t="s">
        <v>65</v>
      </c>
      <c r="N3805" s="32">
        <v>46167</v>
      </c>
      <c r="O3805" s="1">
        <f t="shared" si="201"/>
        <v>4</v>
      </c>
      <c r="P3805" t="s">
        <v>3482</v>
      </c>
      <c r="U3805" s="32">
        <v>46169</v>
      </c>
      <c r="V3805" t="s">
        <v>39</v>
      </c>
    </row>
    <row r="3806" spans="1:22" hidden="1">
      <c r="A3806" t="s">
        <v>26</v>
      </c>
      <c r="B3806" t="s">
        <v>4936</v>
      </c>
      <c r="C3806">
        <v>1882</v>
      </c>
      <c r="D3806" t="s">
        <v>28</v>
      </c>
      <c r="E3806" s="32">
        <v>46163</v>
      </c>
      <c r="F3806" s="26">
        <v>46163.740185185183</v>
      </c>
      <c r="G3806" s="12" t="str">
        <f t="shared" si="199"/>
        <v>MAYO</v>
      </c>
      <c r="H3806">
        <v>901950863</v>
      </c>
      <c r="I3806" t="s">
        <v>549</v>
      </c>
      <c r="J3806" s="41">
        <f t="shared" si="200"/>
        <v>70000</v>
      </c>
      <c r="K3806" s="41">
        <v>13300</v>
      </c>
      <c r="L3806" s="41">
        <v>83300</v>
      </c>
      <c r="M3806" t="s">
        <v>37</v>
      </c>
      <c r="N3806" s="32">
        <v>46168</v>
      </c>
      <c r="O3806" s="1">
        <f t="shared" si="201"/>
        <v>5</v>
      </c>
      <c r="P3806" t="s">
        <v>3482</v>
      </c>
    </row>
    <row r="3807" spans="1:22" hidden="1">
      <c r="A3807" t="s">
        <v>26</v>
      </c>
      <c r="B3807" t="s">
        <v>4937</v>
      </c>
      <c r="C3807">
        <v>2105</v>
      </c>
      <c r="D3807" t="s">
        <v>698</v>
      </c>
      <c r="E3807" s="32">
        <v>46163</v>
      </c>
      <c r="F3807" s="26">
        <v>46163.720960648148</v>
      </c>
      <c r="G3807" s="12" t="str">
        <f t="shared" si="199"/>
        <v>MAYO</v>
      </c>
      <c r="H3807">
        <v>900997431</v>
      </c>
      <c r="I3807" t="s">
        <v>4938</v>
      </c>
      <c r="J3807" s="41">
        <f t="shared" si="200"/>
        <v>1042800</v>
      </c>
      <c r="K3807" s="41">
        <v>198132</v>
      </c>
      <c r="L3807" s="41">
        <v>1240932</v>
      </c>
      <c r="M3807" t="s">
        <v>37</v>
      </c>
      <c r="O3807" s="1">
        <f t="shared" si="201"/>
        <v>0</v>
      </c>
    </row>
    <row r="3808" spans="1:22" hidden="1">
      <c r="A3808" t="s">
        <v>26</v>
      </c>
      <c r="B3808" t="s">
        <v>4939</v>
      </c>
      <c r="C3808">
        <v>122</v>
      </c>
      <c r="D3808" t="s">
        <v>2896</v>
      </c>
      <c r="E3808" s="32">
        <v>46163</v>
      </c>
      <c r="F3808" s="26">
        <v>46163.70752314815</v>
      </c>
      <c r="G3808" s="12" t="str">
        <f t="shared" si="199"/>
        <v>MAYO</v>
      </c>
      <c r="H3808">
        <v>901097998</v>
      </c>
      <c r="I3808" t="s">
        <v>4940</v>
      </c>
      <c r="J3808" s="41">
        <f t="shared" si="200"/>
        <v>1135000</v>
      </c>
      <c r="K3808" s="41">
        <v>215650</v>
      </c>
      <c r="L3808" s="41">
        <v>1350650</v>
      </c>
      <c r="M3808" t="s">
        <v>264</v>
      </c>
      <c r="O3808" s="1">
        <f t="shared" si="201"/>
        <v>0</v>
      </c>
    </row>
    <row r="3809" spans="1:22" hidden="1">
      <c r="A3809" t="s">
        <v>82</v>
      </c>
      <c r="B3809" t="s">
        <v>4941</v>
      </c>
      <c r="C3809" t="s">
        <v>4942</v>
      </c>
      <c r="D3809" t="s">
        <v>2896</v>
      </c>
      <c r="E3809" s="32">
        <v>46163</v>
      </c>
      <c r="F3809" s="26">
        <v>46163.695798611108</v>
      </c>
      <c r="G3809" s="12" t="str">
        <f t="shared" si="199"/>
        <v>MAYO</v>
      </c>
      <c r="H3809">
        <v>901097998</v>
      </c>
      <c r="I3809" t="s">
        <v>4940</v>
      </c>
      <c r="J3809" s="41">
        <f t="shared" si="200"/>
        <v>995000</v>
      </c>
      <c r="K3809" s="41">
        <v>189050</v>
      </c>
      <c r="L3809" s="41">
        <v>1184050</v>
      </c>
      <c r="M3809" t="s">
        <v>264</v>
      </c>
      <c r="O3809" s="1">
        <f t="shared" si="201"/>
        <v>0</v>
      </c>
    </row>
    <row r="3810" spans="1:22" hidden="1">
      <c r="A3810" t="s">
        <v>26</v>
      </c>
      <c r="B3810" t="s">
        <v>4943</v>
      </c>
      <c r="C3810">
        <v>121</v>
      </c>
      <c r="D3810" t="s">
        <v>2896</v>
      </c>
      <c r="E3810" s="32">
        <v>46163</v>
      </c>
      <c r="F3810" s="26">
        <v>46163.433888888889</v>
      </c>
      <c r="G3810" s="12" t="str">
        <f t="shared" si="199"/>
        <v>MAYO</v>
      </c>
      <c r="H3810">
        <v>901097998</v>
      </c>
      <c r="I3810" t="s">
        <v>4940</v>
      </c>
      <c r="J3810" s="41">
        <f t="shared" si="200"/>
        <v>995000</v>
      </c>
      <c r="K3810" s="41">
        <v>189050</v>
      </c>
      <c r="L3810" s="41">
        <v>1184050</v>
      </c>
      <c r="M3810" t="s">
        <v>264</v>
      </c>
      <c r="O3810" s="1">
        <f t="shared" si="201"/>
        <v>0</v>
      </c>
    </row>
    <row r="3811" spans="1:22" hidden="1">
      <c r="A3811" t="s">
        <v>26</v>
      </c>
      <c r="B3811" t="s">
        <v>4944</v>
      </c>
      <c r="C3811">
        <v>34783</v>
      </c>
      <c r="D3811" t="s">
        <v>393</v>
      </c>
      <c r="E3811" s="32">
        <v>46163</v>
      </c>
      <c r="F3811" s="26">
        <v>46163.688379629632</v>
      </c>
      <c r="G3811" s="12" t="str">
        <f t="shared" si="199"/>
        <v>MAYO</v>
      </c>
      <c r="H3811">
        <v>890929877</v>
      </c>
      <c r="I3811" t="s">
        <v>394</v>
      </c>
      <c r="J3811" s="41">
        <f t="shared" si="200"/>
        <v>4413310</v>
      </c>
      <c r="K3811" s="41">
        <v>838529</v>
      </c>
      <c r="L3811" s="41">
        <v>5251839</v>
      </c>
      <c r="M3811" t="s">
        <v>58</v>
      </c>
      <c r="N3811" s="32">
        <v>46164</v>
      </c>
      <c r="O3811" s="1">
        <f t="shared" si="201"/>
        <v>1</v>
      </c>
      <c r="P3811" t="s">
        <v>3482</v>
      </c>
      <c r="U3811" s="32">
        <v>46168</v>
      </c>
      <c r="V3811" t="s">
        <v>39</v>
      </c>
    </row>
    <row r="3812" spans="1:22" hidden="1">
      <c r="A3812" t="s">
        <v>26</v>
      </c>
      <c r="B3812" t="s">
        <v>4945</v>
      </c>
      <c r="C3812">
        <v>57907</v>
      </c>
      <c r="D3812" t="s">
        <v>122</v>
      </c>
      <c r="E3812" s="32">
        <v>46163</v>
      </c>
      <c r="F3812" s="26">
        <v>46163.62699074074</v>
      </c>
      <c r="G3812" s="12" t="str">
        <f t="shared" si="199"/>
        <v>MAYO</v>
      </c>
      <c r="H3812">
        <v>900650486</v>
      </c>
      <c r="I3812" t="s">
        <v>857</v>
      </c>
      <c r="J3812" s="41">
        <f t="shared" si="200"/>
        <v>865000</v>
      </c>
      <c r="K3812" s="41">
        <v>0</v>
      </c>
      <c r="L3812" s="41">
        <v>865000</v>
      </c>
      <c r="M3812" t="s">
        <v>65</v>
      </c>
      <c r="N3812" s="32">
        <v>46167</v>
      </c>
      <c r="O3812" s="1">
        <f t="shared" si="201"/>
        <v>4</v>
      </c>
      <c r="P3812" t="s">
        <v>3482</v>
      </c>
      <c r="U3812" s="32">
        <v>46169</v>
      </c>
      <c r="V3812" t="s">
        <v>39</v>
      </c>
    </row>
    <row r="3813" spans="1:22" hidden="1">
      <c r="A3813" t="s">
        <v>26</v>
      </c>
      <c r="B3813" t="s">
        <v>4946</v>
      </c>
      <c r="C3813">
        <v>57906</v>
      </c>
      <c r="D3813" t="s">
        <v>122</v>
      </c>
      <c r="E3813" s="32">
        <v>46163</v>
      </c>
      <c r="F3813" s="26">
        <v>46163.625555555554</v>
      </c>
      <c r="G3813" s="12" t="str">
        <f t="shared" si="199"/>
        <v>MAYO</v>
      </c>
      <c r="H3813">
        <v>900650486</v>
      </c>
      <c r="I3813" t="s">
        <v>857</v>
      </c>
      <c r="J3813" s="41">
        <f t="shared" si="200"/>
        <v>865000</v>
      </c>
      <c r="K3813" s="41">
        <v>0</v>
      </c>
      <c r="L3813" s="41">
        <v>865000</v>
      </c>
      <c r="M3813" t="s">
        <v>65</v>
      </c>
      <c r="N3813" s="32">
        <v>46167</v>
      </c>
      <c r="O3813" s="1">
        <f t="shared" si="201"/>
        <v>4</v>
      </c>
      <c r="P3813" t="s">
        <v>3482</v>
      </c>
      <c r="U3813" s="32">
        <v>46169</v>
      </c>
      <c r="V3813" t="s">
        <v>39</v>
      </c>
    </row>
    <row r="3814" spans="1:22" hidden="1">
      <c r="A3814" t="s">
        <v>26</v>
      </c>
      <c r="B3814" t="s">
        <v>4947</v>
      </c>
      <c r="C3814">
        <v>738438</v>
      </c>
      <c r="D3814" t="s">
        <v>817</v>
      </c>
      <c r="E3814" s="32">
        <v>46163</v>
      </c>
      <c r="F3814" s="26">
        <v>46163.604837962965</v>
      </c>
      <c r="G3814" s="12" t="str">
        <f t="shared" si="199"/>
        <v>MAYO</v>
      </c>
      <c r="H3814">
        <v>890915475</v>
      </c>
      <c r="I3814" t="s">
        <v>818</v>
      </c>
      <c r="J3814" s="41">
        <f t="shared" si="200"/>
        <v>49984</v>
      </c>
      <c r="K3814" s="41">
        <v>9496.9599999999991</v>
      </c>
      <c r="L3814" s="41">
        <v>59480.959999999999</v>
      </c>
      <c r="M3814" t="s">
        <v>70</v>
      </c>
      <c r="N3814" s="32">
        <v>46167</v>
      </c>
      <c r="O3814" s="1">
        <f>IFERROR(IF(-_xlfn.DAYS(E3814,N3814)&lt;0,0,-_xlfn.DAYS(E3814,N3814)), " - ")</f>
        <v>4</v>
      </c>
      <c r="P3814" t="s">
        <v>3482</v>
      </c>
      <c r="U3814" s="32">
        <v>46169</v>
      </c>
      <c r="V3814" t="s">
        <v>39</v>
      </c>
    </row>
    <row r="3815" spans="1:22" hidden="1">
      <c r="A3815" t="s">
        <v>26</v>
      </c>
      <c r="B3815" t="s">
        <v>4948</v>
      </c>
      <c r="C3815">
        <v>78320</v>
      </c>
      <c r="D3815" t="s">
        <v>355</v>
      </c>
      <c r="E3815" s="32">
        <v>46163</v>
      </c>
      <c r="F3815" s="26">
        <v>46163.58971064815</v>
      </c>
      <c r="G3815" s="12" t="str">
        <f t="shared" si="199"/>
        <v>MAYO</v>
      </c>
      <c r="H3815">
        <v>800204486</v>
      </c>
      <c r="I3815" t="s">
        <v>851</v>
      </c>
      <c r="J3815" s="41">
        <f t="shared" si="200"/>
        <v>5600098</v>
      </c>
      <c r="K3815" s="41">
        <v>1064018.6200000001</v>
      </c>
      <c r="L3815" s="41">
        <v>6664116.6200000001</v>
      </c>
      <c r="M3815" t="s">
        <v>70</v>
      </c>
      <c r="N3815" s="32">
        <v>46167</v>
      </c>
      <c r="O3815" s="1">
        <f>IFERROR(IF(-_xlfn.DAYS(E3815,N3815)&lt;0,0,-_xlfn.DAYS(E3815,N3815)), " - ")</f>
        <v>4</v>
      </c>
      <c r="P3815" t="s">
        <v>3482</v>
      </c>
      <c r="U3815" s="32">
        <v>46169</v>
      </c>
      <c r="V3815" t="s">
        <v>39</v>
      </c>
    </row>
    <row r="3816" spans="1:22" hidden="1">
      <c r="A3816" t="s">
        <v>26</v>
      </c>
      <c r="B3816" t="s">
        <v>4949</v>
      </c>
      <c r="C3816">
        <v>3135107681</v>
      </c>
      <c r="D3816" t="s">
        <v>1780</v>
      </c>
      <c r="E3816" s="32">
        <v>46163</v>
      </c>
      <c r="F3816" s="26">
        <v>46163.567986111113</v>
      </c>
      <c r="G3816" s="12" t="str">
        <f t="shared" si="199"/>
        <v>MAYO</v>
      </c>
      <c r="H3816">
        <v>800153993</v>
      </c>
      <c r="I3816" t="s">
        <v>915</v>
      </c>
      <c r="J3816" s="41">
        <f t="shared" si="200"/>
        <v>20590</v>
      </c>
      <c r="K3816" s="41">
        <v>3912</v>
      </c>
      <c r="L3816" s="41">
        <v>24502</v>
      </c>
      <c r="M3816" t="s">
        <v>65</v>
      </c>
      <c r="O3816" s="1">
        <f>IFERROR(IF(-_xlfn.DAYS(E3816,N3816)&lt;0,0,-_xlfn.DAYS(E3816,N3816)), " - ")</f>
        <v>0</v>
      </c>
    </row>
    <row r="3817" spans="1:22" hidden="1">
      <c r="A3817" t="s">
        <v>26</v>
      </c>
      <c r="B3817" t="s">
        <v>4950</v>
      </c>
      <c r="C3817">
        <v>5197467</v>
      </c>
      <c r="D3817" t="s">
        <v>692</v>
      </c>
      <c r="E3817" s="32">
        <v>46163</v>
      </c>
      <c r="F3817" s="26">
        <v>46163.562569444446</v>
      </c>
      <c r="G3817" s="12" t="str">
        <f t="shared" si="199"/>
        <v>MAYO</v>
      </c>
      <c r="H3817">
        <v>891408584</v>
      </c>
      <c r="I3817" t="s">
        <v>693</v>
      </c>
      <c r="J3817" s="41">
        <f t="shared" si="200"/>
        <v>36900</v>
      </c>
      <c r="K3817" s="41">
        <v>0</v>
      </c>
      <c r="L3817" s="41">
        <v>36900</v>
      </c>
      <c r="M3817" t="s">
        <v>54</v>
      </c>
      <c r="O3817" s="1">
        <f>IFERROR(IF(-_xlfn.DAYS(E3817,N3817)&lt;0,0,-_xlfn.DAYS(E3817,N3817)), " - ")</f>
        <v>0</v>
      </c>
    </row>
    <row r="3818" spans="1:22" hidden="1">
      <c r="A3818" t="s">
        <v>26</v>
      </c>
      <c r="B3818" t="s">
        <v>4951</v>
      </c>
      <c r="C3818">
        <v>204</v>
      </c>
      <c r="D3818" t="s">
        <v>28</v>
      </c>
      <c r="E3818" s="32">
        <v>46163</v>
      </c>
      <c r="F3818" s="26">
        <v>46163.527199074073</v>
      </c>
      <c r="G3818" s="12" t="str">
        <f t="shared" si="199"/>
        <v>MAYO</v>
      </c>
      <c r="H3818">
        <v>901995498</v>
      </c>
      <c r="I3818" t="s">
        <v>504</v>
      </c>
      <c r="J3818" s="41">
        <f t="shared" si="200"/>
        <v>1091760</v>
      </c>
      <c r="K3818" s="41">
        <v>0</v>
      </c>
      <c r="L3818" s="41">
        <v>1091760</v>
      </c>
      <c r="M3818" t="s">
        <v>58</v>
      </c>
      <c r="O3818" s="1">
        <f>IFERROR(IF(-_xlfn.DAYS(E3818,N3818)&lt;0,0,-_xlfn.DAYS(E3818,N3818)), " - ")</f>
        <v>0</v>
      </c>
    </row>
    <row r="3819" spans="1:22" hidden="1">
      <c r="A3819" t="s">
        <v>26</v>
      </c>
      <c r="B3819" t="s">
        <v>4952</v>
      </c>
      <c r="C3819">
        <v>1832</v>
      </c>
      <c r="D3819" t="s">
        <v>28</v>
      </c>
      <c r="E3819" s="32">
        <v>46163</v>
      </c>
      <c r="F3819" s="26">
        <v>46163.512627314813</v>
      </c>
      <c r="G3819" s="12" t="str">
        <f t="shared" si="199"/>
        <v>MAYO</v>
      </c>
      <c r="H3819">
        <v>900609164</v>
      </c>
      <c r="I3819" t="s">
        <v>1136</v>
      </c>
      <c r="J3819" s="41">
        <f t="shared" si="200"/>
        <v>800000</v>
      </c>
      <c r="K3819" s="41">
        <v>152000</v>
      </c>
      <c r="L3819" s="41">
        <v>952000</v>
      </c>
      <c r="M3819" t="s">
        <v>37</v>
      </c>
      <c r="O3819" s="1">
        <f>IFERROR(IF(-_xlfn.DAYS(E3819,N3819)&lt;0,0,-_xlfn.DAYS(E3819,N3819)), " - ")</f>
        <v>0</v>
      </c>
    </row>
    <row r="3820" spans="1:22" hidden="1">
      <c r="A3820" t="s">
        <v>26</v>
      </c>
      <c r="B3820" t="s">
        <v>4953</v>
      </c>
      <c r="C3820">
        <v>1831</v>
      </c>
      <c r="D3820" t="s">
        <v>28</v>
      </c>
      <c r="E3820" s="32">
        <v>46163</v>
      </c>
      <c r="F3820" s="26">
        <v>46163.510613425926</v>
      </c>
      <c r="G3820" s="12" t="str">
        <f t="shared" si="199"/>
        <v>MAYO</v>
      </c>
      <c r="H3820">
        <v>900609164</v>
      </c>
      <c r="I3820" t="s">
        <v>1136</v>
      </c>
      <c r="J3820" s="41">
        <f t="shared" si="200"/>
        <v>889088</v>
      </c>
      <c r="K3820" s="41">
        <v>168926.72</v>
      </c>
      <c r="L3820" s="41">
        <v>1058014.72</v>
      </c>
      <c r="M3820" t="s">
        <v>37</v>
      </c>
      <c r="O3820" s="1">
        <f>IFERROR(IF(-_xlfn.DAYS(E3820,N3820)&lt;0,0,-_xlfn.DAYS(E3820,N3820)), " - ")</f>
        <v>0</v>
      </c>
    </row>
    <row r="3821" spans="1:22" hidden="1">
      <c r="A3821" t="s">
        <v>26</v>
      </c>
      <c r="B3821" t="s">
        <v>4954</v>
      </c>
      <c r="C3821">
        <v>43317</v>
      </c>
      <c r="D3821" t="s">
        <v>236</v>
      </c>
      <c r="E3821" s="32">
        <v>46163</v>
      </c>
      <c r="F3821" s="26">
        <v>46163.503599537034</v>
      </c>
      <c r="G3821" s="12" t="str">
        <f t="shared" si="199"/>
        <v>MAYO</v>
      </c>
      <c r="H3821">
        <v>890938952</v>
      </c>
      <c r="I3821" t="s">
        <v>237</v>
      </c>
      <c r="J3821" s="41">
        <f t="shared" si="200"/>
        <v>196350</v>
      </c>
      <c r="K3821" s="41">
        <v>37306.5</v>
      </c>
      <c r="L3821" s="41">
        <v>233656.5</v>
      </c>
      <c r="M3821" t="s">
        <v>58</v>
      </c>
      <c r="N3821" s="32">
        <v>46167</v>
      </c>
      <c r="O3821" s="1">
        <f>IFERROR(IF(-_xlfn.DAYS(E3821,N3821)&lt;0,0,-_xlfn.DAYS(E3821,N3821)), " - ")</f>
        <v>4</v>
      </c>
      <c r="P3821" t="s">
        <v>3482</v>
      </c>
      <c r="U3821" s="32">
        <v>46169</v>
      </c>
      <c r="V3821" t="s">
        <v>39</v>
      </c>
    </row>
    <row r="3822" spans="1:22" hidden="1">
      <c r="A3822" t="s">
        <v>26</v>
      </c>
      <c r="B3822" t="s">
        <v>4955</v>
      </c>
      <c r="C3822">
        <v>8903</v>
      </c>
      <c r="D3822" t="s">
        <v>28</v>
      </c>
      <c r="E3822" s="32">
        <v>46163</v>
      </c>
      <c r="F3822" s="26">
        <v>46163.490497685183</v>
      </c>
      <c r="G3822" s="12" t="str">
        <f t="shared" si="199"/>
        <v>MAYO</v>
      </c>
      <c r="H3822">
        <v>900834719</v>
      </c>
      <c r="I3822" t="s">
        <v>886</v>
      </c>
      <c r="J3822" s="41">
        <f t="shared" si="200"/>
        <v>87117</v>
      </c>
      <c r="K3822" s="41">
        <v>0</v>
      </c>
      <c r="L3822" s="41">
        <v>87117</v>
      </c>
      <c r="M3822" t="s">
        <v>65</v>
      </c>
      <c r="N3822" s="32">
        <v>46167</v>
      </c>
      <c r="O3822" s="1">
        <f>IFERROR(IF(-_xlfn.DAYS(E3822,N3822)&lt;0,0,-_xlfn.DAYS(E3822,N3822)), " - ")</f>
        <v>4</v>
      </c>
      <c r="P3822" t="s">
        <v>3339</v>
      </c>
      <c r="U3822" s="32">
        <v>46169</v>
      </c>
      <c r="V3822" t="s">
        <v>39</v>
      </c>
    </row>
    <row r="3823" spans="1:22" hidden="1">
      <c r="A3823" t="s">
        <v>26</v>
      </c>
      <c r="B3823" t="s">
        <v>4956</v>
      </c>
      <c r="C3823">
        <v>3901</v>
      </c>
      <c r="D3823" t="s">
        <v>2187</v>
      </c>
      <c r="E3823" s="32">
        <v>46163</v>
      </c>
      <c r="F3823" s="26">
        <v>46163.48065972222</v>
      </c>
      <c r="G3823" s="12" t="str">
        <f t="shared" si="199"/>
        <v>MAYO</v>
      </c>
      <c r="H3823">
        <v>900284447</v>
      </c>
      <c r="I3823" t="s">
        <v>2188</v>
      </c>
      <c r="J3823" s="41">
        <f t="shared" si="200"/>
        <v>514877.99999999994</v>
      </c>
      <c r="K3823" s="41">
        <v>97826.82</v>
      </c>
      <c r="L3823" s="41">
        <v>612704.81999999995</v>
      </c>
      <c r="M3823" t="s">
        <v>70</v>
      </c>
      <c r="N3823" s="32">
        <v>46167</v>
      </c>
      <c r="O3823" s="1">
        <f>IFERROR(IF(-_xlfn.DAYS(E3823,N3823)&lt;0,0,-_xlfn.DAYS(E3823,N3823)), " - ")</f>
        <v>4</v>
      </c>
      <c r="P3823" t="s">
        <v>3482</v>
      </c>
    </row>
    <row r="3824" spans="1:22" hidden="1">
      <c r="A3824" t="s">
        <v>26</v>
      </c>
      <c r="B3824" t="s">
        <v>4957</v>
      </c>
      <c r="C3824">
        <v>611</v>
      </c>
      <c r="D3824" t="s">
        <v>35</v>
      </c>
      <c r="E3824" s="32">
        <v>46163</v>
      </c>
      <c r="F3824" s="26">
        <v>46163.47724537037</v>
      </c>
      <c r="G3824" s="12" t="str">
        <f t="shared" si="199"/>
        <v>MAYO</v>
      </c>
      <c r="H3824">
        <v>901741749</v>
      </c>
      <c r="I3824" t="s">
        <v>36</v>
      </c>
      <c r="J3824" s="41">
        <f t="shared" si="200"/>
        <v>7875000</v>
      </c>
      <c r="K3824" s="41">
        <v>1496250</v>
      </c>
      <c r="L3824" s="41">
        <v>9371250</v>
      </c>
      <c r="M3824" t="s">
        <v>37</v>
      </c>
      <c r="O3824" s="1">
        <f>IFERROR(IF(-_xlfn.DAYS(E3824,N3824)&lt;0,0,-_xlfn.DAYS(E3824,N3824)), " - ")</f>
        <v>0</v>
      </c>
    </row>
    <row r="3825" spans="1:22" hidden="1">
      <c r="A3825" t="s">
        <v>26</v>
      </c>
      <c r="B3825" t="s">
        <v>4958</v>
      </c>
      <c r="C3825">
        <v>135157274</v>
      </c>
      <c r="D3825" t="s">
        <v>88</v>
      </c>
      <c r="E3825" s="32">
        <v>46163</v>
      </c>
      <c r="F3825" s="26">
        <v>46163.476666666669</v>
      </c>
      <c r="G3825" s="12" t="str">
        <f t="shared" si="199"/>
        <v>MAYO</v>
      </c>
      <c r="H3825">
        <v>900092385</v>
      </c>
      <c r="I3825" t="s">
        <v>89</v>
      </c>
      <c r="J3825" s="41">
        <f t="shared" si="200"/>
        <v>22984.04</v>
      </c>
      <c r="K3825" s="41">
        <v>4366.96</v>
      </c>
      <c r="L3825" s="41">
        <v>27351</v>
      </c>
      <c r="M3825" t="s">
        <v>65</v>
      </c>
      <c r="N3825" s="32">
        <v>46168</v>
      </c>
      <c r="O3825" s="1">
        <f>IFERROR(IF(-_xlfn.DAYS(E3825,N3825)&lt;0,0,-_xlfn.DAYS(E3825,N3825)), " - ")</f>
        <v>5</v>
      </c>
      <c r="P3825" t="s">
        <v>3232</v>
      </c>
      <c r="U3825" s="32">
        <v>46169</v>
      </c>
      <c r="V3825" t="s">
        <v>39</v>
      </c>
    </row>
    <row r="3826" spans="1:22" hidden="1">
      <c r="A3826" t="s">
        <v>26</v>
      </c>
      <c r="B3826" t="s">
        <v>4959</v>
      </c>
      <c r="C3826">
        <v>738361</v>
      </c>
      <c r="D3826" t="s">
        <v>817</v>
      </c>
      <c r="E3826" s="32">
        <v>46163</v>
      </c>
      <c r="F3826" s="26">
        <v>46163.446111111109</v>
      </c>
      <c r="G3826" s="12" t="str">
        <f t="shared" si="199"/>
        <v>MAYO</v>
      </c>
      <c r="H3826">
        <v>890915475</v>
      </c>
      <c r="I3826" t="s">
        <v>818</v>
      </c>
      <c r="J3826" s="41">
        <f t="shared" si="200"/>
        <v>752440</v>
      </c>
      <c r="K3826" s="41">
        <v>142963.6</v>
      </c>
      <c r="L3826" s="41">
        <v>895403.6</v>
      </c>
      <c r="M3826" t="s">
        <v>70</v>
      </c>
      <c r="N3826" s="32">
        <v>46163</v>
      </c>
      <c r="O3826" s="1">
        <f>IFERROR(IF(-_xlfn.DAYS(E3826,N3826)&lt;0,0,-_xlfn.DAYS(E3826,N3826)), " - ")</f>
        <v>0</v>
      </c>
      <c r="P3826" t="s">
        <v>3482</v>
      </c>
      <c r="U3826" s="32">
        <v>46164</v>
      </c>
      <c r="V3826" t="s">
        <v>39</v>
      </c>
    </row>
    <row r="3827" spans="1:22" hidden="1">
      <c r="A3827" t="s">
        <v>26</v>
      </c>
      <c r="B3827" t="s">
        <v>4960</v>
      </c>
      <c r="C3827">
        <v>2935</v>
      </c>
      <c r="D3827" t="s">
        <v>122</v>
      </c>
      <c r="E3827" s="32">
        <v>46163</v>
      </c>
      <c r="F3827" s="26">
        <v>46163.439363425925</v>
      </c>
      <c r="G3827" s="12" t="str">
        <f t="shared" si="199"/>
        <v>MAYO</v>
      </c>
      <c r="H3827">
        <v>900667734</v>
      </c>
      <c r="I3827" t="s">
        <v>123</v>
      </c>
      <c r="J3827" s="41">
        <f t="shared" si="200"/>
        <v>616600</v>
      </c>
      <c r="K3827" s="41">
        <v>117154</v>
      </c>
      <c r="L3827" s="41">
        <v>733754</v>
      </c>
      <c r="M3827" t="s">
        <v>37</v>
      </c>
      <c r="O3827" s="1">
        <f>IFERROR(IF(-_xlfn.DAYS(E3827,N3827)&lt;0,0,-_xlfn.DAYS(E3827,N3827)), " - ")</f>
        <v>0</v>
      </c>
    </row>
    <row r="3828" spans="1:22" hidden="1">
      <c r="A3828" t="s">
        <v>26</v>
      </c>
      <c r="B3828" t="s">
        <v>4961</v>
      </c>
      <c r="C3828">
        <v>501</v>
      </c>
      <c r="D3828" t="s">
        <v>122</v>
      </c>
      <c r="E3828" s="32">
        <v>46163</v>
      </c>
      <c r="F3828" s="26">
        <v>46163.434340277781</v>
      </c>
      <c r="G3828" s="12" t="str">
        <f t="shared" si="199"/>
        <v>MAYO</v>
      </c>
      <c r="H3828">
        <v>901402351</v>
      </c>
      <c r="I3828" t="s">
        <v>531</v>
      </c>
      <c r="J3828" s="41">
        <f t="shared" si="200"/>
        <v>710400</v>
      </c>
      <c r="K3828" s="41">
        <v>134976</v>
      </c>
      <c r="L3828" s="41">
        <v>845376</v>
      </c>
      <c r="M3828" t="s">
        <v>37</v>
      </c>
      <c r="O3828" s="1">
        <f>IFERROR(IF(-_xlfn.DAYS(E3828,N3828)&lt;0,0,-_xlfn.DAYS(E3828,N3828)), " - ")</f>
        <v>0</v>
      </c>
    </row>
    <row r="3829" spans="1:22" hidden="1">
      <c r="A3829" t="s">
        <v>26</v>
      </c>
      <c r="B3829" t="s">
        <v>4962</v>
      </c>
      <c r="C3829">
        <v>500</v>
      </c>
      <c r="D3829" t="s">
        <v>122</v>
      </c>
      <c r="E3829" s="32">
        <v>46163</v>
      </c>
      <c r="F3829" s="26">
        <v>46163.429965277777</v>
      </c>
      <c r="G3829" s="12" t="str">
        <f t="shared" si="199"/>
        <v>MAYO</v>
      </c>
      <c r="H3829">
        <v>901402351</v>
      </c>
      <c r="I3829" t="s">
        <v>531</v>
      </c>
      <c r="J3829" s="41">
        <f t="shared" si="200"/>
        <v>1194000</v>
      </c>
      <c r="K3829" s="41">
        <v>226860</v>
      </c>
      <c r="L3829" s="41">
        <v>1420860</v>
      </c>
      <c r="M3829" t="s">
        <v>37</v>
      </c>
      <c r="O3829" s="1">
        <f>IFERROR(IF(-_xlfn.DAYS(E3829,N3829)&lt;0,0,-_xlfn.DAYS(E3829,N3829)), " - ")</f>
        <v>0</v>
      </c>
    </row>
    <row r="3830" spans="1:22" hidden="1">
      <c r="A3830" t="s">
        <v>26</v>
      </c>
      <c r="B3830" t="s">
        <v>4963</v>
      </c>
      <c r="C3830">
        <v>499</v>
      </c>
      <c r="D3830" t="s">
        <v>122</v>
      </c>
      <c r="E3830" s="32">
        <v>46163</v>
      </c>
      <c r="F3830" s="26">
        <v>46163.424745370372</v>
      </c>
      <c r="G3830" s="12" t="str">
        <f t="shared" si="199"/>
        <v>MAYO</v>
      </c>
      <c r="H3830">
        <v>901402351</v>
      </c>
      <c r="I3830" t="s">
        <v>531</v>
      </c>
      <c r="J3830" s="41">
        <f t="shared" si="200"/>
        <v>2406000</v>
      </c>
      <c r="K3830" s="41">
        <v>457140</v>
      </c>
      <c r="L3830" s="41">
        <v>2863140</v>
      </c>
      <c r="M3830" t="s">
        <v>37</v>
      </c>
      <c r="O3830" s="1">
        <f>IFERROR(IF(-_xlfn.DAYS(E3830,N3830)&lt;0,0,-_xlfn.DAYS(E3830,N3830)), " - ")</f>
        <v>0</v>
      </c>
    </row>
    <row r="3831" spans="1:22" hidden="1">
      <c r="A3831" t="s">
        <v>26</v>
      </c>
      <c r="B3831" t="s">
        <v>4964</v>
      </c>
      <c r="C3831">
        <v>498</v>
      </c>
      <c r="D3831" t="s">
        <v>122</v>
      </c>
      <c r="E3831" s="32">
        <v>46163</v>
      </c>
      <c r="F3831" s="26">
        <v>46163.416412037041</v>
      </c>
      <c r="G3831" s="12" t="str">
        <f t="shared" si="199"/>
        <v>MAYO</v>
      </c>
      <c r="H3831">
        <v>901402351</v>
      </c>
      <c r="I3831" t="s">
        <v>531</v>
      </c>
      <c r="J3831" s="41">
        <f t="shared" si="200"/>
        <v>3256000</v>
      </c>
      <c r="K3831" s="41">
        <v>618640</v>
      </c>
      <c r="L3831" s="41">
        <v>3874640</v>
      </c>
      <c r="M3831" t="s">
        <v>37</v>
      </c>
      <c r="O3831" s="1">
        <f>IFERROR(IF(-_xlfn.DAYS(E3831,N3831)&lt;0,0,-_xlfn.DAYS(E3831,N3831)), " - ")</f>
        <v>0</v>
      </c>
    </row>
    <row r="3832" spans="1:22" hidden="1">
      <c r="A3832" t="s">
        <v>26</v>
      </c>
      <c r="B3832" t="s">
        <v>4965</v>
      </c>
      <c r="C3832">
        <v>1470</v>
      </c>
      <c r="D3832" t="s">
        <v>151</v>
      </c>
      <c r="E3832" s="32">
        <v>46163</v>
      </c>
      <c r="F3832" s="26">
        <v>46163.41065972222</v>
      </c>
      <c r="G3832" s="12" t="str">
        <f t="shared" si="199"/>
        <v>MAYO</v>
      </c>
      <c r="H3832">
        <v>901561580</v>
      </c>
      <c r="I3832" t="s">
        <v>152</v>
      </c>
      <c r="J3832" s="41">
        <f t="shared" si="200"/>
        <v>869567</v>
      </c>
      <c r="K3832" s="41">
        <v>165217.73000000001</v>
      </c>
      <c r="L3832" s="41">
        <v>1034784.73</v>
      </c>
      <c r="M3832" t="s">
        <v>70</v>
      </c>
      <c r="N3832" s="32">
        <v>46167</v>
      </c>
      <c r="O3832" s="1">
        <f>IFERROR(IF(-_xlfn.DAYS(E3832,N3832)&lt;0,0,-_xlfn.DAYS(E3832,N3832)), " - ")</f>
        <v>4</v>
      </c>
      <c r="P3832" t="s">
        <v>3482</v>
      </c>
    </row>
    <row r="3833" spans="1:22" hidden="1">
      <c r="A3833" t="s">
        <v>26</v>
      </c>
      <c r="B3833" t="s">
        <v>4966</v>
      </c>
      <c r="C3833">
        <v>5603</v>
      </c>
      <c r="D3833" t="s">
        <v>807</v>
      </c>
      <c r="E3833" s="32">
        <v>46163</v>
      </c>
      <c r="F3833" s="26">
        <v>46163.421053240738</v>
      </c>
      <c r="G3833" s="12" t="str">
        <f t="shared" si="199"/>
        <v>MAYO</v>
      </c>
      <c r="H3833">
        <v>830118111</v>
      </c>
      <c r="I3833" t="s">
        <v>808</v>
      </c>
      <c r="J3833" s="41">
        <f t="shared" si="200"/>
        <v>8700000</v>
      </c>
      <c r="K3833" s="41">
        <v>1653000</v>
      </c>
      <c r="L3833" s="41">
        <v>10353000</v>
      </c>
      <c r="M3833" s="35" t="s">
        <v>37</v>
      </c>
      <c r="O3833" s="1">
        <f>IFERROR(IF(-_xlfn.DAYS(E3833,N3833)&lt;0,0,-_xlfn.DAYS(E3833,N3833)), " - ")</f>
        <v>0</v>
      </c>
    </row>
    <row r="3834" spans="1:22" hidden="1">
      <c r="A3834" t="s">
        <v>82</v>
      </c>
      <c r="B3834" t="s">
        <v>4967</v>
      </c>
      <c r="C3834">
        <v>17146</v>
      </c>
      <c r="D3834" t="s">
        <v>373</v>
      </c>
      <c r="E3834" s="32">
        <v>46163</v>
      </c>
      <c r="F3834" s="26">
        <v>46163.399571759262</v>
      </c>
      <c r="G3834" s="12" t="str">
        <f t="shared" si="199"/>
        <v>MAYO</v>
      </c>
      <c r="H3834">
        <v>800106404</v>
      </c>
      <c r="I3834" t="s">
        <v>369</v>
      </c>
      <c r="J3834" s="41">
        <f t="shared" si="200"/>
        <v>45880</v>
      </c>
      <c r="K3834" s="41">
        <v>872</v>
      </c>
      <c r="L3834" s="41">
        <v>46752</v>
      </c>
      <c r="M3834" t="s">
        <v>128</v>
      </c>
      <c r="N3834" s="32">
        <v>46167</v>
      </c>
      <c r="O3834" s="1">
        <f>IFERROR(IF(-_xlfn.DAYS(E3834,N3834)&lt;0,0,-_xlfn.DAYS(E3834,N3834)), " - ")</f>
        <v>4</v>
      </c>
      <c r="P3834" t="s">
        <v>2655</v>
      </c>
    </row>
    <row r="3835" spans="1:22" hidden="1">
      <c r="A3835" t="s">
        <v>82</v>
      </c>
      <c r="B3835" t="s">
        <v>4968</v>
      </c>
      <c r="C3835">
        <v>17145</v>
      </c>
      <c r="D3835" t="s">
        <v>373</v>
      </c>
      <c r="E3835" s="32">
        <v>46163</v>
      </c>
      <c r="F3835" s="26">
        <v>46163.399571759262</v>
      </c>
      <c r="G3835" s="12" t="str">
        <f t="shared" ref="G3835:G3896" si="202">UPPER(TEXT(E3835, "MMMM"))</f>
        <v>MAYO</v>
      </c>
      <c r="H3835">
        <v>800106404</v>
      </c>
      <c r="I3835" t="s">
        <v>369</v>
      </c>
      <c r="J3835" s="41">
        <f t="shared" ref="J3835:J3896" si="203">L3835-K3835</f>
        <v>727209</v>
      </c>
      <c r="K3835" s="41">
        <v>13817</v>
      </c>
      <c r="L3835" s="41">
        <v>741026</v>
      </c>
      <c r="M3835" t="s">
        <v>128</v>
      </c>
      <c r="N3835" s="32">
        <v>46167</v>
      </c>
      <c r="O3835" s="1">
        <f>IFERROR(IF(-_xlfn.DAYS(E3835,N3835)&lt;0,0,-_xlfn.DAYS(E3835,N3835)), " - ")</f>
        <v>4</v>
      </c>
      <c r="P3835" t="s">
        <v>2655</v>
      </c>
    </row>
    <row r="3836" spans="1:22" hidden="1">
      <c r="A3836" t="s">
        <v>26</v>
      </c>
      <c r="B3836" t="s">
        <v>4969</v>
      </c>
      <c r="C3836" s="34">
        <v>76412</v>
      </c>
      <c r="D3836" t="s">
        <v>2898</v>
      </c>
      <c r="E3836" s="32">
        <v>46163</v>
      </c>
      <c r="F3836" s="26">
        <v>46163.344293981485</v>
      </c>
      <c r="G3836" s="12" t="str">
        <f t="shared" si="202"/>
        <v>MAYO</v>
      </c>
      <c r="H3836">
        <v>901218140</v>
      </c>
      <c r="I3836" t="s">
        <v>2899</v>
      </c>
      <c r="J3836" s="41">
        <f t="shared" si="203"/>
        <v>41680.67</v>
      </c>
      <c r="K3836" s="41">
        <v>7919.33</v>
      </c>
      <c r="L3836" s="41">
        <v>49600</v>
      </c>
      <c r="M3836" t="s">
        <v>54</v>
      </c>
      <c r="O3836" s="1">
        <f>IFERROR(IF(-_xlfn.DAYS(E3836,N3836)&lt;0,0,-_xlfn.DAYS(E3836,N3836)), " - ")</f>
        <v>0</v>
      </c>
    </row>
    <row r="3837" spans="1:22" hidden="1">
      <c r="A3837" t="s">
        <v>26</v>
      </c>
      <c r="B3837" t="s">
        <v>4970</v>
      </c>
      <c r="C3837">
        <v>2276</v>
      </c>
      <c r="D3837" t="s">
        <v>28</v>
      </c>
      <c r="E3837" s="32">
        <v>46163</v>
      </c>
      <c r="F3837" s="26">
        <v>46163.342499999999</v>
      </c>
      <c r="G3837" s="12" t="str">
        <f t="shared" si="202"/>
        <v>MAYO</v>
      </c>
      <c r="H3837">
        <v>900814712</v>
      </c>
      <c r="I3837" t="s">
        <v>1376</v>
      </c>
      <c r="J3837" s="41">
        <f t="shared" si="203"/>
        <v>495000</v>
      </c>
      <c r="K3837" s="41">
        <v>94050</v>
      </c>
      <c r="L3837" s="41">
        <v>589050</v>
      </c>
      <c r="M3837" t="s">
        <v>37</v>
      </c>
      <c r="O3837" s="1">
        <f>IFERROR(IF(-_xlfn.DAYS(E3837,N3837)&lt;0,0,-_xlfn.DAYS(E3837,N3837)), " - ")</f>
        <v>0</v>
      </c>
    </row>
    <row r="3838" spans="1:22" hidden="1">
      <c r="A3838" t="s">
        <v>26</v>
      </c>
      <c r="B3838" t="s">
        <v>4971</v>
      </c>
      <c r="C3838">
        <v>65041930</v>
      </c>
      <c r="D3838" t="s">
        <v>182</v>
      </c>
      <c r="E3838" s="32">
        <v>46163</v>
      </c>
      <c r="F3838" s="26">
        <v>46163.284247685187</v>
      </c>
      <c r="G3838" s="12" t="str">
        <f t="shared" si="202"/>
        <v>MAYO</v>
      </c>
      <c r="H3838">
        <v>800230447</v>
      </c>
      <c r="I3838" t="s">
        <v>183</v>
      </c>
      <c r="J3838" s="41">
        <f t="shared" si="203"/>
        <v>1743300</v>
      </c>
      <c r="K3838" s="41">
        <v>331227</v>
      </c>
      <c r="L3838" s="41">
        <v>2074527</v>
      </c>
      <c r="M3838" t="s">
        <v>58</v>
      </c>
      <c r="N3838" s="32">
        <v>46163</v>
      </c>
      <c r="O3838" s="1">
        <f>IFERROR(IF(-_xlfn.DAYS(E3838,N3838)&lt;0,0,-_xlfn.DAYS(E3838,N3838)), " - ")</f>
        <v>0</v>
      </c>
      <c r="P3838" t="s">
        <v>3482</v>
      </c>
      <c r="U3838" s="32">
        <v>46164</v>
      </c>
      <c r="V3838" t="s">
        <v>39</v>
      </c>
    </row>
    <row r="3839" spans="1:22" hidden="1">
      <c r="A3839" t="s">
        <v>26</v>
      </c>
      <c r="B3839" t="s">
        <v>4972</v>
      </c>
      <c r="C3839">
        <v>8077</v>
      </c>
      <c r="D3839" t="s">
        <v>2896</v>
      </c>
      <c r="E3839" s="32">
        <v>46164</v>
      </c>
      <c r="F3839" s="26">
        <v>46164.964814814812</v>
      </c>
      <c r="G3839" s="12" t="str">
        <f t="shared" si="202"/>
        <v>MAYO</v>
      </c>
      <c r="H3839">
        <v>32150739</v>
      </c>
      <c r="I3839" t="s">
        <v>400</v>
      </c>
      <c r="J3839" s="41">
        <f t="shared" si="203"/>
        <v>153500</v>
      </c>
      <c r="K3839" s="41">
        <v>0</v>
      </c>
      <c r="L3839" s="41">
        <v>153500</v>
      </c>
      <c r="M3839" t="s">
        <v>199</v>
      </c>
      <c r="N3839" s="32">
        <v>46167</v>
      </c>
      <c r="O3839" s="1">
        <f>IFERROR(IF(-_xlfn.DAYS(E3839,N3839)&lt;0,0,-_xlfn.DAYS(E3839,N3839)), " - ")</f>
        <v>3</v>
      </c>
      <c r="P3839" t="s">
        <v>3482</v>
      </c>
      <c r="U3839" s="32">
        <v>46169</v>
      </c>
      <c r="V3839" t="s">
        <v>39</v>
      </c>
    </row>
    <row r="3840" spans="1:22" hidden="1">
      <c r="A3840" t="s">
        <v>26</v>
      </c>
      <c r="B3840" t="s">
        <v>4973</v>
      </c>
      <c r="C3840">
        <v>130</v>
      </c>
      <c r="D3840" t="s">
        <v>2388</v>
      </c>
      <c r="E3840" s="32">
        <v>46164</v>
      </c>
      <c r="F3840" s="26">
        <v>46164.866296296299</v>
      </c>
      <c r="G3840" s="12" t="str">
        <f t="shared" si="202"/>
        <v>MAYO</v>
      </c>
      <c r="H3840">
        <v>901847080</v>
      </c>
      <c r="I3840" t="s">
        <v>2519</v>
      </c>
      <c r="J3840" s="41">
        <f t="shared" si="203"/>
        <v>840000</v>
      </c>
      <c r="K3840" s="41">
        <v>159600</v>
      </c>
      <c r="L3840" s="41">
        <v>999600</v>
      </c>
      <c r="M3840" t="s">
        <v>37</v>
      </c>
      <c r="O3840" s="1">
        <f>IFERROR(IF(-_xlfn.DAYS(E3840,N3840)&lt;0,0,-_xlfn.DAYS(E3840,N3840)), " - ")</f>
        <v>0</v>
      </c>
    </row>
    <row r="3841" spans="1:22" hidden="1">
      <c r="A3841" t="s">
        <v>26</v>
      </c>
      <c r="B3841" t="s">
        <v>4974</v>
      </c>
      <c r="C3841">
        <v>129</v>
      </c>
      <c r="D3841" t="s">
        <v>2388</v>
      </c>
      <c r="E3841" s="32">
        <v>46164</v>
      </c>
      <c r="F3841" s="26">
        <v>46164.864085648151</v>
      </c>
      <c r="G3841" s="12" t="str">
        <f t="shared" si="202"/>
        <v>MAYO</v>
      </c>
      <c r="H3841">
        <v>901847080</v>
      </c>
      <c r="I3841" t="s">
        <v>2519</v>
      </c>
      <c r="J3841" s="41">
        <f t="shared" si="203"/>
        <v>2350000</v>
      </c>
      <c r="K3841" s="41">
        <v>446500</v>
      </c>
      <c r="L3841" s="41">
        <v>2796500</v>
      </c>
      <c r="M3841" t="s">
        <v>37</v>
      </c>
      <c r="O3841" s="1">
        <f>IFERROR(IF(-_xlfn.DAYS(E3841,N3841)&lt;0,0,-_xlfn.DAYS(E3841,N3841)), " - ")</f>
        <v>0</v>
      </c>
    </row>
    <row r="3842" spans="1:22" hidden="1">
      <c r="A3842" t="s">
        <v>26</v>
      </c>
      <c r="B3842" t="s">
        <v>4975</v>
      </c>
      <c r="C3842">
        <v>128</v>
      </c>
      <c r="D3842" t="s">
        <v>2388</v>
      </c>
      <c r="E3842" s="32">
        <v>46164</v>
      </c>
      <c r="F3842" s="26">
        <v>46164.853865740741</v>
      </c>
      <c r="G3842" s="12" t="str">
        <f t="shared" si="202"/>
        <v>MAYO</v>
      </c>
      <c r="H3842">
        <v>901847080</v>
      </c>
      <c r="I3842" t="s">
        <v>2519</v>
      </c>
      <c r="J3842" s="41">
        <f t="shared" si="203"/>
        <v>5907440</v>
      </c>
      <c r="K3842" s="41">
        <v>1122413.6000000001</v>
      </c>
      <c r="L3842" s="41">
        <v>7029853.5999999996</v>
      </c>
      <c r="M3842" t="s">
        <v>37</v>
      </c>
      <c r="O3842" s="1">
        <f>IFERROR(IF(-_xlfn.DAYS(E3842,N3842)&lt;0,0,-_xlfn.DAYS(E3842,N3842)), " - ")</f>
        <v>0</v>
      </c>
    </row>
    <row r="3843" spans="1:22" hidden="1">
      <c r="A3843" t="s">
        <v>26</v>
      </c>
      <c r="B3843" t="s">
        <v>4976</v>
      </c>
      <c r="C3843">
        <v>127</v>
      </c>
      <c r="D3843" t="s">
        <v>2388</v>
      </c>
      <c r="E3843" s="32">
        <v>46164</v>
      </c>
      <c r="F3843" s="26">
        <v>46164.848854166667</v>
      </c>
      <c r="G3843" s="12" t="str">
        <f t="shared" si="202"/>
        <v>MAYO</v>
      </c>
      <c r="H3843">
        <v>901847080</v>
      </c>
      <c r="I3843" t="s">
        <v>2519</v>
      </c>
      <c r="J3843" s="41">
        <f t="shared" si="203"/>
        <v>3250000</v>
      </c>
      <c r="K3843" s="41">
        <v>617500</v>
      </c>
      <c r="L3843" s="41">
        <v>3867500</v>
      </c>
      <c r="M3843" t="s">
        <v>37</v>
      </c>
      <c r="O3843" s="1">
        <f>IFERROR(IF(-_xlfn.DAYS(E3843,N3843)&lt;0,0,-_xlfn.DAYS(E3843,N3843)), " - ")</f>
        <v>0</v>
      </c>
    </row>
    <row r="3844" spans="1:22" hidden="1">
      <c r="A3844" t="s">
        <v>26</v>
      </c>
      <c r="B3844" t="s">
        <v>4977</v>
      </c>
      <c r="C3844">
        <v>4807</v>
      </c>
      <c r="D3844" t="s">
        <v>4978</v>
      </c>
      <c r="E3844" s="32">
        <v>46164</v>
      </c>
      <c r="F3844" s="26">
        <v>46164.834421296298</v>
      </c>
      <c r="G3844" s="12" t="str">
        <f t="shared" si="202"/>
        <v>MAYO</v>
      </c>
      <c r="H3844">
        <v>900031421</v>
      </c>
      <c r="I3844" t="s">
        <v>4979</v>
      </c>
      <c r="J3844" s="41">
        <f t="shared" si="203"/>
        <v>550033</v>
      </c>
      <c r="K3844" s="41">
        <v>104506.27</v>
      </c>
      <c r="L3844" s="41">
        <v>654539.27</v>
      </c>
      <c r="M3844" t="s">
        <v>65</v>
      </c>
      <c r="N3844" s="32">
        <v>46167</v>
      </c>
      <c r="O3844" s="1">
        <f>IFERROR(IF(-_xlfn.DAYS(E3844,N3844)&lt;0,0,-_xlfn.DAYS(E3844,N3844)), " - ")</f>
        <v>3</v>
      </c>
      <c r="P3844" t="s">
        <v>3482</v>
      </c>
      <c r="U3844" s="32">
        <v>46169</v>
      </c>
      <c r="V3844" t="s">
        <v>39</v>
      </c>
    </row>
    <row r="3845" spans="1:22" hidden="1">
      <c r="A3845" t="s">
        <v>26</v>
      </c>
      <c r="B3845" t="s">
        <v>4980</v>
      </c>
      <c r="C3845">
        <v>126</v>
      </c>
      <c r="D3845" t="s">
        <v>2388</v>
      </c>
      <c r="E3845" s="32">
        <v>46164</v>
      </c>
      <c r="F3845" s="26">
        <v>46164.832384259258</v>
      </c>
      <c r="G3845" s="12" t="str">
        <f t="shared" si="202"/>
        <v>MAYO</v>
      </c>
      <c r="H3845">
        <v>901847080</v>
      </c>
      <c r="I3845" t="s">
        <v>2519</v>
      </c>
      <c r="J3845" s="41">
        <f t="shared" si="203"/>
        <v>13413720</v>
      </c>
      <c r="K3845" s="41">
        <v>2548606.7999999998</v>
      </c>
      <c r="L3845" s="41">
        <v>15962326.800000001</v>
      </c>
      <c r="M3845" t="s">
        <v>37</v>
      </c>
      <c r="O3845" s="1">
        <f>IFERROR(IF(-_xlfn.DAYS(E3845,N3845)&lt;0,0,-_xlfn.DAYS(E3845,N3845)), " - ")</f>
        <v>0</v>
      </c>
    </row>
    <row r="3846" spans="1:22" hidden="1">
      <c r="A3846" t="s">
        <v>26</v>
      </c>
      <c r="B3846" t="s">
        <v>4981</v>
      </c>
      <c r="C3846">
        <v>3073475</v>
      </c>
      <c r="D3846" t="s">
        <v>4504</v>
      </c>
      <c r="E3846" s="32">
        <v>46164</v>
      </c>
      <c r="F3846" s="26">
        <v>46164.812881944446</v>
      </c>
      <c r="G3846" s="12" t="str">
        <f t="shared" si="202"/>
        <v>MAYO</v>
      </c>
      <c r="H3846">
        <v>900219834</v>
      </c>
      <c r="I3846" t="s">
        <v>739</v>
      </c>
      <c r="J3846" s="41">
        <f t="shared" si="203"/>
        <v>13500</v>
      </c>
      <c r="K3846" s="41">
        <v>0</v>
      </c>
      <c r="L3846" s="41">
        <v>13500</v>
      </c>
      <c r="M3846" t="s">
        <v>70</v>
      </c>
      <c r="N3846" s="32">
        <v>46167</v>
      </c>
      <c r="O3846" s="1">
        <f>IFERROR(IF(-_xlfn.DAYS(E3846,N3846)&lt;0,0,-_xlfn.DAYS(E3846,N3846)), " - ")</f>
        <v>3</v>
      </c>
      <c r="P3846" t="s">
        <v>3482</v>
      </c>
      <c r="U3846" s="32">
        <v>46168</v>
      </c>
      <c r="V3846" t="s">
        <v>39</v>
      </c>
    </row>
    <row r="3847" spans="1:22" hidden="1">
      <c r="A3847" t="s">
        <v>26</v>
      </c>
      <c r="B3847" t="s">
        <v>4982</v>
      </c>
      <c r="C3847">
        <v>3061</v>
      </c>
      <c r="D3847" t="s">
        <v>511</v>
      </c>
      <c r="E3847" s="32">
        <v>46164</v>
      </c>
      <c r="F3847" s="26">
        <v>46164.748148148145</v>
      </c>
      <c r="G3847" s="12" t="str">
        <f t="shared" si="202"/>
        <v>MAYO</v>
      </c>
      <c r="H3847">
        <v>900987425</v>
      </c>
      <c r="I3847" t="s">
        <v>512</v>
      </c>
      <c r="J3847" s="41">
        <f t="shared" si="203"/>
        <v>550000</v>
      </c>
      <c r="K3847" s="41">
        <v>0</v>
      </c>
      <c r="L3847" s="41">
        <v>550000</v>
      </c>
      <c r="M3847" t="s">
        <v>58</v>
      </c>
      <c r="N3847" s="32">
        <v>46167</v>
      </c>
      <c r="O3847" s="1">
        <f>IFERROR(IF(-_xlfn.DAYS(E3847,N3847)&lt;0,0,-_xlfn.DAYS(E3847,N3847)), " - ")</f>
        <v>3</v>
      </c>
      <c r="P3847" t="s">
        <v>3232</v>
      </c>
      <c r="U3847" s="32">
        <v>46169</v>
      </c>
      <c r="V3847" t="s">
        <v>39</v>
      </c>
    </row>
    <row r="3848" spans="1:22" hidden="1">
      <c r="A3848" t="s">
        <v>26</v>
      </c>
      <c r="B3848" t="s">
        <v>4983</v>
      </c>
      <c r="C3848">
        <v>57926</v>
      </c>
      <c r="D3848" t="s">
        <v>122</v>
      </c>
      <c r="E3848" s="32">
        <v>46164</v>
      </c>
      <c r="F3848" s="26">
        <v>46164.686435185184</v>
      </c>
      <c r="G3848" s="12" t="str">
        <f t="shared" si="202"/>
        <v>MAYO</v>
      </c>
      <c r="H3848">
        <v>900650486</v>
      </c>
      <c r="I3848" t="s">
        <v>857</v>
      </c>
      <c r="J3848" s="41">
        <f t="shared" si="203"/>
        <v>579828.57999999996</v>
      </c>
      <c r="K3848" s="41">
        <v>110167.42</v>
      </c>
      <c r="L3848" s="41">
        <v>689996</v>
      </c>
      <c r="M3848" t="s">
        <v>65</v>
      </c>
      <c r="N3848" s="32">
        <v>46167</v>
      </c>
      <c r="O3848" s="1">
        <f>IFERROR(IF(-_xlfn.DAYS(E3848,N3848)&lt;0,0,-_xlfn.DAYS(E3848,N3848)), " - ")</f>
        <v>3</v>
      </c>
      <c r="P3848" t="s">
        <v>3482</v>
      </c>
      <c r="U3848" s="32">
        <v>46169</v>
      </c>
      <c r="V3848" t="s">
        <v>39</v>
      </c>
    </row>
    <row r="3849" spans="1:22" hidden="1">
      <c r="A3849" t="s">
        <v>26</v>
      </c>
      <c r="B3849" t="s">
        <v>4984</v>
      </c>
      <c r="C3849">
        <v>57925</v>
      </c>
      <c r="D3849" t="s">
        <v>122</v>
      </c>
      <c r="E3849" s="32">
        <v>46164</v>
      </c>
      <c r="F3849" s="26">
        <v>46164.686296296299</v>
      </c>
      <c r="G3849" s="12" t="str">
        <f t="shared" si="202"/>
        <v>MAYO</v>
      </c>
      <c r="H3849">
        <v>900650486</v>
      </c>
      <c r="I3849" t="s">
        <v>857</v>
      </c>
      <c r="J3849" s="41">
        <f t="shared" si="203"/>
        <v>294117.65000000002</v>
      </c>
      <c r="K3849" s="41">
        <v>55882.35</v>
      </c>
      <c r="L3849" s="41">
        <v>350000</v>
      </c>
      <c r="M3849" t="s">
        <v>65</v>
      </c>
      <c r="N3849" s="32">
        <v>46167</v>
      </c>
      <c r="O3849" s="1">
        <f>IFERROR(IF(-_xlfn.DAYS(E3849,N3849)&lt;0,0,-_xlfn.DAYS(E3849,N3849)), " - ")</f>
        <v>3</v>
      </c>
      <c r="P3849" t="s">
        <v>3482</v>
      </c>
      <c r="U3849" s="32">
        <v>46169</v>
      </c>
      <c r="V3849" t="s">
        <v>39</v>
      </c>
    </row>
    <row r="3850" spans="1:22" hidden="1">
      <c r="A3850" t="s">
        <v>82</v>
      </c>
      <c r="B3850" t="s">
        <v>4985</v>
      </c>
      <c r="C3850">
        <v>65</v>
      </c>
      <c r="D3850" t="s">
        <v>119</v>
      </c>
      <c r="E3850" s="32">
        <v>46164</v>
      </c>
      <c r="F3850" s="26">
        <v>46164.676076388889</v>
      </c>
      <c r="G3850" s="12" t="str">
        <f t="shared" si="202"/>
        <v>MAYO</v>
      </c>
      <c r="H3850">
        <v>901561580</v>
      </c>
      <c r="I3850" t="s">
        <v>152</v>
      </c>
      <c r="J3850" s="41">
        <f t="shared" si="203"/>
        <v>113076</v>
      </c>
      <c r="K3850" s="41">
        <v>21484.44</v>
      </c>
      <c r="L3850" s="41">
        <v>134560.44</v>
      </c>
      <c r="M3850" t="s">
        <v>110</v>
      </c>
      <c r="N3850" s="32" t="s">
        <v>81</v>
      </c>
      <c r="O3850" s="1" t="str">
        <f>IFERROR(IF(-_xlfn.DAYS(E3850,N3850)&lt;0,0,-_xlfn.DAYS(E3850,N3850)), " - ")</f>
        <v xml:space="preserve"> - </v>
      </c>
      <c r="P3850" t="s">
        <v>3482</v>
      </c>
    </row>
    <row r="3851" spans="1:22" hidden="1">
      <c r="A3851" t="s">
        <v>82</v>
      </c>
      <c r="B3851" t="s">
        <v>4986</v>
      </c>
      <c r="C3851">
        <v>66</v>
      </c>
      <c r="D3851" t="s">
        <v>119</v>
      </c>
      <c r="E3851" s="32">
        <v>46164</v>
      </c>
      <c r="F3851" s="26">
        <v>46164.675902777781</v>
      </c>
      <c r="G3851" s="12" t="str">
        <f t="shared" si="202"/>
        <v>MAYO</v>
      </c>
      <c r="H3851">
        <v>901561580</v>
      </c>
      <c r="I3851" t="s">
        <v>152</v>
      </c>
      <c r="J3851" s="41">
        <f t="shared" si="203"/>
        <v>1931919.9999999998</v>
      </c>
      <c r="K3851" s="41">
        <v>367064.8</v>
      </c>
      <c r="L3851" s="41">
        <v>2298984.7999999998</v>
      </c>
      <c r="M3851" t="s">
        <v>110</v>
      </c>
      <c r="N3851" s="32" t="s">
        <v>81</v>
      </c>
      <c r="O3851" s="1" t="str">
        <f>IFERROR(IF(-_xlfn.DAYS(E3851,N3851)&lt;0,0,-_xlfn.DAYS(E3851,N3851)), " - ")</f>
        <v xml:space="preserve"> - </v>
      </c>
      <c r="P3851" t="s">
        <v>3482</v>
      </c>
    </row>
    <row r="3852" spans="1:22" hidden="1">
      <c r="A3852" t="s">
        <v>26</v>
      </c>
      <c r="B3852" t="s">
        <v>4987</v>
      </c>
      <c r="C3852">
        <v>1475</v>
      </c>
      <c r="D3852" t="s">
        <v>151</v>
      </c>
      <c r="E3852" s="32">
        <v>46164</v>
      </c>
      <c r="F3852" s="26">
        <v>46164.638599537036</v>
      </c>
      <c r="G3852" s="12" t="str">
        <f t="shared" si="202"/>
        <v>MAYO</v>
      </c>
      <c r="H3852">
        <v>901561580</v>
      </c>
      <c r="I3852" t="s">
        <v>152</v>
      </c>
      <c r="J3852" s="41">
        <f t="shared" si="203"/>
        <v>1931919.9999999998</v>
      </c>
      <c r="K3852" s="41">
        <v>367064.8</v>
      </c>
      <c r="L3852" s="41">
        <v>2298984.7999999998</v>
      </c>
      <c r="M3852" t="s">
        <v>110</v>
      </c>
      <c r="N3852" s="32" t="s">
        <v>81</v>
      </c>
      <c r="O3852" s="1" t="str">
        <f>IFERROR(IF(-_xlfn.DAYS(E3852,N3852)&lt;0,0,-_xlfn.DAYS(E3852,N3852)), " - ")</f>
        <v xml:space="preserve"> - </v>
      </c>
      <c r="P3852" t="s">
        <v>3482</v>
      </c>
    </row>
    <row r="3853" spans="1:22" hidden="1">
      <c r="A3853" t="s">
        <v>26</v>
      </c>
      <c r="B3853" t="s">
        <v>4988</v>
      </c>
      <c r="C3853">
        <v>1476</v>
      </c>
      <c r="D3853" t="s">
        <v>151</v>
      </c>
      <c r="E3853" s="32">
        <v>46164</v>
      </c>
      <c r="F3853" s="26">
        <v>46164.643055555556</v>
      </c>
      <c r="G3853" s="12" t="str">
        <f t="shared" si="202"/>
        <v>MAYO</v>
      </c>
      <c r="H3853">
        <v>901561580</v>
      </c>
      <c r="I3853" t="s">
        <v>152</v>
      </c>
      <c r="J3853" s="41">
        <f t="shared" si="203"/>
        <v>113076</v>
      </c>
      <c r="K3853" s="41">
        <v>21484.44</v>
      </c>
      <c r="L3853" s="41">
        <v>134560.44</v>
      </c>
      <c r="M3853" t="s">
        <v>110</v>
      </c>
      <c r="N3853" s="32" t="s">
        <v>81</v>
      </c>
      <c r="O3853" s="1" t="str">
        <f>IFERROR(IF(-_xlfn.DAYS(E3853,N3853)&lt;0,0,-_xlfn.DAYS(E3853,N3853)), " - ")</f>
        <v xml:space="preserve"> - </v>
      </c>
      <c r="P3853" t="s">
        <v>3482</v>
      </c>
    </row>
    <row r="3854" spans="1:22" hidden="1">
      <c r="A3854" t="s">
        <v>26</v>
      </c>
      <c r="B3854" t="s">
        <v>4989</v>
      </c>
      <c r="C3854">
        <v>357865</v>
      </c>
      <c r="D3854" t="s">
        <v>336</v>
      </c>
      <c r="E3854" s="32">
        <v>46164</v>
      </c>
      <c r="F3854" s="26">
        <v>46164.655277777776</v>
      </c>
      <c r="G3854" s="12" t="str">
        <f t="shared" si="202"/>
        <v>MAYO</v>
      </c>
      <c r="H3854">
        <v>800049074</v>
      </c>
      <c r="I3854" t="s">
        <v>337</v>
      </c>
      <c r="J3854" s="41">
        <f t="shared" si="203"/>
        <v>38538</v>
      </c>
      <c r="K3854" s="41">
        <v>7322</v>
      </c>
      <c r="L3854" s="41">
        <v>45860</v>
      </c>
      <c r="M3854" t="s">
        <v>70</v>
      </c>
      <c r="N3854" s="32">
        <v>46168</v>
      </c>
      <c r="O3854" s="1">
        <f>IFERROR(IF(-_xlfn.DAYS(E3854,N3854)&lt;0,0,-_xlfn.DAYS(E3854,N3854)), " - ")</f>
        <v>4</v>
      </c>
      <c r="P3854" t="s">
        <v>3482</v>
      </c>
      <c r="U3854" s="32">
        <v>46169</v>
      </c>
      <c r="V3854" t="s">
        <v>39</v>
      </c>
    </row>
    <row r="3855" spans="1:22" hidden="1">
      <c r="A3855" t="s">
        <v>26</v>
      </c>
      <c r="B3855" t="s">
        <v>4990</v>
      </c>
      <c r="C3855">
        <v>357864</v>
      </c>
      <c r="D3855" t="s">
        <v>336</v>
      </c>
      <c r="E3855" s="32">
        <v>46164</v>
      </c>
      <c r="F3855" s="26">
        <v>46164.65525462963</v>
      </c>
      <c r="G3855" s="12" t="str">
        <f t="shared" si="202"/>
        <v>MAYO</v>
      </c>
      <c r="H3855">
        <v>800049074</v>
      </c>
      <c r="I3855" t="s">
        <v>337</v>
      </c>
      <c r="J3855" s="41">
        <f t="shared" si="203"/>
        <v>81981</v>
      </c>
      <c r="K3855" s="41">
        <v>15576</v>
      </c>
      <c r="L3855" s="41">
        <v>97557</v>
      </c>
      <c r="M3855" t="s">
        <v>70</v>
      </c>
      <c r="N3855" s="32">
        <v>46168</v>
      </c>
      <c r="O3855" s="1">
        <f>IFERROR(IF(-_xlfn.DAYS(E3855,N3855)&lt;0,0,-_xlfn.DAYS(E3855,N3855)), " - ")</f>
        <v>4</v>
      </c>
      <c r="P3855" t="s">
        <v>3482</v>
      </c>
      <c r="U3855" s="32">
        <v>46169</v>
      </c>
      <c r="V3855" t="s">
        <v>39</v>
      </c>
    </row>
    <row r="3856" spans="1:22" hidden="1">
      <c r="A3856" t="s">
        <v>26</v>
      </c>
      <c r="B3856" t="s">
        <v>4991</v>
      </c>
      <c r="C3856">
        <v>1477</v>
      </c>
      <c r="D3856" t="s">
        <v>151</v>
      </c>
      <c r="E3856" s="32">
        <v>46164</v>
      </c>
      <c r="F3856" s="26">
        <v>46164.648773148147</v>
      </c>
      <c r="G3856" s="12" t="str">
        <f t="shared" si="202"/>
        <v>MAYO</v>
      </c>
      <c r="H3856">
        <v>901561580</v>
      </c>
      <c r="I3856" t="s">
        <v>152</v>
      </c>
      <c r="J3856" s="41">
        <f t="shared" si="203"/>
        <v>1918996.0000000002</v>
      </c>
      <c r="K3856" s="41">
        <v>364609.24</v>
      </c>
      <c r="L3856" s="41">
        <v>2283605.2400000002</v>
      </c>
      <c r="M3856" t="s">
        <v>70</v>
      </c>
      <c r="N3856" s="32">
        <v>46167</v>
      </c>
      <c r="O3856" s="1">
        <f>IFERROR(IF(-_xlfn.DAYS(E3856,N3856)&lt;0,0,-_xlfn.DAYS(E3856,N3856)), " - ")</f>
        <v>3</v>
      </c>
      <c r="P3856" t="s">
        <v>3482</v>
      </c>
    </row>
    <row r="3857" spans="1:22" hidden="1">
      <c r="A3857" t="s">
        <v>26</v>
      </c>
      <c r="B3857" t="s">
        <v>4992</v>
      </c>
      <c r="C3857">
        <v>34968</v>
      </c>
      <c r="D3857" t="s">
        <v>393</v>
      </c>
      <c r="E3857" s="32">
        <v>46164</v>
      </c>
      <c r="F3857" s="26">
        <v>46164.641712962963</v>
      </c>
      <c r="G3857" s="12" t="str">
        <f t="shared" si="202"/>
        <v>MAYO</v>
      </c>
      <c r="H3857">
        <v>890929877</v>
      </c>
      <c r="I3857" t="s">
        <v>394</v>
      </c>
      <c r="J3857" s="41">
        <f t="shared" si="203"/>
        <v>3690984</v>
      </c>
      <c r="K3857" s="41">
        <v>701287</v>
      </c>
      <c r="L3857" s="41">
        <v>4392271</v>
      </c>
      <c r="M3857" t="s">
        <v>58</v>
      </c>
      <c r="O3857" s="1">
        <f>IFERROR(IF(-_xlfn.DAYS(E3857,N3857)&lt;0,0,-_xlfn.DAYS(E3857,N3857)), " - ")</f>
        <v>0</v>
      </c>
    </row>
    <row r="3858" spans="1:22" hidden="1">
      <c r="A3858" t="s">
        <v>26</v>
      </c>
      <c r="B3858" t="s">
        <v>4993</v>
      </c>
      <c r="C3858">
        <v>9731</v>
      </c>
      <c r="D3858" t="s">
        <v>56</v>
      </c>
      <c r="E3858" s="32">
        <v>46164</v>
      </c>
      <c r="F3858" s="26">
        <v>46164.626516203702</v>
      </c>
      <c r="G3858" s="12" t="str">
        <f t="shared" si="202"/>
        <v>MAYO</v>
      </c>
      <c r="H3858">
        <v>901242715</v>
      </c>
      <c r="I3858" t="s">
        <v>57</v>
      </c>
      <c r="J3858" s="41">
        <f t="shared" si="203"/>
        <v>1540000</v>
      </c>
      <c r="K3858" s="41">
        <v>0</v>
      </c>
      <c r="L3858" s="41">
        <v>1540000</v>
      </c>
      <c r="M3858" t="s">
        <v>58</v>
      </c>
      <c r="O3858" s="1">
        <f>IFERROR(IF(-_xlfn.DAYS(E3858,N3858)&lt;0,0,-_xlfn.DAYS(E3858,N3858)), " - ")</f>
        <v>0</v>
      </c>
    </row>
    <row r="3859" spans="1:22" hidden="1">
      <c r="A3859" t="s">
        <v>26</v>
      </c>
      <c r="B3859" t="s">
        <v>4994</v>
      </c>
      <c r="C3859">
        <v>57938</v>
      </c>
      <c r="D3859" t="s">
        <v>122</v>
      </c>
      <c r="E3859" s="32">
        <v>46164</v>
      </c>
      <c r="F3859" s="26">
        <v>46164.625497685185</v>
      </c>
      <c r="G3859" s="12" t="str">
        <f t="shared" si="202"/>
        <v>MAYO</v>
      </c>
      <c r="H3859">
        <v>900650486</v>
      </c>
      <c r="I3859" t="s">
        <v>857</v>
      </c>
      <c r="J3859" s="41">
        <f t="shared" si="203"/>
        <v>865000</v>
      </c>
      <c r="K3859" s="41">
        <v>0</v>
      </c>
      <c r="L3859" s="41">
        <v>865000</v>
      </c>
      <c r="M3859" t="s">
        <v>65</v>
      </c>
      <c r="N3859" s="32">
        <v>46167</v>
      </c>
      <c r="O3859" s="1">
        <f>IFERROR(IF(-_xlfn.DAYS(E3859,N3859)&lt;0,0,-_xlfn.DAYS(E3859,N3859)), " - ")</f>
        <v>3</v>
      </c>
      <c r="P3859" t="s">
        <v>3482</v>
      </c>
      <c r="U3859" s="32">
        <v>46169</v>
      </c>
      <c r="V3859" t="s">
        <v>39</v>
      </c>
    </row>
    <row r="3860" spans="1:22" hidden="1">
      <c r="A3860" t="s">
        <v>26</v>
      </c>
      <c r="B3860" t="s">
        <v>4995</v>
      </c>
      <c r="C3860">
        <v>57937</v>
      </c>
      <c r="D3860" t="s">
        <v>122</v>
      </c>
      <c r="E3860" s="32">
        <v>46164</v>
      </c>
      <c r="F3860" s="26">
        <v>46164.623506944445</v>
      </c>
      <c r="G3860" s="12" t="str">
        <f t="shared" si="202"/>
        <v>MAYO</v>
      </c>
      <c r="H3860">
        <v>900650486</v>
      </c>
      <c r="I3860" t="s">
        <v>857</v>
      </c>
      <c r="J3860" s="41">
        <f t="shared" si="203"/>
        <v>865000</v>
      </c>
      <c r="K3860" s="41">
        <v>0</v>
      </c>
      <c r="L3860" s="41">
        <v>865000</v>
      </c>
      <c r="M3860" t="s">
        <v>65</v>
      </c>
      <c r="N3860" s="32">
        <v>46167</v>
      </c>
      <c r="O3860" s="1">
        <f>IFERROR(IF(-_xlfn.DAYS(E3860,N3860)&lt;0,0,-_xlfn.DAYS(E3860,N3860)), " - ")</f>
        <v>3</v>
      </c>
      <c r="P3860" t="s">
        <v>3482</v>
      </c>
      <c r="U3860" s="32">
        <v>46169</v>
      </c>
      <c r="V3860" t="s">
        <v>39</v>
      </c>
    </row>
    <row r="3861" spans="1:22" hidden="1">
      <c r="A3861" t="s">
        <v>26</v>
      </c>
      <c r="B3861" t="s">
        <v>4996</v>
      </c>
      <c r="C3861">
        <v>100320</v>
      </c>
      <c r="D3861" t="s">
        <v>28</v>
      </c>
      <c r="E3861" s="32">
        <v>46164</v>
      </c>
      <c r="F3861" s="26">
        <v>46164.602581018517</v>
      </c>
      <c r="G3861" s="12" t="str">
        <f t="shared" si="202"/>
        <v>MAYO</v>
      </c>
      <c r="H3861">
        <v>890932535</v>
      </c>
      <c r="I3861" t="s">
        <v>1594</v>
      </c>
      <c r="J3861" s="41">
        <f t="shared" si="203"/>
        <v>331034.99969600001</v>
      </c>
      <c r="K3861" s="41">
        <v>62896.650304000003</v>
      </c>
      <c r="L3861" s="41">
        <v>393931.65</v>
      </c>
      <c r="M3861" t="s">
        <v>1595</v>
      </c>
      <c r="N3861" s="32">
        <v>46167</v>
      </c>
      <c r="O3861" s="1">
        <f>IFERROR(IF(-_xlfn.DAYS(E3861,N3861)&lt;0,0,-_xlfn.DAYS(E3861,N3861)), " - ")</f>
        <v>3</v>
      </c>
      <c r="P3861" t="s">
        <v>3482</v>
      </c>
    </row>
    <row r="3862" spans="1:22" hidden="1">
      <c r="A3862" t="s">
        <v>26</v>
      </c>
      <c r="B3862" t="s">
        <v>4997</v>
      </c>
      <c r="C3862" s="34">
        <v>12452</v>
      </c>
      <c r="D3862" t="s">
        <v>227</v>
      </c>
      <c r="E3862" s="32">
        <v>46164</v>
      </c>
      <c r="F3862" s="26">
        <v>46164.59778935185</v>
      </c>
      <c r="G3862" s="12" t="str">
        <f t="shared" si="202"/>
        <v>MAYO</v>
      </c>
      <c r="H3862">
        <v>1036929757</v>
      </c>
      <c r="I3862" t="s">
        <v>228</v>
      </c>
      <c r="J3862" s="41">
        <f t="shared" si="203"/>
        <v>21600</v>
      </c>
      <c r="K3862" s="41">
        <v>0</v>
      </c>
      <c r="L3862" s="41">
        <v>21600</v>
      </c>
      <c r="M3862" t="s">
        <v>54</v>
      </c>
      <c r="O3862" s="1">
        <f>IFERROR(IF(-_xlfn.DAYS(E3862,N3862)&lt;0,0,-_xlfn.DAYS(E3862,N3862)), " - ")</f>
        <v>0</v>
      </c>
    </row>
    <row r="3863" spans="1:22" hidden="1">
      <c r="A3863" t="s">
        <v>26</v>
      </c>
      <c r="B3863" t="s">
        <v>4998</v>
      </c>
      <c r="C3863">
        <v>1892</v>
      </c>
      <c r="D3863" t="s">
        <v>28</v>
      </c>
      <c r="E3863" s="32">
        <v>46164</v>
      </c>
      <c r="F3863" s="26">
        <v>46164.564513888887</v>
      </c>
      <c r="G3863" s="12" t="str">
        <f t="shared" si="202"/>
        <v>MAYO</v>
      </c>
      <c r="H3863">
        <v>901950863</v>
      </c>
      <c r="I3863" t="s">
        <v>549</v>
      </c>
      <c r="J3863" s="41">
        <f t="shared" si="203"/>
        <v>3800000</v>
      </c>
      <c r="K3863" s="41">
        <v>722000</v>
      </c>
      <c r="L3863" s="41">
        <v>4522000</v>
      </c>
      <c r="M3863" t="s">
        <v>37</v>
      </c>
      <c r="N3863" s="32">
        <v>46167</v>
      </c>
      <c r="O3863" s="1">
        <f>IFERROR(IF(-_xlfn.DAYS(E3863,N3863)&lt;0,0,-_xlfn.DAYS(E3863,N3863)), " - ")</f>
        <v>3</v>
      </c>
      <c r="P3863" t="s">
        <v>3482</v>
      </c>
    </row>
    <row r="3864" spans="1:22" hidden="1">
      <c r="A3864" t="s">
        <v>26</v>
      </c>
      <c r="B3864" t="s">
        <v>4999</v>
      </c>
      <c r="C3864">
        <v>106</v>
      </c>
      <c r="D3864" t="s">
        <v>5000</v>
      </c>
      <c r="E3864" s="32">
        <v>46164</v>
      </c>
      <c r="F3864" s="26">
        <v>46164.547453703701</v>
      </c>
      <c r="G3864" s="12" t="str">
        <f t="shared" si="202"/>
        <v>MAYO</v>
      </c>
      <c r="H3864">
        <v>1037635369</v>
      </c>
      <c r="I3864" t="s">
        <v>5001</v>
      </c>
      <c r="J3864" s="41">
        <f t="shared" si="203"/>
        <v>29400</v>
      </c>
      <c r="K3864" s="41">
        <v>0</v>
      </c>
      <c r="L3864" s="41">
        <v>29400</v>
      </c>
      <c r="M3864" t="s">
        <v>54</v>
      </c>
      <c r="O3864" s="1">
        <f>IFERROR(IF(-_xlfn.DAYS(E3864,N3864)&lt;0,0,-_xlfn.DAYS(E3864,N3864)), " - ")</f>
        <v>0</v>
      </c>
    </row>
    <row r="3865" spans="1:22" hidden="1">
      <c r="A3865" t="s">
        <v>26</v>
      </c>
      <c r="B3865" t="s">
        <v>5002</v>
      </c>
      <c r="C3865">
        <v>2999385</v>
      </c>
      <c r="D3865" t="s">
        <v>4504</v>
      </c>
      <c r="E3865" s="32">
        <v>46164</v>
      </c>
      <c r="F3865" s="26">
        <v>46164.528807870367</v>
      </c>
      <c r="G3865" s="12" t="str">
        <f t="shared" si="202"/>
        <v>MAYO</v>
      </c>
      <c r="H3865">
        <v>900219834</v>
      </c>
      <c r="I3865" t="s">
        <v>739</v>
      </c>
      <c r="J3865" s="41">
        <f t="shared" si="203"/>
        <v>13500</v>
      </c>
      <c r="K3865" s="41">
        <v>0</v>
      </c>
      <c r="L3865" s="41">
        <v>13500</v>
      </c>
      <c r="M3865" t="s">
        <v>70</v>
      </c>
      <c r="N3865" s="32">
        <v>46168</v>
      </c>
      <c r="O3865" s="1">
        <f>IFERROR(IF(-_xlfn.DAYS(E3865,N3865)&lt;0,0,-_xlfn.DAYS(E3865,N3865)), " - ")</f>
        <v>4</v>
      </c>
      <c r="P3865" t="s">
        <v>3482</v>
      </c>
      <c r="U3865" s="32">
        <v>46169</v>
      </c>
      <c r="V3865" t="s">
        <v>39</v>
      </c>
    </row>
    <row r="3866" spans="1:22" hidden="1">
      <c r="A3866" t="s">
        <v>26</v>
      </c>
      <c r="B3866" t="s">
        <v>5003</v>
      </c>
      <c r="C3866">
        <v>224</v>
      </c>
      <c r="D3866" t="s">
        <v>299</v>
      </c>
      <c r="E3866" s="32">
        <v>46164</v>
      </c>
      <c r="F3866" s="26">
        <v>46164.522372685184</v>
      </c>
      <c r="G3866" s="12" t="str">
        <f t="shared" si="202"/>
        <v>MAYO</v>
      </c>
      <c r="H3866">
        <v>901797186</v>
      </c>
      <c r="I3866" t="s">
        <v>300</v>
      </c>
      <c r="J3866" s="41">
        <f t="shared" si="203"/>
        <v>3580080</v>
      </c>
      <c r="K3866" s="41">
        <v>680215.2</v>
      </c>
      <c r="L3866" s="41">
        <v>4260295.2</v>
      </c>
      <c r="M3866" t="s">
        <v>37</v>
      </c>
      <c r="O3866" s="1">
        <f>IFERROR(IF(-_xlfn.DAYS(E3866,N3866)&lt;0,0,-_xlfn.DAYS(E3866,N3866)), " - ")</f>
        <v>0</v>
      </c>
    </row>
    <row r="3867" spans="1:22" hidden="1">
      <c r="A3867" t="s">
        <v>26</v>
      </c>
      <c r="B3867" t="s">
        <v>5004</v>
      </c>
      <c r="C3867">
        <v>18389</v>
      </c>
      <c r="D3867" t="s">
        <v>2896</v>
      </c>
      <c r="E3867" s="32">
        <v>46164</v>
      </c>
      <c r="F3867" s="26">
        <v>46164.520520833335</v>
      </c>
      <c r="G3867" s="12" t="str">
        <f t="shared" si="202"/>
        <v>MAYO</v>
      </c>
      <c r="H3867">
        <v>811031512</v>
      </c>
      <c r="I3867" t="s">
        <v>1388</v>
      </c>
      <c r="J3867" s="41">
        <f t="shared" si="203"/>
        <v>1422000</v>
      </c>
      <c r="K3867" s="41">
        <v>270180</v>
      </c>
      <c r="L3867" s="41">
        <v>1692180</v>
      </c>
      <c r="M3867" t="s">
        <v>37</v>
      </c>
      <c r="O3867" s="1">
        <f>IFERROR(IF(-_xlfn.DAYS(E3867,N3867)&lt;0,0,-_xlfn.DAYS(E3867,N3867)), " - ")</f>
        <v>0</v>
      </c>
    </row>
    <row r="3868" spans="1:22" hidden="1">
      <c r="A3868" t="s">
        <v>26</v>
      </c>
      <c r="B3868" t="s">
        <v>5005</v>
      </c>
      <c r="C3868">
        <v>18388</v>
      </c>
      <c r="D3868" t="s">
        <v>2896</v>
      </c>
      <c r="E3868" s="32">
        <v>46164</v>
      </c>
      <c r="F3868" s="26">
        <v>46164.517002314817</v>
      </c>
      <c r="G3868" s="12" t="str">
        <f t="shared" si="202"/>
        <v>MAYO</v>
      </c>
      <c r="H3868">
        <v>811031512</v>
      </c>
      <c r="I3868" t="s">
        <v>1388</v>
      </c>
      <c r="J3868" s="41">
        <f t="shared" si="203"/>
        <v>1349500</v>
      </c>
      <c r="K3868" s="41">
        <v>256405</v>
      </c>
      <c r="L3868" s="41">
        <v>1605905</v>
      </c>
      <c r="M3868" t="s">
        <v>37</v>
      </c>
      <c r="O3868" s="1">
        <f>IFERROR(IF(-_xlfn.DAYS(E3868,N3868)&lt;0,0,-_xlfn.DAYS(E3868,N3868)), " - ")</f>
        <v>0</v>
      </c>
    </row>
    <row r="3869" spans="1:22" hidden="1">
      <c r="A3869" t="s">
        <v>26</v>
      </c>
      <c r="B3869" t="s">
        <v>5006</v>
      </c>
      <c r="C3869">
        <v>13233</v>
      </c>
      <c r="D3869" t="s">
        <v>28</v>
      </c>
      <c r="E3869" s="32">
        <v>46164</v>
      </c>
      <c r="F3869" s="26">
        <v>46164.414074074077</v>
      </c>
      <c r="G3869" s="12" t="str">
        <f t="shared" si="202"/>
        <v>MAYO</v>
      </c>
      <c r="H3869">
        <v>900420442</v>
      </c>
      <c r="I3869" t="s">
        <v>586</v>
      </c>
      <c r="J3869" s="41">
        <f t="shared" si="203"/>
        <v>1125181</v>
      </c>
      <c r="K3869" s="41">
        <v>213784.39</v>
      </c>
      <c r="L3869" s="41">
        <v>1338965.3899999999</v>
      </c>
      <c r="M3869" t="s">
        <v>37</v>
      </c>
      <c r="O3869" s="1">
        <f>IFERROR(IF(-_xlfn.DAYS(E3869,N3869)&lt;0,0,-_xlfn.DAYS(E3869,N3869)), " - ")</f>
        <v>0</v>
      </c>
    </row>
    <row r="3870" spans="1:22" hidden="1">
      <c r="A3870" t="s">
        <v>26</v>
      </c>
      <c r="B3870" t="s">
        <v>5007</v>
      </c>
      <c r="C3870">
        <v>13234</v>
      </c>
      <c r="D3870" t="s">
        <v>28</v>
      </c>
      <c r="E3870" s="32">
        <v>46164</v>
      </c>
      <c r="F3870" s="26">
        <v>46164.416458333333</v>
      </c>
      <c r="G3870" s="12" t="str">
        <f t="shared" si="202"/>
        <v>MAYO</v>
      </c>
      <c r="H3870">
        <v>900420442</v>
      </c>
      <c r="I3870" t="s">
        <v>586</v>
      </c>
      <c r="J3870" s="41">
        <f t="shared" si="203"/>
        <v>1004150</v>
      </c>
      <c r="K3870" s="41">
        <v>190788.5</v>
      </c>
      <c r="L3870" s="41">
        <v>1194938.5</v>
      </c>
      <c r="M3870" t="s">
        <v>37</v>
      </c>
      <c r="O3870" s="1">
        <f>IFERROR(IF(-_xlfn.DAYS(E3870,N3870)&lt;0,0,-_xlfn.DAYS(E3870,N3870)), " - ")</f>
        <v>0</v>
      </c>
    </row>
    <row r="3871" spans="1:22" hidden="1">
      <c r="A3871" t="s">
        <v>26</v>
      </c>
      <c r="B3871" t="s">
        <v>5008</v>
      </c>
      <c r="C3871">
        <v>3101</v>
      </c>
      <c r="D3871" t="s">
        <v>28</v>
      </c>
      <c r="E3871" s="32">
        <v>46164</v>
      </c>
      <c r="F3871" s="26">
        <v>46164.434930555559</v>
      </c>
      <c r="G3871" s="12" t="str">
        <f t="shared" si="202"/>
        <v>MAYO</v>
      </c>
      <c r="H3871">
        <v>900144364</v>
      </c>
      <c r="I3871" t="s">
        <v>72</v>
      </c>
      <c r="J3871" s="41">
        <f t="shared" si="203"/>
        <v>4836700</v>
      </c>
      <c r="K3871" s="41">
        <v>918973</v>
      </c>
      <c r="L3871" s="41">
        <v>5755673</v>
      </c>
      <c r="M3871" t="s">
        <v>70</v>
      </c>
      <c r="O3871" s="1">
        <f>IFERROR(IF(-_xlfn.DAYS(E3871,N3871)&lt;0,0,-_xlfn.DAYS(E3871,N3871)), " - ")</f>
        <v>0</v>
      </c>
    </row>
    <row r="3872" spans="1:22" hidden="1">
      <c r="A3872" t="s">
        <v>26</v>
      </c>
      <c r="B3872" t="s">
        <v>5009</v>
      </c>
      <c r="C3872">
        <v>23280</v>
      </c>
      <c r="D3872" t="s">
        <v>5010</v>
      </c>
      <c r="E3872" s="32">
        <v>46164</v>
      </c>
      <c r="F3872" s="26">
        <v>46164.425046296295</v>
      </c>
      <c r="G3872" s="12" t="str">
        <f t="shared" si="202"/>
        <v>MAYO</v>
      </c>
      <c r="H3872">
        <v>800201648</v>
      </c>
      <c r="I3872" t="s">
        <v>5011</v>
      </c>
      <c r="J3872" s="41">
        <f t="shared" si="203"/>
        <v>232100</v>
      </c>
      <c r="K3872" s="41">
        <v>0</v>
      </c>
      <c r="L3872" s="41">
        <v>232100</v>
      </c>
      <c r="M3872" t="s">
        <v>264</v>
      </c>
      <c r="O3872" s="1">
        <f>IFERROR(IF(-_xlfn.DAYS(E3872,N3872)&lt;0,0,-_xlfn.DAYS(E3872,N3872)), " - ")</f>
        <v>0</v>
      </c>
    </row>
    <row r="3873" spans="1:22" hidden="1">
      <c r="A3873" t="s">
        <v>26</v>
      </c>
      <c r="B3873" t="s">
        <v>5012</v>
      </c>
      <c r="C3873">
        <v>65042124</v>
      </c>
      <c r="D3873" t="s">
        <v>182</v>
      </c>
      <c r="E3873" s="32">
        <v>46164</v>
      </c>
      <c r="F3873" s="26">
        <v>46164.417858796296</v>
      </c>
      <c r="G3873" s="12" t="str">
        <f t="shared" si="202"/>
        <v>MAYO</v>
      </c>
      <c r="H3873">
        <v>800230447</v>
      </c>
      <c r="I3873" t="s">
        <v>183</v>
      </c>
      <c r="J3873" s="41">
        <f t="shared" si="203"/>
        <v>17917979</v>
      </c>
      <c r="K3873" s="41">
        <v>3404416.01</v>
      </c>
      <c r="L3873" s="41">
        <v>21322395.010000002</v>
      </c>
      <c r="M3873" t="s">
        <v>58</v>
      </c>
      <c r="N3873" s="32">
        <v>46167</v>
      </c>
      <c r="O3873" s="1">
        <f>IFERROR(IF(-_xlfn.DAYS(E3873,N3873)&lt;0,0,-_xlfn.DAYS(E3873,N3873)), " - ")</f>
        <v>3</v>
      </c>
      <c r="P3873" t="s">
        <v>3482</v>
      </c>
    </row>
    <row r="3874" spans="1:22" hidden="1">
      <c r="A3874" t="s">
        <v>26</v>
      </c>
      <c r="B3874" t="s">
        <v>5013</v>
      </c>
      <c r="C3874">
        <v>23278</v>
      </c>
      <c r="D3874" t="s">
        <v>5010</v>
      </c>
      <c r="E3874" s="32">
        <v>46164</v>
      </c>
      <c r="F3874" s="26">
        <v>46164.422025462962</v>
      </c>
      <c r="G3874" s="12" t="str">
        <f t="shared" si="202"/>
        <v>MAYO</v>
      </c>
      <c r="H3874">
        <v>800201648</v>
      </c>
      <c r="I3874" t="s">
        <v>5011</v>
      </c>
      <c r="J3874" s="41">
        <f t="shared" si="203"/>
        <v>2088000</v>
      </c>
      <c r="K3874" s="41">
        <v>0</v>
      </c>
      <c r="L3874" s="41">
        <v>2088000</v>
      </c>
      <c r="M3874" t="s">
        <v>264</v>
      </c>
      <c r="O3874" s="1">
        <f>IFERROR(IF(-_xlfn.DAYS(E3874,N3874)&lt;0,0,-_xlfn.DAYS(E3874,N3874)), " - ")</f>
        <v>0</v>
      </c>
    </row>
    <row r="3875" spans="1:22" hidden="1">
      <c r="A3875" t="s">
        <v>26</v>
      </c>
      <c r="B3875" t="s">
        <v>5014</v>
      </c>
      <c r="C3875">
        <v>3103</v>
      </c>
      <c r="D3875" t="s">
        <v>28</v>
      </c>
      <c r="E3875" s="32">
        <v>46164</v>
      </c>
      <c r="F3875" s="26">
        <v>46164.499537037038</v>
      </c>
      <c r="G3875" s="12" t="str">
        <f t="shared" si="202"/>
        <v>MAYO</v>
      </c>
      <c r="H3875">
        <v>900144364</v>
      </c>
      <c r="I3875" t="s">
        <v>72</v>
      </c>
      <c r="J3875" s="41">
        <f t="shared" si="203"/>
        <v>36556600</v>
      </c>
      <c r="K3875" s="41">
        <v>6945754</v>
      </c>
      <c r="L3875" s="41">
        <v>43502354</v>
      </c>
      <c r="M3875" t="s">
        <v>70</v>
      </c>
      <c r="O3875" s="1">
        <f>IFERROR(IF(-_xlfn.DAYS(E3875,N3875)&lt;0,0,-_xlfn.DAYS(E3875,N3875)), " - ")</f>
        <v>0</v>
      </c>
    </row>
    <row r="3876" spans="1:22" hidden="1">
      <c r="A3876" t="s">
        <v>26</v>
      </c>
      <c r="B3876" t="s">
        <v>5015</v>
      </c>
      <c r="C3876">
        <v>1921</v>
      </c>
      <c r="D3876" t="s">
        <v>438</v>
      </c>
      <c r="E3876" s="32">
        <v>46164</v>
      </c>
      <c r="F3876" s="26">
        <v>46164.50377314815</v>
      </c>
      <c r="G3876" s="12" t="str">
        <f t="shared" si="202"/>
        <v>MAYO</v>
      </c>
      <c r="H3876">
        <v>900497895</v>
      </c>
      <c r="I3876" t="s">
        <v>439</v>
      </c>
      <c r="J3876" s="41">
        <f t="shared" si="203"/>
        <v>5940000</v>
      </c>
      <c r="K3876" s="41">
        <v>1128600</v>
      </c>
      <c r="L3876" s="41">
        <v>7068600</v>
      </c>
      <c r="M3876" t="s">
        <v>37</v>
      </c>
      <c r="N3876" s="32">
        <v>46167</v>
      </c>
      <c r="O3876" s="1">
        <f>IFERROR(IF(-_xlfn.DAYS(E3876,N3876)&lt;0,0,-_xlfn.DAYS(E3876,N3876)), " - ")</f>
        <v>3</v>
      </c>
      <c r="P3876" t="s">
        <v>3482</v>
      </c>
    </row>
    <row r="3877" spans="1:22" hidden="1">
      <c r="A3877" t="s">
        <v>26</v>
      </c>
      <c r="B3877" t="s">
        <v>5016</v>
      </c>
      <c r="C3877">
        <v>100317</v>
      </c>
      <c r="D3877" t="s">
        <v>28</v>
      </c>
      <c r="E3877" s="32">
        <v>46164</v>
      </c>
      <c r="F3877" s="26">
        <v>46164.480937499997</v>
      </c>
      <c r="G3877" s="12" t="str">
        <f t="shared" si="202"/>
        <v>MAYO</v>
      </c>
      <c r="H3877">
        <v>890932535</v>
      </c>
      <c r="I3877" t="s">
        <v>1594</v>
      </c>
      <c r="J3877" s="41">
        <f t="shared" si="203"/>
        <v>1289932.0087840001</v>
      </c>
      <c r="K3877" s="41">
        <v>245087.08121599999</v>
      </c>
      <c r="L3877" s="41">
        <v>1535019.09</v>
      </c>
      <c r="M3877" t="s">
        <v>1595</v>
      </c>
      <c r="N3877" s="32">
        <v>46167</v>
      </c>
      <c r="O3877" s="1">
        <f>IFERROR(IF(-_xlfn.DAYS(E3877,N3877)&lt;0,0,-_xlfn.DAYS(E3877,N3877)), " - ")</f>
        <v>3</v>
      </c>
      <c r="P3877" t="s">
        <v>3482</v>
      </c>
    </row>
    <row r="3878" spans="1:22" hidden="1">
      <c r="A3878" t="s">
        <v>26</v>
      </c>
      <c r="B3878" t="s">
        <v>5017</v>
      </c>
      <c r="C3878">
        <v>23281</v>
      </c>
      <c r="D3878" t="s">
        <v>5010</v>
      </c>
      <c r="E3878" s="32">
        <v>46164</v>
      </c>
      <c r="F3878" s="26">
        <v>46164.425763888888</v>
      </c>
      <c r="G3878" s="12" t="str">
        <f t="shared" si="202"/>
        <v>MAYO</v>
      </c>
      <c r="H3878">
        <v>800201648</v>
      </c>
      <c r="I3878" t="s">
        <v>5011</v>
      </c>
      <c r="J3878" s="41">
        <f t="shared" si="203"/>
        <v>392600</v>
      </c>
      <c r="K3878" s="41">
        <v>0</v>
      </c>
      <c r="L3878" s="41">
        <v>392600</v>
      </c>
      <c r="M3878" t="s">
        <v>264</v>
      </c>
      <c r="O3878" s="1">
        <f>IFERROR(IF(-_xlfn.DAYS(E3878,N3878)&lt;0,0,-_xlfn.DAYS(E3878,N3878)), " - ")</f>
        <v>0</v>
      </c>
    </row>
    <row r="3879" spans="1:22" hidden="1">
      <c r="A3879" t="s">
        <v>26</v>
      </c>
      <c r="B3879" t="s">
        <v>5018</v>
      </c>
      <c r="C3879">
        <v>23279</v>
      </c>
      <c r="D3879" t="s">
        <v>5010</v>
      </c>
      <c r="E3879" s="32">
        <v>46164</v>
      </c>
      <c r="F3879" s="26">
        <v>46164.423668981479</v>
      </c>
      <c r="G3879" s="12" t="str">
        <f t="shared" si="202"/>
        <v>MAYO</v>
      </c>
      <c r="H3879">
        <v>800201648</v>
      </c>
      <c r="I3879" t="s">
        <v>5011</v>
      </c>
      <c r="J3879" s="41">
        <f t="shared" si="203"/>
        <v>597090</v>
      </c>
      <c r="K3879" s="41">
        <v>0</v>
      </c>
      <c r="L3879" s="41">
        <v>597090</v>
      </c>
      <c r="M3879" t="s">
        <v>264</v>
      </c>
      <c r="O3879" s="1">
        <f>IFERROR(IF(-_xlfn.DAYS(E3879,N3879)&lt;0,0,-_xlfn.DAYS(E3879,N3879)), " - ")</f>
        <v>0</v>
      </c>
    </row>
    <row r="3880" spans="1:22" hidden="1">
      <c r="A3880" t="s">
        <v>26</v>
      </c>
      <c r="B3880" t="s">
        <v>5019</v>
      </c>
      <c r="C3880">
        <v>3097</v>
      </c>
      <c r="D3880" t="s">
        <v>28</v>
      </c>
      <c r="E3880" s="32">
        <v>46164</v>
      </c>
      <c r="F3880" s="26">
        <v>46164.331655092596</v>
      </c>
      <c r="G3880" s="12" t="str">
        <f t="shared" si="202"/>
        <v>MAYO</v>
      </c>
      <c r="H3880">
        <v>900144364</v>
      </c>
      <c r="I3880" t="s">
        <v>72</v>
      </c>
      <c r="J3880" s="41">
        <f t="shared" si="203"/>
        <v>1828650</v>
      </c>
      <c r="K3880" s="41">
        <v>347443.5</v>
      </c>
      <c r="L3880" s="41">
        <v>2176093.5</v>
      </c>
      <c r="M3880" t="s">
        <v>70</v>
      </c>
      <c r="O3880" s="1">
        <f>IFERROR(IF(-_xlfn.DAYS(E3880,N3880)&lt;0,0,-_xlfn.DAYS(E3880,N3880)), " - ")</f>
        <v>0</v>
      </c>
    </row>
    <row r="3881" spans="1:22" hidden="1">
      <c r="A3881" t="s">
        <v>26</v>
      </c>
      <c r="B3881" t="s">
        <v>5020</v>
      </c>
      <c r="C3881">
        <v>32229</v>
      </c>
      <c r="D3881" t="s">
        <v>618</v>
      </c>
      <c r="E3881" s="32">
        <v>46164</v>
      </c>
      <c r="F3881" s="26">
        <v>46164.348819444444</v>
      </c>
      <c r="G3881" s="12" t="str">
        <f t="shared" si="202"/>
        <v>MAYO</v>
      </c>
      <c r="H3881">
        <v>900322890</v>
      </c>
      <c r="I3881" t="s">
        <v>619</v>
      </c>
      <c r="J3881" s="41">
        <f t="shared" si="203"/>
        <v>4391177</v>
      </c>
      <c r="K3881" s="41">
        <v>834323.63</v>
      </c>
      <c r="L3881" s="41">
        <v>5225500.63</v>
      </c>
      <c r="M3881" t="s">
        <v>70</v>
      </c>
      <c r="N3881" s="32">
        <v>46167</v>
      </c>
      <c r="O3881" s="1">
        <f>IFERROR(IF(-_xlfn.DAYS(E3881,N3881)&lt;0,0,-_xlfn.DAYS(E3881,N3881)), " - ")</f>
        <v>3</v>
      </c>
      <c r="P3881" t="s">
        <v>3482</v>
      </c>
    </row>
    <row r="3882" spans="1:22" hidden="1">
      <c r="A3882" t="s">
        <v>26</v>
      </c>
      <c r="B3882" t="s">
        <v>5021</v>
      </c>
      <c r="C3882">
        <v>23479</v>
      </c>
      <c r="D3882" t="s">
        <v>122</v>
      </c>
      <c r="E3882" s="32">
        <v>46164</v>
      </c>
      <c r="F3882" s="26">
        <v>46164.364930555559</v>
      </c>
      <c r="G3882" s="12" t="str">
        <f t="shared" si="202"/>
        <v>MAYO</v>
      </c>
      <c r="H3882">
        <v>900312669</v>
      </c>
      <c r="I3882" t="s">
        <v>5022</v>
      </c>
      <c r="J3882" s="41">
        <f t="shared" si="203"/>
        <v>299450</v>
      </c>
      <c r="K3882" s="41">
        <v>56895.5</v>
      </c>
      <c r="L3882" s="41">
        <v>356345.5</v>
      </c>
      <c r="M3882" t="s">
        <v>199</v>
      </c>
      <c r="O3882" s="1">
        <f>IFERROR(IF(-_xlfn.DAYS(E3882,N3882)&lt;0,0,-_xlfn.DAYS(E3882,N3882)), " - ")</f>
        <v>0</v>
      </c>
    </row>
    <row r="3883" spans="1:22" hidden="1">
      <c r="A3883" t="s">
        <v>26</v>
      </c>
      <c r="B3883" t="s">
        <v>5023</v>
      </c>
      <c r="C3883">
        <v>8422</v>
      </c>
      <c r="D3883" t="s">
        <v>2896</v>
      </c>
      <c r="E3883" s="32">
        <v>46164</v>
      </c>
      <c r="F3883" s="26">
        <v>46164.334745370368</v>
      </c>
      <c r="G3883" s="12" t="str">
        <f t="shared" si="202"/>
        <v>MAYO</v>
      </c>
      <c r="H3883">
        <v>901360705</v>
      </c>
      <c r="I3883" t="s">
        <v>877</v>
      </c>
      <c r="J3883" s="41">
        <f t="shared" si="203"/>
        <v>169900</v>
      </c>
      <c r="K3883" s="41">
        <v>32281</v>
      </c>
      <c r="L3883" s="41">
        <v>202181</v>
      </c>
      <c r="M3883" t="s">
        <v>70</v>
      </c>
      <c r="N3883" s="32">
        <v>46167</v>
      </c>
      <c r="O3883" s="1">
        <f>IFERROR(IF(-_xlfn.DAYS(E3883,N3883)&lt;0,0,-_xlfn.DAYS(E3883,N3883)), " - ")</f>
        <v>3</v>
      </c>
      <c r="P3883" t="s">
        <v>3482</v>
      </c>
      <c r="U3883" s="32">
        <v>46169</v>
      </c>
      <c r="V3883" t="s">
        <v>39</v>
      </c>
    </row>
    <row r="3884" spans="1:22" hidden="1">
      <c r="A3884" t="s">
        <v>26</v>
      </c>
      <c r="B3884" t="s">
        <v>5024</v>
      </c>
      <c r="C3884">
        <v>8421</v>
      </c>
      <c r="D3884" t="s">
        <v>2896</v>
      </c>
      <c r="E3884" s="32">
        <v>46164</v>
      </c>
      <c r="F3884" s="26">
        <v>46164.330821759257</v>
      </c>
      <c r="G3884" s="12" t="str">
        <f t="shared" si="202"/>
        <v>MAYO</v>
      </c>
      <c r="H3884">
        <v>901360705</v>
      </c>
      <c r="I3884" t="s">
        <v>877</v>
      </c>
      <c r="J3884" s="41">
        <f t="shared" si="203"/>
        <v>299000</v>
      </c>
      <c r="K3884" s="41">
        <v>56810</v>
      </c>
      <c r="L3884" s="41">
        <v>355810</v>
      </c>
      <c r="M3884" t="s">
        <v>70</v>
      </c>
      <c r="O3884" s="1">
        <f>IFERROR(IF(-_xlfn.DAYS(E3884,N3884)&lt;0,0,-_xlfn.DAYS(E3884,N3884)), " - ")</f>
        <v>0</v>
      </c>
    </row>
    <row r="3885" spans="1:22" hidden="1">
      <c r="A3885" t="s">
        <v>26</v>
      </c>
      <c r="B3885" t="s">
        <v>5025</v>
      </c>
      <c r="C3885">
        <v>1920</v>
      </c>
      <c r="D3885" t="s">
        <v>438</v>
      </c>
      <c r="E3885" s="32">
        <v>46164</v>
      </c>
      <c r="F3885" s="26">
        <v>46164.493171296293</v>
      </c>
      <c r="G3885" s="12" t="str">
        <f t="shared" si="202"/>
        <v>MAYO</v>
      </c>
      <c r="H3885">
        <v>900497895</v>
      </c>
      <c r="I3885" t="s">
        <v>439</v>
      </c>
      <c r="J3885" s="41">
        <f t="shared" si="203"/>
        <v>2960000</v>
      </c>
      <c r="K3885" s="41">
        <v>562400</v>
      </c>
      <c r="L3885" s="41">
        <v>3522400</v>
      </c>
      <c r="M3885" t="s">
        <v>37</v>
      </c>
      <c r="N3885" s="32">
        <v>46167</v>
      </c>
      <c r="O3885" s="1">
        <f>IFERROR(IF(-_xlfn.DAYS(E3885,N3885)&lt;0,0,-_xlfn.DAYS(E3885,N3885)), " - ")</f>
        <v>3</v>
      </c>
      <c r="P3885" t="s">
        <v>3482</v>
      </c>
    </row>
    <row r="3886" spans="1:22" hidden="1">
      <c r="A3886" t="s">
        <v>26</v>
      </c>
      <c r="B3886" t="s">
        <v>5026</v>
      </c>
      <c r="C3886">
        <v>44955</v>
      </c>
      <c r="D3886" t="s">
        <v>3762</v>
      </c>
      <c r="E3886" s="32">
        <v>46164</v>
      </c>
      <c r="F3886" s="26">
        <v>46164.489201388889</v>
      </c>
      <c r="G3886" s="12" t="str">
        <f t="shared" si="202"/>
        <v>MAYO</v>
      </c>
      <c r="H3886">
        <v>901346157</v>
      </c>
      <c r="I3886" t="s">
        <v>3763</v>
      </c>
      <c r="J3886" s="41">
        <f t="shared" si="203"/>
        <v>321500.02</v>
      </c>
      <c r="K3886" s="41">
        <v>0</v>
      </c>
      <c r="L3886" s="41">
        <v>321500.02</v>
      </c>
      <c r="M3886" t="s">
        <v>54</v>
      </c>
      <c r="O3886" s="1">
        <f>IFERROR(IF(-_xlfn.DAYS(E3886,N3886)&lt;0,0,-_xlfn.DAYS(E3886,N3886)), " - ")</f>
        <v>0</v>
      </c>
    </row>
    <row r="3887" spans="1:22" hidden="1">
      <c r="A3887" t="s">
        <v>26</v>
      </c>
      <c r="B3887" t="s">
        <v>5027</v>
      </c>
      <c r="C3887">
        <v>597016</v>
      </c>
      <c r="D3887" t="s">
        <v>317</v>
      </c>
      <c r="E3887" s="32">
        <v>46164</v>
      </c>
      <c r="F3887" s="26">
        <v>46164.320694444446</v>
      </c>
      <c r="G3887" s="12" t="str">
        <f t="shared" si="202"/>
        <v>MAYO</v>
      </c>
      <c r="H3887">
        <v>890903939</v>
      </c>
      <c r="I3887" t="s">
        <v>313</v>
      </c>
      <c r="J3887" s="41">
        <f t="shared" si="203"/>
        <v>40050</v>
      </c>
      <c r="K3887" s="41">
        <v>0</v>
      </c>
      <c r="L3887" s="41">
        <v>40050</v>
      </c>
      <c r="M3887" t="s">
        <v>3773</v>
      </c>
      <c r="N3887" s="32">
        <v>46168</v>
      </c>
      <c r="O3887" s="1">
        <f>IFERROR(IF(-_xlfn.DAYS(E3887,N3887)&lt;0,0,-_xlfn.DAYS(E3887,N3887)), " - ")</f>
        <v>4</v>
      </c>
      <c r="P3887" t="s">
        <v>3482</v>
      </c>
      <c r="U3887" s="32">
        <v>46169</v>
      </c>
      <c r="V3887" t="s">
        <v>39</v>
      </c>
    </row>
    <row r="3888" spans="1:22" hidden="1">
      <c r="A3888" t="s">
        <v>26</v>
      </c>
      <c r="B3888" t="s">
        <v>5028</v>
      </c>
      <c r="C3888">
        <v>17804</v>
      </c>
      <c r="D3888" t="s">
        <v>147</v>
      </c>
      <c r="E3888" s="32">
        <v>46164</v>
      </c>
      <c r="F3888" s="26">
        <v>46164.303263888891</v>
      </c>
      <c r="G3888" s="12" t="str">
        <f t="shared" si="202"/>
        <v>MAYO</v>
      </c>
      <c r="H3888">
        <v>71951636</v>
      </c>
      <c r="I3888" t="s">
        <v>148</v>
      </c>
      <c r="J3888" s="41">
        <f t="shared" si="203"/>
        <v>26050.42</v>
      </c>
      <c r="K3888" s="41">
        <v>4949.58</v>
      </c>
      <c r="L3888" s="41">
        <v>31000</v>
      </c>
      <c r="M3888" t="s">
        <v>54</v>
      </c>
      <c r="O3888" s="1">
        <f>IFERROR(IF(-_xlfn.DAYS(E3888,N3888)&lt;0,0,-_xlfn.DAYS(E3888,N3888)), " - ")</f>
        <v>0</v>
      </c>
    </row>
    <row r="3889" spans="1:22" hidden="1">
      <c r="A3889" t="s">
        <v>26</v>
      </c>
      <c r="B3889" t="s">
        <v>5029</v>
      </c>
      <c r="C3889">
        <v>3413265</v>
      </c>
      <c r="D3889" t="s">
        <v>312</v>
      </c>
      <c r="E3889" s="32">
        <v>46164</v>
      </c>
      <c r="F3889" s="26">
        <v>46164.122337962966</v>
      </c>
      <c r="G3889" s="12" t="str">
        <f t="shared" si="202"/>
        <v>MAYO</v>
      </c>
      <c r="H3889">
        <v>890903939</v>
      </c>
      <c r="I3889" t="s">
        <v>313</v>
      </c>
      <c r="J3889" s="41">
        <f t="shared" si="203"/>
        <v>186900</v>
      </c>
      <c r="K3889" s="41">
        <v>0</v>
      </c>
      <c r="L3889" s="41">
        <v>186900</v>
      </c>
      <c r="M3889" t="s">
        <v>3773</v>
      </c>
      <c r="N3889" s="32">
        <v>46167</v>
      </c>
      <c r="O3889" s="1">
        <f>IFERROR(IF(-_xlfn.DAYS(E3889,N3889)&lt;0,0,-_xlfn.DAYS(E3889,N3889)), " - ")</f>
        <v>3</v>
      </c>
      <c r="P3889" t="s">
        <v>3482</v>
      </c>
      <c r="U3889" s="32">
        <v>46168</v>
      </c>
      <c r="V3889" t="s">
        <v>39</v>
      </c>
    </row>
    <row r="3890" spans="1:22" hidden="1">
      <c r="A3890" t="s">
        <v>26</v>
      </c>
      <c r="B3890" t="s">
        <v>5030</v>
      </c>
      <c r="C3890">
        <v>1479</v>
      </c>
      <c r="D3890" t="s">
        <v>151</v>
      </c>
      <c r="E3890" s="32">
        <v>46165</v>
      </c>
      <c r="F3890" s="26">
        <v>46165.521620370368</v>
      </c>
      <c r="G3890" s="12" t="str">
        <f t="shared" si="202"/>
        <v>MAYO</v>
      </c>
      <c r="H3890">
        <v>901561580</v>
      </c>
      <c r="I3890" t="s">
        <v>152</v>
      </c>
      <c r="J3890" s="41">
        <f t="shared" si="203"/>
        <v>1122874</v>
      </c>
      <c r="K3890" s="41">
        <v>213346.06</v>
      </c>
      <c r="L3890" s="41">
        <v>1336220.06</v>
      </c>
      <c r="M3890" t="s">
        <v>70</v>
      </c>
      <c r="N3890" s="32">
        <v>46168</v>
      </c>
      <c r="O3890" s="1">
        <f>IFERROR(IF(-_xlfn.DAYS(E3890,N3890)&lt;0,0,-_xlfn.DAYS(E3890,N3890)), " - ")</f>
        <v>3</v>
      </c>
      <c r="P3890" t="s">
        <v>3482</v>
      </c>
    </row>
    <row r="3891" spans="1:22" hidden="1">
      <c r="A3891" t="s">
        <v>26</v>
      </c>
      <c r="B3891" t="s">
        <v>5031</v>
      </c>
      <c r="C3891" s="34">
        <v>8671</v>
      </c>
      <c r="D3891" t="s">
        <v>249</v>
      </c>
      <c r="E3891" s="32">
        <v>46165</v>
      </c>
      <c r="F3891" s="26">
        <v>46165.395995370367</v>
      </c>
      <c r="G3891" s="12" t="str">
        <f t="shared" si="202"/>
        <v>MAYO</v>
      </c>
      <c r="H3891">
        <v>901793615</v>
      </c>
      <c r="I3891" t="s">
        <v>250</v>
      </c>
      <c r="J3891" s="41">
        <f t="shared" si="203"/>
        <v>60000</v>
      </c>
      <c r="K3891" s="41">
        <v>0</v>
      </c>
      <c r="L3891" s="41">
        <v>60000</v>
      </c>
      <c r="M3891" t="s">
        <v>54</v>
      </c>
      <c r="O3891" s="1">
        <f>IFERROR(IF(-_xlfn.DAYS(E3891,N3891)&lt;0,0,-_xlfn.DAYS(E3891,N3891)), " - ")</f>
        <v>0</v>
      </c>
    </row>
    <row r="3892" spans="1:22" hidden="1">
      <c r="A3892" t="s">
        <v>26</v>
      </c>
      <c r="B3892" t="s">
        <v>5032</v>
      </c>
      <c r="C3892">
        <v>3665419</v>
      </c>
      <c r="D3892" t="s">
        <v>4504</v>
      </c>
      <c r="E3892" s="32">
        <v>46166</v>
      </c>
      <c r="F3892" s="26">
        <v>46167.040960648148</v>
      </c>
      <c r="G3892" s="12" t="str">
        <f t="shared" si="202"/>
        <v>MAYO</v>
      </c>
      <c r="H3892">
        <v>900219834</v>
      </c>
      <c r="I3892" t="s">
        <v>739</v>
      </c>
      <c r="J3892" s="41">
        <f t="shared" si="203"/>
        <v>20200</v>
      </c>
      <c r="K3892" s="41">
        <v>0</v>
      </c>
      <c r="L3892" s="41">
        <v>20200</v>
      </c>
      <c r="M3892" t="s">
        <v>70</v>
      </c>
      <c r="O3892" s="1">
        <f>IFERROR(IF(-_xlfn.DAYS(E3892,N3892)&lt;0,0,-_xlfn.DAYS(E3892,N3892)), " - ")</f>
        <v>0</v>
      </c>
    </row>
    <row r="3893" spans="1:22" hidden="1">
      <c r="A3893" t="s">
        <v>26</v>
      </c>
      <c r="B3893" t="s">
        <v>5033</v>
      </c>
      <c r="C3893">
        <v>3492105</v>
      </c>
      <c r="D3893" t="s">
        <v>4504</v>
      </c>
      <c r="E3893" s="32">
        <v>46166</v>
      </c>
      <c r="F3893" s="26">
        <v>46167.008275462962</v>
      </c>
      <c r="G3893" s="12" t="str">
        <f t="shared" si="202"/>
        <v>MAYO</v>
      </c>
      <c r="H3893">
        <v>900219834</v>
      </c>
      <c r="I3893" t="s">
        <v>739</v>
      </c>
      <c r="J3893" s="41">
        <f t="shared" si="203"/>
        <v>26300</v>
      </c>
      <c r="K3893" s="41">
        <v>0</v>
      </c>
      <c r="L3893" s="41">
        <v>26300</v>
      </c>
      <c r="M3893" t="s">
        <v>70</v>
      </c>
      <c r="O3893" s="1">
        <f>IFERROR(IF(-_xlfn.DAYS(E3893,N3893)&lt;0,0,-_xlfn.DAYS(E3893,N3893)), " - ")</f>
        <v>0</v>
      </c>
    </row>
    <row r="3894" spans="1:22" hidden="1">
      <c r="A3894" t="s">
        <v>26</v>
      </c>
      <c r="B3894" t="s">
        <v>5034</v>
      </c>
      <c r="C3894">
        <v>3487326</v>
      </c>
      <c r="D3894" t="s">
        <v>4504</v>
      </c>
      <c r="E3894" s="32">
        <v>46166</v>
      </c>
      <c r="F3894" s="26">
        <v>46166.985023148147</v>
      </c>
      <c r="G3894" s="12" t="str">
        <f t="shared" si="202"/>
        <v>MAYO</v>
      </c>
      <c r="H3894">
        <v>900219834</v>
      </c>
      <c r="I3894" t="s">
        <v>739</v>
      </c>
      <c r="J3894" s="41">
        <f t="shared" si="203"/>
        <v>26300</v>
      </c>
      <c r="K3894" s="41">
        <v>0</v>
      </c>
      <c r="L3894" s="41">
        <v>26300</v>
      </c>
      <c r="M3894" t="s">
        <v>70</v>
      </c>
      <c r="O3894" s="1">
        <f>IFERROR(IF(-_xlfn.DAYS(E3894,N3894)&lt;0,0,-_xlfn.DAYS(E3894,N3894)), " - ")</f>
        <v>0</v>
      </c>
    </row>
    <row r="3895" spans="1:22" hidden="1">
      <c r="A3895" t="s">
        <v>26</v>
      </c>
      <c r="B3895" t="s">
        <v>5035</v>
      </c>
      <c r="C3895">
        <v>7165</v>
      </c>
      <c r="D3895" t="s">
        <v>678</v>
      </c>
      <c r="E3895" s="32">
        <v>46166</v>
      </c>
      <c r="F3895" s="26">
        <v>46166.903506944444</v>
      </c>
      <c r="G3895" s="12" t="str">
        <f t="shared" si="202"/>
        <v>MAYO</v>
      </c>
      <c r="H3895">
        <v>901174199</v>
      </c>
      <c r="I3895" t="s">
        <v>679</v>
      </c>
      <c r="J3895" s="41">
        <f t="shared" si="203"/>
        <v>3624768</v>
      </c>
      <c r="K3895" s="41">
        <v>688705.92</v>
      </c>
      <c r="L3895" s="41">
        <v>4313473.92</v>
      </c>
      <c r="M3895" t="s">
        <v>37</v>
      </c>
      <c r="O3895" s="1">
        <f>IFERROR(IF(-_xlfn.DAYS(E3895,N3895)&lt;0,0,-_xlfn.DAYS(E3895,N3895)), " - ")</f>
        <v>0</v>
      </c>
    </row>
    <row r="3896" spans="1:22" hidden="1">
      <c r="A3896" t="s">
        <v>26</v>
      </c>
      <c r="B3896" t="s">
        <v>5036</v>
      </c>
      <c r="C3896">
        <v>624</v>
      </c>
      <c r="D3896" t="s">
        <v>106</v>
      </c>
      <c r="E3896" s="32">
        <v>46166</v>
      </c>
      <c r="F3896" s="26">
        <v>46166.379340277781</v>
      </c>
      <c r="G3896" s="12" t="str">
        <f t="shared" si="202"/>
        <v>MAYO</v>
      </c>
      <c r="H3896">
        <v>901161036</v>
      </c>
      <c r="I3896" t="s">
        <v>107</v>
      </c>
      <c r="J3896" s="41">
        <f t="shared" si="203"/>
        <v>48520000</v>
      </c>
      <c r="K3896" s="41">
        <v>9218800</v>
      </c>
      <c r="L3896" s="41">
        <v>57738800</v>
      </c>
      <c r="M3896" t="s">
        <v>58</v>
      </c>
      <c r="O3896" s="1">
        <f>IFERROR(IF(-_xlfn.DAYS(E3896,N3896)&lt;0,0,-_xlfn.DAYS(E3896,N3896)), " - ")</f>
        <v>0</v>
      </c>
    </row>
    <row r="3897" spans="1:22" hidden="1">
      <c r="A3897" t="s">
        <v>26</v>
      </c>
      <c r="B3897" t="s">
        <v>5037</v>
      </c>
      <c r="C3897">
        <v>8146</v>
      </c>
      <c r="D3897" t="s">
        <v>2896</v>
      </c>
      <c r="E3897" s="32">
        <v>46167</v>
      </c>
      <c r="F3897" s="26">
        <v>46167.884363425925</v>
      </c>
      <c r="G3897" s="12" t="str">
        <f t="shared" ref="G3897:G3928" si="204">UPPER(TEXT(E3897, "MMMM"))</f>
        <v>MAYO</v>
      </c>
      <c r="H3897">
        <v>32150739</v>
      </c>
      <c r="I3897" t="s">
        <v>400</v>
      </c>
      <c r="J3897" s="41">
        <f t="shared" ref="J3897:J3928" si="205">L3897-K3897</f>
        <v>634500</v>
      </c>
      <c r="K3897" s="41">
        <v>0</v>
      </c>
      <c r="L3897" s="41">
        <v>634500</v>
      </c>
      <c r="M3897" t="s">
        <v>199</v>
      </c>
      <c r="O3897" s="1">
        <f>IFERROR(IF(-_xlfn.DAYS(E3897,N3897)&lt;0,0,-_xlfn.DAYS(E3897,N3897)), " - ")</f>
        <v>0</v>
      </c>
    </row>
    <row r="3898" spans="1:22" hidden="1">
      <c r="A3898" t="s">
        <v>26</v>
      </c>
      <c r="B3898" t="s">
        <v>5038</v>
      </c>
      <c r="C3898">
        <v>7166</v>
      </c>
      <c r="D3898" t="s">
        <v>678</v>
      </c>
      <c r="E3898" s="32">
        <v>46167</v>
      </c>
      <c r="F3898" s="26">
        <v>46167.859606481485</v>
      </c>
      <c r="G3898" s="12" t="str">
        <f t="shared" si="204"/>
        <v>MAYO</v>
      </c>
      <c r="H3898">
        <v>901174199</v>
      </c>
      <c r="I3898" t="s">
        <v>679</v>
      </c>
      <c r="J3898" s="41">
        <f t="shared" si="205"/>
        <v>1409706</v>
      </c>
      <c r="K3898" s="41">
        <v>267844.14</v>
      </c>
      <c r="L3898" s="41">
        <v>1677550.14</v>
      </c>
      <c r="M3898" t="s">
        <v>37</v>
      </c>
      <c r="O3898" s="1">
        <f>IFERROR(IF(-_xlfn.DAYS(E3898,N3898)&lt;0,0,-_xlfn.DAYS(E3898,N3898)), " - ")</f>
        <v>0</v>
      </c>
    </row>
    <row r="3899" spans="1:22" hidden="1">
      <c r="A3899" t="s">
        <v>26</v>
      </c>
      <c r="B3899" t="s">
        <v>5039</v>
      </c>
      <c r="C3899">
        <v>45898</v>
      </c>
      <c r="D3899" t="s">
        <v>5040</v>
      </c>
      <c r="E3899" s="32">
        <v>46167</v>
      </c>
      <c r="F3899" s="26">
        <v>46167.844143518516</v>
      </c>
      <c r="G3899" s="12" t="str">
        <f t="shared" si="204"/>
        <v>MAYO</v>
      </c>
      <c r="H3899">
        <v>900860284</v>
      </c>
      <c r="I3899" t="s">
        <v>1028</v>
      </c>
      <c r="J3899" s="41">
        <f t="shared" si="205"/>
        <v>16000</v>
      </c>
      <c r="K3899" s="41">
        <v>0</v>
      </c>
      <c r="L3899" s="41">
        <v>16000</v>
      </c>
      <c r="M3899" t="s">
        <v>54</v>
      </c>
      <c r="O3899" s="1">
        <f>IFERROR(IF(-_xlfn.DAYS(E3899,N3899)&lt;0,0,-_xlfn.DAYS(E3899,N3899)), " - ")</f>
        <v>0</v>
      </c>
    </row>
    <row r="3900" spans="1:22" hidden="1">
      <c r="A3900" t="s">
        <v>26</v>
      </c>
      <c r="B3900" t="s">
        <v>5041</v>
      </c>
      <c r="C3900">
        <v>45897</v>
      </c>
      <c r="D3900" t="s">
        <v>5040</v>
      </c>
      <c r="E3900" s="32">
        <v>46167</v>
      </c>
      <c r="F3900" s="26">
        <v>46167.842777777776</v>
      </c>
      <c r="G3900" s="12" t="str">
        <f t="shared" si="204"/>
        <v>MAYO</v>
      </c>
      <c r="H3900">
        <v>900860284</v>
      </c>
      <c r="I3900" t="s">
        <v>1028</v>
      </c>
      <c r="J3900" s="41">
        <f t="shared" si="205"/>
        <v>32300</v>
      </c>
      <c r="K3900" s="41">
        <v>0</v>
      </c>
      <c r="L3900" s="41">
        <v>32300</v>
      </c>
      <c r="M3900" t="s">
        <v>54</v>
      </c>
      <c r="O3900" s="1">
        <f>IFERROR(IF(-_xlfn.DAYS(E3900,N3900)&lt;0,0,-_xlfn.DAYS(E3900,N3900)), " - ")</f>
        <v>0</v>
      </c>
    </row>
    <row r="3901" spans="1:22" hidden="1">
      <c r="A3901" t="s">
        <v>26</v>
      </c>
      <c r="B3901" t="s">
        <v>5042</v>
      </c>
      <c r="C3901">
        <v>2744</v>
      </c>
      <c r="D3901" t="s">
        <v>28</v>
      </c>
      <c r="E3901" s="32">
        <v>46167</v>
      </c>
      <c r="F3901" s="26">
        <v>46167.808518518519</v>
      </c>
      <c r="G3901" s="12" t="str">
        <f t="shared" si="204"/>
        <v>MAYO</v>
      </c>
      <c r="H3901">
        <v>18618549</v>
      </c>
      <c r="I3901" t="s">
        <v>5043</v>
      </c>
      <c r="J3901" s="41">
        <f t="shared" si="205"/>
        <v>32000</v>
      </c>
      <c r="K3901" s="41">
        <v>0</v>
      </c>
      <c r="L3901" s="41">
        <v>32000</v>
      </c>
      <c r="M3901" t="s">
        <v>54</v>
      </c>
      <c r="O3901" s="1">
        <f>IFERROR(IF(-_xlfn.DAYS(E3901,N3901)&lt;0,0,-_xlfn.DAYS(E3901,N3901)), " - ")</f>
        <v>0</v>
      </c>
    </row>
    <row r="3902" spans="1:22" hidden="1">
      <c r="A3902" t="s">
        <v>26</v>
      </c>
      <c r="B3902" t="s">
        <v>5044</v>
      </c>
      <c r="C3902">
        <v>1021460</v>
      </c>
      <c r="D3902" t="s">
        <v>138</v>
      </c>
      <c r="E3902" s="32">
        <v>46167</v>
      </c>
      <c r="F3902" s="26">
        <v>46167.734201388892</v>
      </c>
      <c r="G3902" s="12" t="str">
        <f t="shared" si="204"/>
        <v>MAYO</v>
      </c>
      <c r="H3902">
        <v>860016640</v>
      </c>
      <c r="I3902" t="s">
        <v>139</v>
      </c>
      <c r="J3902" s="41">
        <f t="shared" si="205"/>
        <v>1273451</v>
      </c>
      <c r="K3902" s="41">
        <v>0</v>
      </c>
      <c r="L3902" s="41">
        <v>1273451</v>
      </c>
      <c r="M3902" t="s">
        <v>3773</v>
      </c>
      <c r="N3902" s="32">
        <v>46168</v>
      </c>
      <c r="O3902" s="1">
        <f>IFERROR(IF(-_xlfn.DAYS(E3902,N3902)&lt;0,0,-_xlfn.DAYS(E3902,N3902)), " - ")</f>
        <v>1</v>
      </c>
      <c r="P3902" t="s">
        <v>3482</v>
      </c>
      <c r="U3902" s="32">
        <v>46169</v>
      </c>
      <c r="V3902" t="s">
        <v>39</v>
      </c>
    </row>
    <row r="3903" spans="1:22" hidden="1">
      <c r="A3903" t="s">
        <v>82</v>
      </c>
      <c r="B3903" t="s">
        <v>5045</v>
      </c>
      <c r="C3903">
        <v>199</v>
      </c>
      <c r="D3903" t="s">
        <v>5046</v>
      </c>
      <c r="E3903" s="32">
        <v>46167</v>
      </c>
      <c r="F3903" s="26">
        <v>46167.705625000002</v>
      </c>
      <c r="G3903" s="12" t="str">
        <f t="shared" si="204"/>
        <v>MAYO</v>
      </c>
      <c r="H3903">
        <v>901370300</v>
      </c>
      <c r="I3903" t="s">
        <v>4631</v>
      </c>
      <c r="J3903" s="41">
        <f t="shared" si="205"/>
        <v>4920000</v>
      </c>
      <c r="K3903" s="41">
        <v>934800</v>
      </c>
      <c r="L3903" s="41">
        <v>5854800</v>
      </c>
      <c r="M3903" t="s">
        <v>110</v>
      </c>
      <c r="N3903" s="32" t="s">
        <v>81</v>
      </c>
      <c r="O3903" s="1" t="str">
        <f>IFERROR(IF(-_xlfn.DAYS(E3903,N3903)&lt;0,0,-_xlfn.DAYS(E3903,N3903)), " - ")</f>
        <v xml:space="preserve"> - </v>
      </c>
      <c r="P3903" t="s">
        <v>3482</v>
      </c>
    </row>
    <row r="3904" spans="1:22" hidden="1">
      <c r="A3904" t="s">
        <v>26</v>
      </c>
      <c r="B3904" t="s">
        <v>5047</v>
      </c>
      <c r="C3904">
        <v>7059</v>
      </c>
      <c r="D3904" t="s">
        <v>4630</v>
      </c>
      <c r="E3904" s="32">
        <v>46167</v>
      </c>
      <c r="F3904" s="26">
        <v>46167.705439814818</v>
      </c>
      <c r="G3904" s="12" t="str">
        <f t="shared" si="204"/>
        <v>MAYO</v>
      </c>
      <c r="H3904">
        <v>901370300</v>
      </c>
      <c r="I3904" t="s">
        <v>4631</v>
      </c>
      <c r="J3904" s="41">
        <f t="shared" si="205"/>
        <v>2460000</v>
      </c>
      <c r="K3904" s="41">
        <v>467400</v>
      </c>
      <c r="L3904" s="41">
        <v>2927400</v>
      </c>
      <c r="M3904" t="s">
        <v>70</v>
      </c>
      <c r="O3904" s="1">
        <f>IFERROR(IF(-_xlfn.DAYS(E3904,N3904)&lt;0,0,-_xlfn.DAYS(E3904,N3904)), " - ")</f>
        <v>0</v>
      </c>
    </row>
    <row r="3905" spans="1:22" hidden="1">
      <c r="A3905" t="s">
        <v>26</v>
      </c>
      <c r="B3905" t="s">
        <v>5048</v>
      </c>
      <c r="C3905">
        <v>7058</v>
      </c>
      <c r="D3905" t="s">
        <v>4630</v>
      </c>
      <c r="E3905" s="32">
        <v>46167</v>
      </c>
      <c r="F3905" s="26">
        <v>46167.70521990741</v>
      </c>
      <c r="G3905" s="12" t="str">
        <f t="shared" si="204"/>
        <v>MAYO</v>
      </c>
      <c r="H3905">
        <v>901370300</v>
      </c>
      <c r="I3905" t="s">
        <v>4631</v>
      </c>
      <c r="J3905" s="41">
        <f t="shared" si="205"/>
        <v>2460000</v>
      </c>
      <c r="K3905" s="41">
        <v>467400</v>
      </c>
      <c r="L3905" s="41">
        <v>2927400</v>
      </c>
      <c r="M3905" t="s">
        <v>70</v>
      </c>
      <c r="O3905" s="1">
        <f>IFERROR(IF(-_xlfn.DAYS(E3905,N3905)&lt;0,0,-_xlfn.DAYS(E3905,N3905)), " - ")</f>
        <v>0</v>
      </c>
    </row>
    <row r="3906" spans="1:22" hidden="1">
      <c r="A3906" t="s">
        <v>26</v>
      </c>
      <c r="B3906" t="s">
        <v>5049</v>
      </c>
      <c r="C3906">
        <v>57957</v>
      </c>
      <c r="D3906" t="s">
        <v>122</v>
      </c>
      <c r="E3906" s="32">
        <v>46167</v>
      </c>
      <c r="F3906" s="26">
        <v>46167.7030787037</v>
      </c>
      <c r="G3906" s="12" t="str">
        <f t="shared" si="204"/>
        <v>MAYO</v>
      </c>
      <c r="H3906">
        <v>900650486</v>
      </c>
      <c r="I3906" t="s">
        <v>857</v>
      </c>
      <c r="J3906" s="41">
        <f t="shared" si="205"/>
        <v>1508403.3599999999</v>
      </c>
      <c r="K3906" s="41">
        <v>286596.64</v>
      </c>
      <c r="L3906" s="41">
        <v>1795000</v>
      </c>
      <c r="M3906" t="s">
        <v>65</v>
      </c>
      <c r="N3906" s="32">
        <v>46168</v>
      </c>
      <c r="O3906" s="1">
        <f>IFERROR(IF(-_xlfn.DAYS(E3906,N3906)&lt;0,0,-_xlfn.DAYS(E3906,N3906)), " - ")</f>
        <v>1</v>
      </c>
      <c r="P3906" t="s">
        <v>3482</v>
      </c>
      <c r="U3906" s="32">
        <v>46169</v>
      </c>
      <c r="V3906" t="s">
        <v>39</v>
      </c>
    </row>
    <row r="3907" spans="1:22" hidden="1">
      <c r="A3907" t="s">
        <v>26</v>
      </c>
      <c r="B3907" t="s">
        <v>5050</v>
      </c>
      <c r="C3907">
        <v>57956</v>
      </c>
      <c r="D3907" t="s">
        <v>122</v>
      </c>
      <c r="E3907" s="32">
        <v>46167</v>
      </c>
      <c r="F3907" s="26">
        <v>46167.702928240738</v>
      </c>
      <c r="G3907" s="12" t="str">
        <f t="shared" si="204"/>
        <v>MAYO</v>
      </c>
      <c r="H3907">
        <v>900650486</v>
      </c>
      <c r="I3907" t="s">
        <v>857</v>
      </c>
      <c r="J3907" s="41">
        <f t="shared" si="205"/>
        <v>1508403.3599999999</v>
      </c>
      <c r="K3907" s="41">
        <v>286596.64</v>
      </c>
      <c r="L3907" s="41">
        <v>1795000</v>
      </c>
      <c r="M3907" t="s">
        <v>65</v>
      </c>
      <c r="N3907" s="32">
        <v>46168</v>
      </c>
      <c r="O3907" s="1">
        <f>IFERROR(IF(-_xlfn.DAYS(E3907,N3907)&lt;0,0,-_xlfn.DAYS(E3907,N3907)), " - ")</f>
        <v>1</v>
      </c>
      <c r="P3907" t="s">
        <v>3482</v>
      </c>
      <c r="U3907" s="32">
        <v>46169</v>
      </c>
      <c r="V3907" t="s">
        <v>39</v>
      </c>
    </row>
    <row r="3908" spans="1:22" hidden="1">
      <c r="A3908" t="s">
        <v>26</v>
      </c>
      <c r="B3908" t="s">
        <v>5051</v>
      </c>
      <c r="C3908">
        <v>434902</v>
      </c>
      <c r="D3908" t="s">
        <v>662</v>
      </c>
      <c r="E3908" s="32">
        <v>46167</v>
      </c>
      <c r="F3908" s="26">
        <v>46167.699479166666</v>
      </c>
      <c r="G3908" s="12" t="str">
        <f t="shared" si="204"/>
        <v>MAYO</v>
      </c>
      <c r="H3908">
        <v>900053978</v>
      </c>
      <c r="I3908" t="s">
        <v>663</v>
      </c>
      <c r="J3908" s="41">
        <f t="shared" si="205"/>
        <v>27000</v>
      </c>
      <c r="K3908" s="41">
        <v>0</v>
      </c>
      <c r="L3908" s="41">
        <v>27000</v>
      </c>
      <c r="M3908" t="s">
        <v>70</v>
      </c>
      <c r="N3908" s="32">
        <v>46168</v>
      </c>
      <c r="O3908" s="1">
        <f>IFERROR(IF(-_xlfn.DAYS(E3908,N3908)&lt;0,0,-_xlfn.DAYS(E3908,N3908)), " - ")</f>
        <v>1</v>
      </c>
      <c r="P3908" t="s">
        <v>3482</v>
      </c>
      <c r="U3908" s="32">
        <v>46169</v>
      </c>
      <c r="V3908" t="s">
        <v>39</v>
      </c>
    </row>
    <row r="3909" spans="1:22" hidden="1">
      <c r="A3909" t="s">
        <v>26</v>
      </c>
      <c r="B3909" t="s">
        <v>5052</v>
      </c>
      <c r="C3909">
        <v>180676</v>
      </c>
      <c r="D3909" t="s">
        <v>1083</v>
      </c>
      <c r="E3909" s="32">
        <v>46167</v>
      </c>
      <c r="F3909" s="26">
        <v>46167.693009259259</v>
      </c>
      <c r="G3909" s="12" t="str">
        <f t="shared" si="204"/>
        <v>MAYO</v>
      </c>
      <c r="H3909">
        <v>860000018</v>
      </c>
      <c r="I3909" t="s">
        <v>1084</v>
      </c>
      <c r="J3909" s="41">
        <f t="shared" si="205"/>
        <v>509719.96</v>
      </c>
      <c r="K3909" s="41">
        <v>87631.039999999994</v>
      </c>
      <c r="L3909" s="41">
        <v>597351</v>
      </c>
      <c r="M3909" t="s">
        <v>70</v>
      </c>
      <c r="O3909" s="1">
        <f>IFERROR(IF(-_xlfn.DAYS(E3909,N3909)&lt;0,0,-_xlfn.DAYS(E3909,N3909)), " - ")</f>
        <v>0</v>
      </c>
    </row>
    <row r="3910" spans="1:22" hidden="1">
      <c r="A3910" t="s">
        <v>26</v>
      </c>
      <c r="B3910" t="s">
        <v>5053</v>
      </c>
      <c r="C3910">
        <v>229494</v>
      </c>
      <c r="D3910" t="s">
        <v>28</v>
      </c>
      <c r="E3910" s="32">
        <v>46167</v>
      </c>
      <c r="F3910" s="26">
        <v>46167.66741898148</v>
      </c>
      <c r="G3910" s="12" t="str">
        <f t="shared" si="204"/>
        <v>MAYO</v>
      </c>
      <c r="H3910">
        <v>890937070</v>
      </c>
      <c r="I3910" t="s">
        <v>127</v>
      </c>
      <c r="J3910" s="41">
        <f t="shared" si="205"/>
        <v>3139594</v>
      </c>
      <c r="K3910" s="41">
        <v>0</v>
      </c>
      <c r="L3910" s="41">
        <v>3139594</v>
      </c>
      <c r="M3910" t="s">
        <v>128</v>
      </c>
      <c r="O3910" s="1">
        <f>IFERROR(IF(-_xlfn.DAYS(E3910,N3910)&lt;0,0,-_xlfn.DAYS(E3910,N3910)), " - ")</f>
        <v>0</v>
      </c>
    </row>
    <row r="3911" spans="1:22" hidden="1">
      <c r="A3911" t="s">
        <v>26</v>
      </c>
      <c r="B3911" t="s">
        <v>5054</v>
      </c>
      <c r="C3911">
        <v>180661</v>
      </c>
      <c r="D3911" t="s">
        <v>1083</v>
      </c>
      <c r="E3911" s="32">
        <v>46167</v>
      </c>
      <c r="F3911" s="26">
        <v>46167.651504629626</v>
      </c>
      <c r="G3911" s="12" t="str">
        <f t="shared" si="204"/>
        <v>MAYO</v>
      </c>
      <c r="H3911">
        <v>860000018</v>
      </c>
      <c r="I3911" t="s">
        <v>1084</v>
      </c>
      <c r="J3911" s="41">
        <f t="shared" si="205"/>
        <v>567416.96</v>
      </c>
      <c r="K3911" s="41">
        <v>98404.04</v>
      </c>
      <c r="L3911" s="41">
        <v>665821</v>
      </c>
      <c r="M3911" t="s">
        <v>70</v>
      </c>
      <c r="N3911" s="32">
        <v>46168</v>
      </c>
      <c r="O3911" s="1">
        <f>IFERROR(IF(-_xlfn.DAYS(E3911,N3911)&lt;0,0,-_xlfn.DAYS(E3911,N3911)), " - ")</f>
        <v>1</v>
      </c>
      <c r="P3911" t="s">
        <v>3482</v>
      </c>
      <c r="U3911" s="32">
        <v>46169</v>
      </c>
      <c r="V3911" t="s">
        <v>39</v>
      </c>
    </row>
    <row r="3912" spans="1:22" hidden="1">
      <c r="A3912" t="s">
        <v>26</v>
      </c>
      <c r="B3912" t="s">
        <v>5055</v>
      </c>
      <c r="C3912">
        <v>12103</v>
      </c>
      <c r="D3912" t="s">
        <v>698</v>
      </c>
      <c r="E3912" s="32">
        <v>46167</v>
      </c>
      <c r="F3912" s="26">
        <v>46167.648819444446</v>
      </c>
      <c r="G3912" s="12" t="str">
        <f t="shared" si="204"/>
        <v>MAYO</v>
      </c>
      <c r="H3912">
        <v>900796291</v>
      </c>
      <c r="I3912" t="s">
        <v>5056</v>
      </c>
      <c r="J3912" s="41">
        <f t="shared" si="205"/>
        <v>180000</v>
      </c>
      <c r="K3912" s="41">
        <v>34200</v>
      </c>
      <c r="L3912" s="41">
        <v>214200</v>
      </c>
      <c r="M3912" t="s">
        <v>37</v>
      </c>
      <c r="O3912" s="1">
        <f>IFERROR(IF(-_xlfn.DAYS(E3912,N3912)&lt;0,0,-_xlfn.DAYS(E3912,N3912)), " - ")</f>
        <v>0</v>
      </c>
    </row>
    <row r="3913" spans="1:22" hidden="1">
      <c r="A3913" t="s">
        <v>26</v>
      </c>
      <c r="B3913" t="s">
        <v>5057</v>
      </c>
      <c r="C3913">
        <v>3130</v>
      </c>
      <c r="D3913" t="s">
        <v>28</v>
      </c>
      <c r="E3913" s="32">
        <v>46167</v>
      </c>
      <c r="F3913" s="26">
        <v>46167.643831018519</v>
      </c>
      <c r="G3913" s="12" t="str">
        <f t="shared" si="204"/>
        <v>MAYO</v>
      </c>
      <c r="H3913">
        <v>900554544</v>
      </c>
      <c r="I3913" t="s">
        <v>3837</v>
      </c>
      <c r="J3913" s="41">
        <f t="shared" si="205"/>
        <v>7955000</v>
      </c>
      <c r="K3913" s="41">
        <v>1511450</v>
      </c>
      <c r="L3913" s="41">
        <v>9466450</v>
      </c>
      <c r="M3913" t="s">
        <v>62</v>
      </c>
      <c r="N3913" s="32">
        <v>46168</v>
      </c>
      <c r="O3913" s="1">
        <f>IFERROR(IF(-_xlfn.DAYS(E3913,N3913)&lt;0,0,-_xlfn.DAYS(E3913,N3913)), " - ")</f>
        <v>1</v>
      </c>
      <c r="P3913" t="s">
        <v>3482</v>
      </c>
      <c r="U3913" s="32">
        <v>46169</v>
      </c>
      <c r="V3913" t="s">
        <v>39</v>
      </c>
    </row>
    <row r="3914" spans="1:22" hidden="1">
      <c r="A3914" t="s">
        <v>26</v>
      </c>
      <c r="B3914" t="s">
        <v>5058</v>
      </c>
      <c r="C3914">
        <v>6627</v>
      </c>
      <c r="D3914" t="s">
        <v>115</v>
      </c>
      <c r="E3914" s="32">
        <v>46167</v>
      </c>
      <c r="F3914" s="26">
        <v>46167.620416666665</v>
      </c>
      <c r="G3914" s="12" t="str">
        <f t="shared" si="204"/>
        <v>MAYO</v>
      </c>
      <c r="H3914">
        <v>900036588</v>
      </c>
      <c r="I3914" t="s">
        <v>116</v>
      </c>
      <c r="J3914" s="41">
        <f t="shared" si="205"/>
        <v>779494</v>
      </c>
      <c r="K3914" s="41">
        <v>148103.85999999999</v>
      </c>
      <c r="L3914" s="41">
        <v>927597.86</v>
      </c>
      <c r="M3914" t="s">
        <v>70</v>
      </c>
      <c r="O3914" s="1">
        <f>IFERROR(IF(-_xlfn.DAYS(E3914,N3914)&lt;0,0,-_xlfn.DAYS(E3914,N3914)), " - ")</f>
        <v>0</v>
      </c>
    </row>
    <row r="3915" spans="1:22" hidden="1">
      <c r="A3915" t="s">
        <v>26</v>
      </c>
      <c r="B3915" t="s">
        <v>5059</v>
      </c>
      <c r="C3915">
        <v>358157</v>
      </c>
      <c r="D3915" t="s">
        <v>336</v>
      </c>
      <c r="E3915" s="32">
        <v>46167</v>
      </c>
      <c r="F3915" s="26">
        <v>46167.602430555555</v>
      </c>
      <c r="G3915" s="12" t="str">
        <f t="shared" si="204"/>
        <v>MAYO</v>
      </c>
      <c r="H3915">
        <v>800049074</v>
      </c>
      <c r="I3915" t="s">
        <v>337</v>
      </c>
      <c r="J3915" s="41">
        <f t="shared" si="205"/>
        <v>204456</v>
      </c>
      <c r="K3915" s="41">
        <v>38847</v>
      </c>
      <c r="L3915" s="41">
        <v>243303</v>
      </c>
      <c r="M3915" t="s">
        <v>70</v>
      </c>
      <c r="O3915" s="1">
        <f>IFERROR(IF(-_xlfn.DAYS(E3915,N3915)&lt;0,0,-_xlfn.DAYS(E3915,N3915)), " - ")</f>
        <v>0</v>
      </c>
    </row>
    <row r="3916" spans="1:22" hidden="1">
      <c r="A3916" t="s">
        <v>26</v>
      </c>
      <c r="B3916" t="s">
        <v>5060</v>
      </c>
      <c r="C3916">
        <v>6622</v>
      </c>
      <c r="D3916" t="s">
        <v>115</v>
      </c>
      <c r="E3916" s="32">
        <v>46167</v>
      </c>
      <c r="F3916" s="26">
        <v>46167.573287037034</v>
      </c>
      <c r="G3916" s="12" t="str">
        <f t="shared" si="204"/>
        <v>MAYO</v>
      </c>
      <c r="H3916">
        <v>900036588</v>
      </c>
      <c r="I3916" t="s">
        <v>116</v>
      </c>
      <c r="J3916" s="41">
        <f t="shared" si="205"/>
        <v>240000</v>
      </c>
      <c r="K3916" s="41">
        <v>45600</v>
      </c>
      <c r="L3916" s="41">
        <v>285600</v>
      </c>
      <c r="M3916" t="s">
        <v>70</v>
      </c>
      <c r="O3916" s="1">
        <f>IFERROR(IF(-_xlfn.DAYS(E3916,N3916)&lt;0,0,-_xlfn.DAYS(E3916,N3916)), " - ")</f>
        <v>0</v>
      </c>
    </row>
    <row r="3917" spans="1:22" hidden="1">
      <c r="A3917" t="s">
        <v>26</v>
      </c>
      <c r="B3917" t="s">
        <v>5061</v>
      </c>
      <c r="C3917">
        <v>10082195</v>
      </c>
      <c r="D3917" t="s">
        <v>1308</v>
      </c>
      <c r="E3917" s="32">
        <v>46167</v>
      </c>
      <c r="F3917" s="26">
        <v>46167.561620370368</v>
      </c>
      <c r="G3917" s="12" t="str">
        <f t="shared" si="204"/>
        <v>MAYO</v>
      </c>
      <c r="H3917">
        <v>900407915</v>
      </c>
      <c r="I3917" t="s">
        <v>1309</v>
      </c>
      <c r="J3917" s="41">
        <f t="shared" si="205"/>
        <v>26050.42</v>
      </c>
      <c r="K3917" s="41">
        <v>4949.58</v>
      </c>
      <c r="L3917" s="41">
        <v>31000</v>
      </c>
      <c r="M3917" t="s">
        <v>54</v>
      </c>
      <c r="O3917" s="1">
        <f>IFERROR(IF(-_xlfn.DAYS(E3917,N3917)&lt;0,0,-_xlfn.DAYS(E3917,N3917)), " - ")</f>
        <v>0</v>
      </c>
    </row>
    <row r="3918" spans="1:22" hidden="1">
      <c r="A3918" t="s">
        <v>26</v>
      </c>
      <c r="B3918" t="s">
        <v>5062</v>
      </c>
      <c r="C3918">
        <v>10082194</v>
      </c>
      <c r="D3918" t="s">
        <v>1308</v>
      </c>
      <c r="E3918" s="32">
        <v>46167</v>
      </c>
      <c r="F3918" s="26">
        <v>46167.561030092591</v>
      </c>
      <c r="G3918" s="12" t="str">
        <f t="shared" si="204"/>
        <v>MAYO</v>
      </c>
      <c r="H3918">
        <v>900407915</v>
      </c>
      <c r="I3918" t="s">
        <v>1309</v>
      </c>
      <c r="J3918" s="41">
        <f t="shared" si="205"/>
        <v>26050.42</v>
      </c>
      <c r="K3918" s="41">
        <v>4949.58</v>
      </c>
      <c r="L3918" s="41">
        <v>31000</v>
      </c>
      <c r="M3918" t="s">
        <v>54</v>
      </c>
      <c r="O3918" s="1">
        <f>IFERROR(IF(-_xlfn.DAYS(E3918,N3918)&lt;0,0,-_xlfn.DAYS(E3918,N3918)), " - ")</f>
        <v>0</v>
      </c>
    </row>
    <row r="3919" spans="1:22" hidden="1">
      <c r="A3919" t="s">
        <v>26</v>
      </c>
      <c r="B3919" t="s">
        <v>5063</v>
      </c>
      <c r="C3919">
        <v>358132</v>
      </c>
      <c r="D3919" t="s">
        <v>336</v>
      </c>
      <c r="E3919" s="32">
        <v>46167</v>
      </c>
      <c r="F3919" s="26">
        <v>46167.551932870374</v>
      </c>
      <c r="G3919" s="12" t="str">
        <f t="shared" si="204"/>
        <v>MAYO</v>
      </c>
      <c r="H3919">
        <v>800049074</v>
      </c>
      <c r="I3919" t="s">
        <v>337</v>
      </c>
      <c r="J3919" s="41">
        <f t="shared" si="205"/>
        <v>262000</v>
      </c>
      <c r="K3919" s="41">
        <v>49780</v>
      </c>
      <c r="L3919" s="41">
        <v>311780</v>
      </c>
      <c r="M3919" t="s">
        <v>70</v>
      </c>
      <c r="O3919" s="1">
        <f>IFERROR(IF(-_xlfn.DAYS(E3919,N3919)&lt;0,0,-_xlfn.DAYS(E3919,N3919)), " - ")</f>
        <v>0</v>
      </c>
    </row>
    <row r="3920" spans="1:22" hidden="1">
      <c r="A3920" t="s">
        <v>26</v>
      </c>
      <c r="B3920" t="s">
        <v>5064</v>
      </c>
      <c r="C3920">
        <v>358128</v>
      </c>
      <c r="D3920" t="s">
        <v>336</v>
      </c>
      <c r="E3920" s="32">
        <v>46167</v>
      </c>
      <c r="F3920" s="26">
        <v>46167.551851851851</v>
      </c>
      <c r="G3920" s="12" t="str">
        <f t="shared" si="204"/>
        <v>MAYO</v>
      </c>
      <c r="H3920">
        <v>800049074</v>
      </c>
      <c r="I3920" t="s">
        <v>337</v>
      </c>
      <c r="J3920" s="41">
        <f t="shared" si="205"/>
        <v>400330</v>
      </c>
      <c r="K3920" s="41">
        <v>54653</v>
      </c>
      <c r="L3920" s="41">
        <v>454983</v>
      </c>
      <c r="M3920" t="s">
        <v>70</v>
      </c>
      <c r="O3920" s="1">
        <f>IFERROR(IF(-_xlfn.DAYS(E3920,N3920)&lt;0,0,-_xlfn.DAYS(E3920,N3920)), " - ")</f>
        <v>0</v>
      </c>
    </row>
    <row r="3921" spans="1:22" hidden="1">
      <c r="A3921" t="s">
        <v>82</v>
      </c>
      <c r="B3921" t="s">
        <v>5065</v>
      </c>
      <c r="C3921">
        <v>46</v>
      </c>
      <c r="D3921" t="s">
        <v>4608</v>
      </c>
      <c r="E3921" s="32">
        <v>46167</v>
      </c>
      <c r="F3921" s="26">
        <v>46167.547291666669</v>
      </c>
      <c r="G3921" s="12" t="str">
        <f t="shared" si="204"/>
        <v>MAYO</v>
      </c>
      <c r="H3921">
        <v>811024463</v>
      </c>
      <c r="I3921" t="s">
        <v>1342</v>
      </c>
      <c r="J3921" s="41">
        <f t="shared" si="205"/>
        <v>960.00000000000011</v>
      </c>
      <c r="K3921" s="41">
        <v>182.4</v>
      </c>
      <c r="L3921" s="41">
        <v>1142.4000000000001</v>
      </c>
      <c r="M3921" t="s">
        <v>37</v>
      </c>
      <c r="O3921" s="1">
        <f>IFERROR(IF(-_xlfn.DAYS(E3921,N3921)&lt;0,0,-_xlfn.DAYS(E3921,N3921)), " - ")</f>
        <v>0</v>
      </c>
    </row>
    <row r="3922" spans="1:22" hidden="1">
      <c r="A3922" t="s">
        <v>26</v>
      </c>
      <c r="B3922" t="s">
        <v>5066</v>
      </c>
      <c r="C3922">
        <v>3506</v>
      </c>
      <c r="D3922" t="s">
        <v>1341</v>
      </c>
      <c r="E3922" s="32">
        <v>46167</v>
      </c>
      <c r="F3922" s="26">
        <v>46167.52925925926</v>
      </c>
      <c r="G3922" s="12" t="str">
        <f t="shared" si="204"/>
        <v>MAYO</v>
      </c>
      <c r="H3922">
        <v>811024463</v>
      </c>
      <c r="I3922" t="s">
        <v>1342</v>
      </c>
      <c r="J3922" s="41">
        <f t="shared" si="205"/>
        <v>960.00000000000011</v>
      </c>
      <c r="K3922" s="41">
        <v>182.4</v>
      </c>
      <c r="L3922" s="41">
        <v>1142.4000000000001</v>
      </c>
      <c r="M3922" t="s">
        <v>37</v>
      </c>
      <c r="O3922" s="1">
        <f>IFERROR(IF(-_xlfn.DAYS(E3922,N3922)&lt;0,0,-_xlfn.DAYS(E3922,N3922)), " - ")</f>
        <v>0</v>
      </c>
    </row>
    <row r="3923" spans="1:22" hidden="1">
      <c r="A3923" t="s">
        <v>26</v>
      </c>
      <c r="B3923" t="s">
        <v>5067</v>
      </c>
      <c r="C3923">
        <v>3507</v>
      </c>
      <c r="D3923" t="s">
        <v>1341</v>
      </c>
      <c r="E3923" s="32">
        <v>46167</v>
      </c>
      <c r="F3923" s="26">
        <v>46167.534432870372</v>
      </c>
      <c r="G3923" s="12" t="str">
        <f t="shared" si="204"/>
        <v>MAYO</v>
      </c>
      <c r="H3923">
        <v>811024463</v>
      </c>
      <c r="I3923" t="s">
        <v>1342</v>
      </c>
      <c r="J3923" s="41">
        <f t="shared" si="205"/>
        <v>960000</v>
      </c>
      <c r="K3923" s="41">
        <v>182400</v>
      </c>
      <c r="L3923" s="41">
        <v>1142400</v>
      </c>
      <c r="M3923" t="s">
        <v>37</v>
      </c>
      <c r="O3923" s="1">
        <f>IFERROR(IF(-_xlfn.DAYS(E3923,N3923)&lt;0,0,-_xlfn.DAYS(E3923,N3923)), " - ")</f>
        <v>0</v>
      </c>
    </row>
    <row r="3924" spans="1:22" hidden="1">
      <c r="A3924" t="s">
        <v>26</v>
      </c>
      <c r="B3924" t="s">
        <v>5068</v>
      </c>
      <c r="C3924">
        <v>17163</v>
      </c>
      <c r="D3924" t="s">
        <v>5069</v>
      </c>
      <c r="E3924" s="32">
        <v>46167</v>
      </c>
      <c r="F3924" s="26">
        <v>46167.522800925923</v>
      </c>
      <c r="G3924" s="12" t="str">
        <f t="shared" si="204"/>
        <v>MAYO</v>
      </c>
      <c r="H3924">
        <v>900664871</v>
      </c>
      <c r="I3924" t="s">
        <v>5070</v>
      </c>
      <c r="J3924" s="41">
        <f t="shared" si="205"/>
        <v>13800</v>
      </c>
      <c r="K3924" s="41">
        <v>0</v>
      </c>
      <c r="L3924" s="41">
        <v>13800</v>
      </c>
      <c r="M3924" t="s">
        <v>54</v>
      </c>
      <c r="O3924" s="1">
        <f>IFERROR(IF(-_xlfn.DAYS(E3924,N3924)&lt;0,0,-_xlfn.DAYS(E3924,N3924)), " - ")</f>
        <v>0</v>
      </c>
    </row>
    <row r="3925" spans="1:22" hidden="1">
      <c r="A3925" t="s">
        <v>26</v>
      </c>
      <c r="B3925" t="s">
        <v>5071</v>
      </c>
      <c r="C3925">
        <v>625</v>
      </c>
      <c r="D3925" t="s">
        <v>106</v>
      </c>
      <c r="E3925" s="32">
        <v>46167</v>
      </c>
      <c r="F3925" s="26">
        <v>46167.52039351852</v>
      </c>
      <c r="G3925" s="12" t="str">
        <f t="shared" si="204"/>
        <v>MAYO</v>
      </c>
      <c r="H3925">
        <v>901161036</v>
      </c>
      <c r="I3925" t="s">
        <v>107</v>
      </c>
      <c r="J3925" s="41">
        <f t="shared" si="205"/>
        <v>12080000</v>
      </c>
      <c r="K3925" s="41">
        <v>2295200</v>
      </c>
      <c r="L3925" s="41">
        <v>14375200</v>
      </c>
      <c r="M3925" t="s">
        <v>58</v>
      </c>
      <c r="O3925" s="1">
        <f>IFERROR(IF(-_xlfn.DAYS(E3925,N3925)&lt;0,0,-_xlfn.DAYS(E3925,N3925)), " - ")</f>
        <v>0</v>
      </c>
    </row>
    <row r="3926" spans="1:22" hidden="1">
      <c r="A3926" t="s">
        <v>26</v>
      </c>
      <c r="B3926" t="s">
        <v>5072</v>
      </c>
      <c r="C3926">
        <v>1899</v>
      </c>
      <c r="D3926" t="s">
        <v>28</v>
      </c>
      <c r="E3926" s="32">
        <v>46167</v>
      </c>
      <c r="F3926" s="26">
        <v>46167.50340277778</v>
      </c>
      <c r="G3926" s="12" t="str">
        <f t="shared" si="204"/>
        <v>MAYO</v>
      </c>
      <c r="H3926">
        <v>901950863</v>
      </c>
      <c r="I3926" t="s">
        <v>549</v>
      </c>
      <c r="J3926" s="41">
        <f t="shared" si="205"/>
        <v>3522000</v>
      </c>
      <c r="K3926" s="41">
        <v>669180</v>
      </c>
      <c r="L3926" s="41">
        <v>4191180</v>
      </c>
      <c r="M3926" t="s">
        <v>37</v>
      </c>
      <c r="N3926" s="32">
        <v>46168</v>
      </c>
      <c r="O3926" s="1">
        <f>IFERROR(IF(-_xlfn.DAYS(E3926,N3926)&lt;0,0,-_xlfn.DAYS(E3926,N3926)), " - ")</f>
        <v>1</v>
      </c>
      <c r="P3926" t="s">
        <v>3482</v>
      </c>
    </row>
    <row r="3927" spans="1:22" hidden="1">
      <c r="A3927" t="s">
        <v>26</v>
      </c>
      <c r="B3927" t="s">
        <v>5073</v>
      </c>
      <c r="C3927">
        <v>35118</v>
      </c>
      <c r="D3927" t="s">
        <v>393</v>
      </c>
      <c r="E3927" s="32">
        <v>46167</v>
      </c>
      <c r="F3927" s="26">
        <v>46167.500185185185</v>
      </c>
      <c r="G3927" s="12" t="str">
        <f t="shared" si="204"/>
        <v>MAYO</v>
      </c>
      <c r="H3927">
        <v>890929877</v>
      </c>
      <c r="I3927" t="s">
        <v>394</v>
      </c>
      <c r="J3927" s="41">
        <f t="shared" si="205"/>
        <v>753480</v>
      </c>
      <c r="K3927" s="41">
        <v>143161</v>
      </c>
      <c r="L3927" s="41">
        <v>896641</v>
      </c>
      <c r="M3927" t="s">
        <v>58</v>
      </c>
      <c r="O3927" s="1">
        <f>IFERROR(IF(-_xlfn.DAYS(E3927,N3927)&lt;0,0,-_xlfn.DAYS(E3927,N3927)), " - ")</f>
        <v>0</v>
      </c>
    </row>
    <row r="3928" spans="1:22" hidden="1">
      <c r="A3928" t="s">
        <v>26</v>
      </c>
      <c r="B3928" t="s">
        <v>5074</v>
      </c>
      <c r="C3928">
        <v>90746032</v>
      </c>
      <c r="D3928" t="s">
        <v>1004</v>
      </c>
      <c r="E3928" s="32">
        <v>46167</v>
      </c>
      <c r="F3928" s="26">
        <v>46167.49009259259</v>
      </c>
      <c r="G3928" s="12" t="str">
        <f t="shared" si="204"/>
        <v>MAYO</v>
      </c>
      <c r="H3928">
        <v>890900841</v>
      </c>
      <c r="I3928" t="s">
        <v>1005</v>
      </c>
      <c r="J3928" s="41">
        <f t="shared" si="205"/>
        <v>300400</v>
      </c>
      <c r="K3928" s="41">
        <v>0</v>
      </c>
      <c r="L3928" s="41">
        <v>300400</v>
      </c>
      <c r="M3928" t="s">
        <v>62</v>
      </c>
      <c r="N3928" s="32">
        <v>46168</v>
      </c>
      <c r="O3928" s="1">
        <f>IFERROR(IF(-_xlfn.DAYS(E3928,N3928)&lt;0,0,-_xlfn.DAYS(E3928,N3928)), " - ")</f>
        <v>1</v>
      </c>
      <c r="P3928" t="s">
        <v>1222</v>
      </c>
      <c r="U3928" s="32">
        <v>46169</v>
      </c>
      <c r="V3928" t="s">
        <v>39</v>
      </c>
    </row>
    <row r="3929" spans="1:22" hidden="1">
      <c r="A3929" t="s">
        <v>26</v>
      </c>
      <c r="B3929" t="s">
        <v>5075</v>
      </c>
      <c r="C3929">
        <v>65042419</v>
      </c>
      <c r="D3929" t="s">
        <v>182</v>
      </c>
      <c r="E3929" s="32">
        <v>46167</v>
      </c>
      <c r="F3929" s="26">
        <v>46167.455752314818</v>
      </c>
      <c r="G3929" s="12" t="str">
        <f t="shared" ref="G3929:G3977" si="206">UPPER(TEXT(E3929, "MMMM"))</f>
        <v>MAYO</v>
      </c>
      <c r="H3929">
        <v>800230447</v>
      </c>
      <c r="I3929" t="s">
        <v>183</v>
      </c>
      <c r="J3929" s="41">
        <f t="shared" ref="J3929:J3977" si="207">L3929-K3929</f>
        <v>15190723</v>
      </c>
      <c r="K3929" s="41">
        <v>2886237.37</v>
      </c>
      <c r="L3929" s="41">
        <v>18076960.370000001</v>
      </c>
      <c r="M3929" t="s">
        <v>58</v>
      </c>
      <c r="O3929" s="1">
        <f>IFERROR(IF(-_xlfn.DAYS(E3929,N3929)&lt;0,0,-_xlfn.DAYS(E3929,N3929)), " - ")</f>
        <v>0</v>
      </c>
    </row>
    <row r="3930" spans="1:22" hidden="1">
      <c r="A3930" t="s">
        <v>26</v>
      </c>
      <c r="B3930" t="s">
        <v>5076</v>
      </c>
      <c r="C3930">
        <v>1897</v>
      </c>
      <c r="D3930" t="s">
        <v>28</v>
      </c>
      <c r="E3930" s="32">
        <v>46167</v>
      </c>
      <c r="F3930" s="26">
        <v>46167.455023148148</v>
      </c>
      <c r="G3930" s="12" t="str">
        <f t="shared" si="206"/>
        <v>MAYO</v>
      </c>
      <c r="H3930">
        <v>901950863</v>
      </c>
      <c r="I3930" t="s">
        <v>549</v>
      </c>
      <c r="J3930" s="41">
        <f t="shared" si="207"/>
        <v>145000</v>
      </c>
      <c r="K3930" s="41">
        <v>27550</v>
      </c>
      <c r="L3930" s="41">
        <v>172550</v>
      </c>
      <c r="M3930" t="s">
        <v>37</v>
      </c>
      <c r="O3930" s="1">
        <f>IFERROR(IF(-_xlfn.DAYS(E3930,N3930)&lt;0,0,-_xlfn.DAYS(E3930,N3930)), " - ")</f>
        <v>0</v>
      </c>
      <c r="Q3930" t="s">
        <v>3482</v>
      </c>
      <c r="R3930" s="32">
        <v>46168</v>
      </c>
    </row>
    <row r="3931" spans="1:22" hidden="1">
      <c r="A3931" t="s">
        <v>26</v>
      </c>
      <c r="B3931" t="s">
        <v>5077</v>
      </c>
      <c r="C3931">
        <v>420</v>
      </c>
      <c r="D3931" t="s">
        <v>122</v>
      </c>
      <c r="E3931" s="32">
        <v>46167</v>
      </c>
      <c r="F3931" s="26">
        <v>46167.448472222219</v>
      </c>
      <c r="G3931" s="12" t="str">
        <f t="shared" si="206"/>
        <v>MAYO</v>
      </c>
      <c r="H3931">
        <v>901437821</v>
      </c>
      <c r="I3931" t="s">
        <v>908</v>
      </c>
      <c r="J3931" s="41">
        <f t="shared" si="207"/>
        <v>4223016</v>
      </c>
      <c r="K3931" s="41">
        <v>0</v>
      </c>
      <c r="L3931" s="41">
        <v>4223016</v>
      </c>
      <c r="M3931" t="s">
        <v>58</v>
      </c>
      <c r="N3931" s="32">
        <v>46168</v>
      </c>
      <c r="O3931" s="1">
        <f>IFERROR(IF(-_xlfn.DAYS(E3931,N3931)&lt;0,0,-_xlfn.DAYS(E3931,N3931)), " - ")</f>
        <v>1</v>
      </c>
      <c r="P3931" t="s">
        <v>3482</v>
      </c>
    </row>
    <row r="3932" spans="1:22" hidden="1">
      <c r="A3932" t="s">
        <v>26</v>
      </c>
      <c r="B3932" t="s">
        <v>5078</v>
      </c>
      <c r="C3932">
        <v>4148</v>
      </c>
      <c r="D3932" t="s">
        <v>5079</v>
      </c>
      <c r="E3932" s="32">
        <v>46167</v>
      </c>
      <c r="F3932" s="26">
        <v>46167.447534722225</v>
      </c>
      <c r="G3932" s="12" t="str">
        <f t="shared" si="206"/>
        <v>MAYO</v>
      </c>
      <c r="H3932">
        <v>900648588</v>
      </c>
      <c r="I3932" t="s">
        <v>5080</v>
      </c>
      <c r="J3932" s="41">
        <f t="shared" si="207"/>
        <v>145000</v>
      </c>
      <c r="K3932" s="41">
        <v>27550</v>
      </c>
      <c r="L3932" s="41">
        <v>172550</v>
      </c>
      <c r="M3932" t="s">
        <v>264</v>
      </c>
      <c r="O3932" s="1">
        <f>IFERROR(IF(-_xlfn.DAYS(E3932,N3932)&lt;0,0,-_xlfn.DAYS(E3932,N3932)), " - ")</f>
        <v>0</v>
      </c>
    </row>
    <row r="3933" spans="1:22" hidden="1">
      <c r="A3933" t="s">
        <v>26</v>
      </c>
      <c r="B3933" t="s">
        <v>5081</v>
      </c>
      <c r="C3933">
        <v>4147</v>
      </c>
      <c r="D3933" t="s">
        <v>5079</v>
      </c>
      <c r="E3933" s="32">
        <v>46167</v>
      </c>
      <c r="F3933" s="26">
        <v>46167.443576388891</v>
      </c>
      <c r="G3933" s="12" t="str">
        <f t="shared" si="206"/>
        <v>MAYO</v>
      </c>
      <c r="H3933">
        <v>900648588</v>
      </c>
      <c r="I3933" t="s">
        <v>5080</v>
      </c>
      <c r="J3933" s="41">
        <f t="shared" si="207"/>
        <v>145000</v>
      </c>
      <c r="K3933" s="41">
        <v>27550</v>
      </c>
      <c r="L3933" s="41">
        <v>172550</v>
      </c>
      <c r="M3933" t="s">
        <v>264</v>
      </c>
      <c r="O3933" s="1">
        <f>IFERROR(IF(-_xlfn.DAYS(E3933,N3933)&lt;0,0,-_xlfn.DAYS(E3933,N3933)), " - ")</f>
        <v>0</v>
      </c>
    </row>
    <row r="3934" spans="1:22" hidden="1">
      <c r="A3934" t="s">
        <v>26</v>
      </c>
      <c r="B3934" t="s">
        <v>5082</v>
      </c>
      <c r="C3934">
        <v>555</v>
      </c>
      <c r="D3934" t="s">
        <v>5083</v>
      </c>
      <c r="E3934" s="32">
        <v>46167</v>
      </c>
      <c r="F3934" s="26">
        <v>46167.440150462964</v>
      </c>
      <c r="G3934" s="12" t="str">
        <f t="shared" si="206"/>
        <v>MAYO</v>
      </c>
      <c r="H3934">
        <v>71683023</v>
      </c>
      <c r="I3934" t="s">
        <v>5084</v>
      </c>
      <c r="J3934" s="41">
        <f t="shared" si="207"/>
        <v>963500</v>
      </c>
      <c r="K3934" s="41">
        <v>183065</v>
      </c>
      <c r="L3934" s="41">
        <v>1146565</v>
      </c>
      <c r="M3934" t="s">
        <v>5085</v>
      </c>
      <c r="O3934" s="1">
        <f>IFERROR(IF(-_xlfn.DAYS(E3934,N3934)&lt;0,0,-_xlfn.DAYS(E3934,N3934)), " - ")</f>
        <v>0</v>
      </c>
    </row>
    <row r="3935" spans="1:22" hidden="1">
      <c r="A3935" t="s">
        <v>26</v>
      </c>
      <c r="B3935" t="s">
        <v>5086</v>
      </c>
      <c r="C3935">
        <v>3904010</v>
      </c>
      <c r="D3935" t="s">
        <v>4504</v>
      </c>
      <c r="E3935" s="32">
        <v>46167</v>
      </c>
      <c r="F3935" s="26">
        <v>46167.403113425928</v>
      </c>
      <c r="G3935" s="12" t="str">
        <f t="shared" si="206"/>
        <v>MAYO</v>
      </c>
      <c r="H3935">
        <v>900219834</v>
      </c>
      <c r="I3935" t="s">
        <v>739</v>
      </c>
      <c r="J3935" s="41">
        <f t="shared" si="207"/>
        <v>26300</v>
      </c>
      <c r="K3935" s="41">
        <v>0</v>
      </c>
      <c r="L3935" s="41">
        <v>26300</v>
      </c>
      <c r="M3935" t="s">
        <v>70</v>
      </c>
      <c r="N3935" s="32">
        <v>46168</v>
      </c>
      <c r="O3935" s="1">
        <f>IFERROR(IF(-_xlfn.DAYS(E3935,N3935)&lt;0,0,-_xlfn.DAYS(E3935,N3935)), " - ")</f>
        <v>1</v>
      </c>
      <c r="P3935" t="s">
        <v>3482</v>
      </c>
      <c r="U3935" s="32">
        <v>46169</v>
      </c>
      <c r="V3935" t="s">
        <v>39</v>
      </c>
    </row>
    <row r="3936" spans="1:22" hidden="1">
      <c r="A3936" t="s">
        <v>26</v>
      </c>
      <c r="B3936" t="s">
        <v>5087</v>
      </c>
      <c r="C3936">
        <v>637420</v>
      </c>
      <c r="D3936" t="s">
        <v>999</v>
      </c>
      <c r="E3936" s="32">
        <v>46167</v>
      </c>
      <c r="F3936" s="26">
        <v>46167.40519675926</v>
      </c>
      <c r="G3936" s="12" t="str">
        <f t="shared" si="206"/>
        <v>MAYO</v>
      </c>
      <c r="H3936">
        <v>800157427</v>
      </c>
      <c r="I3936" t="s">
        <v>1000</v>
      </c>
      <c r="J3936" s="41">
        <f t="shared" si="207"/>
        <v>12100</v>
      </c>
      <c r="K3936" s="41">
        <v>0</v>
      </c>
      <c r="L3936" s="41">
        <v>12100</v>
      </c>
      <c r="M3936" t="s">
        <v>5085</v>
      </c>
      <c r="N3936" s="32">
        <v>46167</v>
      </c>
      <c r="O3936" s="1">
        <f>IFERROR(IF(-_xlfn.DAYS(E3936,N3936)&lt;0,0,-_xlfn.DAYS(E3936,N3936)), " - ")</f>
        <v>0</v>
      </c>
      <c r="P3936" t="s">
        <v>1002</v>
      </c>
      <c r="U3936" s="32">
        <v>46169</v>
      </c>
      <c r="V3936" t="s">
        <v>39</v>
      </c>
    </row>
    <row r="3937" spans="1:22" hidden="1">
      <c r="A3937" t="s">
        <v>26</v>
      </c>
      <c r="B3937" t="s">
        <v>5088</v>
      </c>
      <c r="C3937">
        <v>180570</v>
      </c>
      <c r="D3937" t="s">
        <v>1083</v>
      </c>
      <c r="E3937" s="32">
        <v>46167</v>
      </c>
      <c r="F3937" s="26">
        <v>46167.397256944445</v>
      </c>
      <c r="G3937" s="12" t="str">
        <f t="shared" si="206"/>
        <v>MAYO</v>
      </c>
      <c r="H3937">
        <v>860000018</v>
      </c>
      <c r="I3937" t="s">
        <v>1084</v>
      </c>
      <c r="J3937" s="41">
        <f t="shared" si="207"/>
        <v>611915.96</v>
      </c>
      <c r="K3937" s="41">
        <v>105795.04</v>
      </c>
      <c r="L3937" s="41">
        <v>717711</v>
      </c>
      <c r="M3937" t="s">
        <v>70</v>
      </c>
      <c r="N3937" s="32">
        <v>46168</v>
      </c>
      <c r="O3937" s="1">
        <f>IFERROR(IF(-_xlfn.DAYS(E3937,N3937)&lt;0,0,-_xlfn.DAYS(E3937,N3937)), " - ")</f>
        <v>1</v>
      </c>
      <c r="P3937" t="s">
        <v>3482</v>
      </c>
      <c r="U3937" s="32">
        <v>46169</v>
      </c>
      <c r="V3937" t="s">
        <v>39</v>
      </c>
    </row>
    <row r="3938" spans="1:22" hidden="1">
      <c r="A3938" t="s">
        <v>26</v>
      </c>
      <c r="B3938" t="s">
        <v>5089</v>
      </c>
      <c r="C3938">
        <v>4954</v>
      </c>
      <c r="D3938" t="s">
        <v>52</v>
      </c>
      <c r="E3938" s="32">
        <v>46167</v>
      </c>
      <c r="F3938" s="26">
        <v>46167.378634259258</v>
      </c>
      <c r="G3938" s="12" t="str">
        <f t="shared" si="206"/>
        <v>MAYO</v>
      </c>
      <c r="H3938">
        <v>70907060</v>
      </c>
      <c r="I3938" t="s">
        <v>53</v>
      </c>
      <c r="J3938" s="41">
        <f t="shared" si="207"/>
        <v>22900</v>
      </c>
      <c r="K3938" s="41">
        <v>0</v>
      </c>
      <c r="L3938" s="41">
        <v>22900</v>
      </c>
      <c r="M3938" t="s">
        <v>54</v>
      </c>
      <c r="O3938" s="1">
        <f>IFERROR(IF(-_xlfn.DAYS(E3938,N3938)&lt;0,0,-_xlfn.DAYS(E3938,N3938)), " - ")</f>
        <v>0</v>
      </c>
    </row>
    <row r="3939" spans="1:22" hidden="1">
      <c r="A3939" t="s">
        <v>26</v>
      </c>
      <c r="B3939" t="s">
        <v>5090</v>
      </c>
      <c r="C3939">
        <v>3893126</v>
      </c>
      <c r="D3939" t="s">
        <v>4504</v>
      </c>
      <c r="E3939" s="32">
        <v>46167</v>
      </c>
      <c r="F3939" s="26">
        <v>46167.35900462963</v>
      </c>
      <c r="G3939" s="12" t="str">
        <f t="shared" si="206"/>
        <v>MAYO</v>
      </c>
      <c r="H3939">
        <v>900219834</v>
      </c>
      <c r="I3939" t="s">
        <v>739</v>
      </c>
      <c r="J3939" s="41">
        <f t="shared" si="207"/>
        <v>16200</v>
      </c>
      <c r="K3939" s="41">
        <v>0</v>
      </c>
      <c r="L3939" s="41">
        <v>16200</v>
      </c>
      <c r="M3939" t="s">
        <v>70</v>
      </c>
      <c r="O3939" s="1">
        <f>IFERROR(IF(-_xlfn.DAYS(E3939,N3939)&lt;0,0,-_xlfn.DAYS(E3939,N3939)), " - ")</f>
        <v>0</v>
      </c>
    </row>
    <row r="3940" spans="1:22" hidden="1">
      <c r="A3940" t="s">
        <v>26</v>
      </c>
      <c r="B3940" t="s">
        <v>5091</v>
      </c>
      <c r="C3940">
        <v>3888991</v>
      </c>
      <c r="D3940" t="s">
        <v>4504</v>
      </c>
      <c r="E3940" s="32">
        <v>46167</v>
      </c>
      <c r="F3940" s="26">
        <v>46167.340902777774</v>
      </c>
      <c r="G3940" s="12" t="str">
        <f t="shared" si="206"/>
        <v>MAYO</v>
      </c>
      <c r="H3940">
        <v>900219834</v>
      </c>
      <c r="I3940" t="s">
        <v>739</v>
      </c>
      <c r="J3940" s="41">
        <f t="shared" si="207"/>
        <v>17600</v>
      </c>
      <c r="K3940" s="41">
        <v>0</v>
      </c>
      <c r="L3940" s="41">
        <v>17600</v>
      </c>
      <c r="M3940" t="s">
        <v>70</v>
      </c>
      <c r="N3940" s="32">
        <v>46167</v>
      </c>
      <c r="O3940" s="1">
        <f>IFERROR(IF(-_xlfn.DAYS(E3940,N3940)&lt;0,0,-_xlfn.DAYS(E3940,N3940)), " - ")</f>
        <v>0</v>
      </c>
      <c r="P3940" t="s">
        <v>3482</v>
      </c>
      <c r="U3940" s="32">
        <v>46168</v>
      </c>
      <c r="V3940" t="s">
        <v>39</v>
      </c>
    </row>
    <row r="3941" spans="1:22" hidden="1">
      <c r="A3941" t="s">
        <v>26</v>
      </c>
      <c r="B3941" t="s">
        <v>5092</v>
      </c>
      <c r="C3941">
        <v>3881931</v>
      </c>
      <c r="D3941" t="s">
        <v>4504</v>
      </c>
      <c r="E3941" s="32">
        <v>46167</v>
      </c>
      <c r="F3941" s="26">
        <v>46167.313287037039</v>
      </c>
      <c r="G3941" s="12" t="str">
        <f t="shared" si="206"/>
        <v>MAYO</v>
      </c>
      <c r="H3941">
        <v>900219834</v>
      </c>
      <c r="I3941" t="s">
        <v>739</v>
      </c>
      <c r="J3941" s="41">
        <f t="shared" si="207"/>
        <v>17500</v>
      </c>
      <c r="K3941" s="41">
        <v>0</v>
      </c>
      <c r="L3941" s="41">
        <v>17500</v>
      </c>
      <c r="M3941" t="s">
        <v>70</v>
      </c>
      <c r="N3941" s="32">
        <v>46167</v>
      </c>
      <c r="O3941" s="1">
        <f>IFERROR(IF(-_xlfn.DAYS(E3941,N3941)&lt;0,0,-_xlfn.DAYS(E3941,N3941)), " - ")</f>
        <v>0</v>
      </c>
      <c r="P3941" t="s">
        <v>3482</v>
      </c>
      <c r="U3941" s="32">
        <v>46168</v>
      </c>
      <c r="V3941" t="s">
        <v>39</v>
      </c>
    </row>
    <row r="3942" spans="1:22" hidden="1">
      <c r="A3942" t="s">
        <v>26</v>
      </c>
      <c r="B3942" t="s">
        <v>5093</v>
      </c>
      <c r="C3942">
        <v>104834</v>
      </c>
      <c r="D3942" t="s">
        <v>458</v>
      </c>
      <c r="E3942" s="32">
        <v>46167</v>
      </c>
      <c r="F3942" s="26">
        <v>46167.30097222222</v>
      </c>
      <c r="G3942" s="12" t="str">
        <f t="shared" si="206"/>
        <v>MAYO</v>
      </c>
      <c r="H3942">
        <v>890929497</v>
      </c>
      <c r="I3942" t="s">
        <v>459</v>
      </c>
      <c r="J3942" s="41">
        <f t="shared" si="207"/>
        <v>2181200</v>
      </c>
      <c r="K3942" s="41">
        <v>414428</v>
      </c>
      <c r="L3942" s="41">
        <v>2595628</v>
      </c>
      <c r="M3942" t="s">
        <v>70</v>
      </c>
      <c r="O3942" s="1">
        <f>IFERROR(IF(-_xlfn.DAYS(E3942,N3942)&lt;0,0,-_xlfn.DAYS(E3942,N3942)), " - ")</f>
        <v>0</v>
      </c>
    </row>
    <row r="3943" spans="1:22" hidden="1">
      <c r="A3943" t="s">
        <v>26</v>
      </c>
      <c r="B3943" t="s">
        <v>5094</v>
      </c>
      <c r="C3943">
        <v>3876628</v>
      </c>
      <c r="D3943" t="s">
        <v>4504</v>
      </c>
      <c r="E3943" s="32">
        <v>46167</v>
      </c>
      <c r="F3943" s="26">
        <v>46167.292523148149</v>
      </c>
      <c r="G3943" s="12" t="str">
        <f t="shared" si="206"/>
        <v>MAYO</v>
      </c>
      <c r="H3943">
        <v>900219834</v>
      </c>
      <c r="I3943" t="s">
        <v>739</v>
      </c>
      <c r="J3943" s="41">
        <f t="shared" si="207"/>
        <v>23900</v>
      </c>
      <c r="K3943" s="41">
        <v>0</v>
      </c>
      <c r="L3943" s="41">
        <v>23900</v>
      </c>
      <c r="M3943" t="s">
        <v>70</v>
      </c>
      <c r="N3943" s="32">
        <v>46167</v>
      </c>
      <c r="O3943" s="1">
        <f>IFERROR(IF(-_xlfn.DAYS(E3943,N3943)&lt;0,0,-_xlfn.DAYS(E3943,N3943)), " - ")</f>
        <v>0</v>
      </c>
      <c r="P3943" t="s">
        <v>3482</v>
      </c>
      <c r="U3943" s="32">
        <v>46168</v>
      </c>
      <c r="V3943" t="s">
        <v>39</v>
      </c>
    </row>
    <row r="3944" spans="1:22" hidden="1">
      <c r="A3944" t="s">
        <v>26</v>
      </c>
      <c r="B3944" t="s">
        <v>5095</v>
      </c>
      <c r="C3944">
        <v>1255</v>
      </c>
      <c r="D3944" t="s">
        <v>28</v>
      </c>
      <c r="E3944" s="32">
        <v>46167</v>
      </c>
      <c r="F3944" s="26">
        <v>46167.265497685185</v>
      </c>
      <c r="G3944" s="12" t="str">
        <f t="shared" si="206"/>
        <v>MAYO</v>
      </c>
      <c r="H3944">
        <v>901661780</v>
      </c>
      <c r="I3944" t="s">
        <v>2678</v>
      </c>
      <c r="J3944" s="41">
        <f t="shared" si="207"/>
        <v>296800</v>
      </c>
      <c r="K3944" s="41">
        <v>56392</v>
      </c>
      <c r="L3944" s="41">
        <v>353192</v>
      </c>
      <c r="M3944" t="s">
        <v>3773</v>
      </c>
      <c r="N3944" s="32">
        <v>46167</v>
      </c>
      <c r="O3944" s="1">
        <f>IFERROR(IF(-_xlfn.DAYS(E3944,N3944)&lt;0,0,-_xlfn.DAYS(E3944,N3944)), " - ")</f>
        <v>0</v>
      </c>
      <c r="P3944" t="s">
        <v>3482</v>
      </c>
      <c r="U3944" s="32">
        <v>46169</v>
      </c>
      <c r="V3944" t="s">
        <v>39</v>
      </c>
    </row>
    <row r="3945" spans="1:22" hidden="1">
      <c r="A3945" t="s">
        <v>26</v>
      </c>
      <c r="B3945" t="s">
        <v>5096</v>
      </c>
      <c r="C3945">
        <v>3866139</v>
      </c>
      <c r="D3945" t="s">
        <v>4504</v>
      </c>
      <c r="E3945" s="32">
        <v>46167</v>
      </c>
      <c r="F3945" s="26">
        <v>46167.247673611113</v>
      </c>
      <c r="G3945" s="12" t="str">
        <f t="shared" si="206"/>
        <v>MAYO</v>
      </c>
      <c r="H3945">
        <v>900219834</v>
      </c>
      <c r="I3945" t="s">
        <v>739</v>
      </c>
      <c r="J3945" s="41">
        <f t="shared" si="207"/>
        <v>20600</v>
      </c>
      <c r="K3945" s="41">
        <v>0</v>
      </c>
      <c r="L3945" s="41">
        <v>20600</v>
      </c>
      <c r="M3945" t="s">
        <v>70</v>
      </c>
      <c r="N3945" s="32">
        <v>46167</v>
      </c>
      <c r="O3945" s="1">
        <f>IFERROR(IF(-_xlfn.DAYS(E3945,N3945)&lt;0,0,-_xlfn.DAYS(E3945,N3945)), " - ")</f>
        <v>0</v>
      </c>
      <c r="P3945" t="s">
        <v>3482</v>
      </c>
      <c r="U3945" s="32">
        <v>46168</v>
      </c>
      <c r="V3945" t="s">
        <v>39</v>
      </c>
    </row>
    <row r="3946" spans="1:22" hidden="1">
      <c r="A3946" t="s">
        <v>26</v>
      </c>
      <c r="B3946" t="s">
        <v>5097</v>
      </c>
      <c r="C3946">
        <v>8159</v>
      </c>
      <c r="D3946" t="s">
        <v>2896</v>
      </c>
      <c r="E3946" s="32">
        <v>46168</v>
      </c>
      <c r="F3946" s="26">
        <v>46168.883020833331</v>
      </c>
      <c r="G3946" s="12" t="str">
        <f t="shared" si="206"/>
        <v>MAYO</v>
      </c>
      <c r="H3946">
        <v>32150739</v>
      </c>
      <c r="I3946" t="s">
        <v>400</v>
      </c>
      <c r="J3946" s="41">
        <f t="shared" si="207"/>
        <v>442000</v>
      </c>
      <c r="K3946">
        <v>0</v>
      </c>
      <c r="L3946">
        <v>442000</v>
      </c>
      <c r="M3946" t="s">
        <v>199</v>
      </c>
      <c r="O3946" s="1">
        <f>IFERROR(IF(-_xlfn.DAYS(E3946,N3946)&lt;0,0,-_xlfn.DAYS(E3946,N3946)), " - ")</f>
        <v>0</v>
      </c>
    </row>
    <row r="3947" spans="1:22" hidden="1">
      <c r="A3947" t="s">
        <v>26</v>
      </c>
      <c r="B3947" t="s">
        <v>5098</v>
      </c>
      <c r="C3947">
        <v>293451</v>
      </c>
      <c r="D3947" t="s">
        <v>4765</v>
      </c>
      <c r="E3947" s="32">
        <v>46168</v>
      </c>
      <c r="F3947" s="26">
        <v>46168.848692129628</v>
      </c>
      <c r="G3947" s="12" t="str">
        <f t="shared" si="206"/>
        <v>MAYO</v>
      </c>
      <c r="H3947">
        <v>900236520</v>
      </c>
      <c r="I3947" t="s">
        <v>4766</v>
      </c>
      <c r="J3947" s="41">
        <f t="shared" si="207"/>
        <v>16723</v>
      </c>
      <c r="K3947">
        <v>3177</v>
      </c>
      <c r="L3947">
        <v>19900</v>
      </c>
      <c r="M3947" t="s">
        <v>54</v>
      </c>
      <c r="O3947" s="1">
        <f>IFERROR(IF(-_xlfn.DAYS(E3947,N3947)&lt;0,0,-_xlfn.DAYS(E3947,N3947)), " - ")</f>
        <v>0</v>
      </c>
    </row>
    <row r="3948" spans="1:22" hidden="1">
      <c r="A3948" t="s">
        <v>26</v>
      </c>
      <c r="B3948" t="s">
        <v>5099</v>
      </c>
      <c r="C3948">
        <v>48254</v>
      </c>
      <c r="D3948" t="s">
        <v>5100</v>
      </c>
      <c r="E3948" s="32">
        <v>46168</v>
      </c>
      <c r="F3948" s="26">
        <v>46168.844224537039</v>
      </c>
      <c r="G3948" s="12" t="str">
        <f t="shared" si="206"/>
        <v>MAYO</v>
      </c>
      <c r="H3948">
        <v>860002400</v>
      </c>
      <c r="I3948" t="s">
        <v>5132</v>
      </c>
      <c r="J3948" s="41">
        <f t="shared" si="207"/>
        <v>343300</v>
      </c>
      <c r="K3948">
        <v>0</v>
      </c>
      <c r="L3948">
        <v>343300</v>
      </c>
      <c r="M3948" t="s">
        <v>1349</v>
      </c>
      <c r="O3948" s="1">
        <f>IFERROR(IF(-_xlfn.DAYS(E3948,N3948)&lt;0,0,-_xlfn.DAYS(E3948,N3948)), " - ")</f>
        <v>0</v>
      </c>
    </row>
    <row r="3949" spans="1:22" hidden="1">
      <c r="A3949" t="s">
        <v>26</v>
      </c>
      <c r="B3949" t="s">
        <v>5101</v>
      </c>
      <c r="C3949">
        <v>91109</v>
      </c>
      <c r="D3949" t="s">
        <v>5102</v>
      </c>
      <c r="E3949" s="32">
        <v>46168</v>
      </c>
      <c r="F3949" s="26">
        <v>46168.826817129629</v>
      </c>
      <c r="G3949" s="12" t="str">
        <f t="shared" si="206"/>
        <v>MAYO</v>
      </c>
      <c r="H3949">
        <v>830112317</v>
      </c>
      <c r="I3949" t="s">
        <v>305</v>
      </c>
      <c r="J3949" s="41">
        <f t="shared" si="207"/>
        <v>23109.239999999998</v>
      </c>
      <c r="K3949">
        <v>4390.76</v>
      </c>
      <c r="L3949">
        <v>27500</v>
      </c>
      <c r="M3949" t="s">
        <v>54</v>
      </c>
      <c r="O3949" s="1">
        <f>IFERROR(IF(-_xlfn.DAYS(E3949,N3949)&lt;0,0,-_xlfn.DAYS(E3949,N3949)), " - ")</f>
        <v>0</v>
      </c>
    </row>
    <row r="3950" spans="1:22" hidden="1">
      <c r="A3950" t="s">
        <v>26</v>
      </c>
      <c r="B3950" t="s">
        <v>5103</v>
      </c>
      <c r="C3950">
        <v>91110</v>
      </c>
      <c r="D3950" t="s">
        <v>5102</v>
      </c>
      <c r="E3950" s="32">
        <v>46168</v>
      </c>
      <c r="F3950" s="26">
        <v>46168.828043981484</v>
      </c>
      <c r="G3950" s="12" t="str">
        <f t="shared" si="206"/>
        <v>MAYO</v>
      </c>
      <c r="H3950">
        <v>830112317</v>
      </c>
      <c r="I3950" t="s">
        <v>305</v>
      </c>
      <c r="J3950" s="41">
        <f t="shared" si="207"/>
        <v>23781.510000000002</v>
      </c>
      <c r="K3950">
        <v>4518.49</v>
      </c>
      <c r="L3950">
        <v>28300</v>
      </c>
      <c r="M3950" t="s">
        <v>54</v>
      </c>
      <c r="O3950" s="1">
        <f>IFERROR(IF(-_xlfn.DAYS(E3950,N3950)&lt;0,0,-_xlfn.DAYS(E3950,N3950)), " - ")</f>
        <v>0</v>
      </c>
    </row>
    <row r="3951" spans="1:22" hidden="1">
      <c r="A3951" t="s">
        <v>26</v>
      </c>
      <c r="B3951" t="s">
        <v>5104</v>
      </c>
      <c r="C3951">
        <v>65042838</v>
      </c>
      <c r="D3951" t="s">
        <v>182</v>
      </c>
      <c r="E3951" s="32">
        <v>46168</v>
      </c>
      <c r="F3951" s="26">
        <v>46168.724456018521</v>
      </c>
      <c r="G3951" s="12" t="str">
        <f t="shared" si="206"/>
        <v>MAYO</v>
      </c>
      <c r="H3951">
        <v>800230447</v>
      </c>
      <c r="I3951" t="s">
        <v>183</v>
      </c>
      <c r="J3951" s="41">
        <f t="shared" si="207"/>
        <v>10541830</v>
      </c>
      <c r="K3951">
        <v>2002947.7</v>
      </c>
      <c r="L3951">
        <v>12544777.699999999</v>
      </c>
      <c r="M3951" t="s">
        <v>58</v>
      </c>
      <c r="O3951" s="1">
        <f>IFERROR(IF(-_xlfn.DAYS(E3951,N3951)&lt;0,0,-_xlfn.DAYS(E3951,N3951)), " - ")</f>
        <v>0</v>
      </c>
    </row>
    <row r="3952" spans="1:22" hidden="1">
      <c r="A3952" t="s">
        <v>26</v>
      </c>
      <c r="B3952" t="s">
        <v>5105</v>
      </c>
      <c r="C3952">
        <v>2100240563</v>
      </c>
      <c r="D3952" t="s">
        <v>1061</v>
      </c>
      <c r="E3952" s="32">
        <v>46168</v>
      </c>
      <c r="F3952" s="26">
        <v>46168.715624999997</v>
      </c>
      <c r="G3952" s="12" t="str">
        <f t="shared" si="206"/>
        <v>MAYO</v>
      </c>
      <c r="H3952">
        <v>860010973</v>
      </c>
      <c r="I3952" t="s">
        <v>1062</v>
      </c>
      <c r="J3952" s="41">
        <f t="shared" si="207"/>
        <v>433200</v>
      </c>
      <c r="K3952">
        <v>82308</v>
      </c>
      <c r="L3952">
        <v>515508</v>
      </c>
      <c r="M3952" t="s">
        <v>58</v>
      </c>
      <c r="N3952" s="32">
        <v>46169</v>
      </c>
      <c r="O3952" s="1">
        <f>IFERROR(IF(-_xlfn.DAYS(E3952,N3952)&lt;0,0,-_xlfn.DAYS(E3952,N3952)), " - ")</f>
        <v>1</v>
      </c>
      <c r="P3952" t="s">
        <v>5135</v>
      </c>
    </row>
    <row r="3953" spans="1:15" hidden="1">
      <c r="A3953" t="s">
        <v>26</v>
      </c>
      <c r="B3953" t="s">
        <v>5106</v>
      </c>
      <c r="C3953">
        <v>180826</v>
      </c>
      <c r="D3953" t="s">
        <v>1083</v>
      </c>
      <c r="E3953" s="32">
        <v>46168</v>
      </c>
      <c r="F3953" s="26">
        <v>46168.678287037037</v>
      </c>
      <c r="G3953" s="12" t="str">
        <f t="shared" si="206"/>
        <v>MAYO</v>
      </c>
      <c r="H3953">
        <v>860000018</v>
      </c>
      <c r="I3953" t="s">
        <v>1084</v>
      </c>
      <c r="J3953" s="41">
        <f t="shared" si="207"/>
        <v>660719.96</v>
      </c>
      <c r="K3953">
        <v>116321.04</v>
      </c>
      <c r="L3953">
        <v>777041</v>
      </c>
      <c r="M3953" t="s">
        <v>70</v>
      </c>
      <c r="O3953" s="1">
        <f>IFERROR(IF(-_xlfn.DAYS(E3953,N3953)&lt;0,0,-_xlfn.DAYS(E3953,N3953)), " - ")</f>
        <v>0</v>
      </c>
    </row>
    <row r="3954" spans="1:15" hidden="1">
      <c r="A3954" t="s">
        <v>26</v>
      </c>
      <c r="B3954" t="s">
        <v>5107</v>
      </c>
      <c r="C3954">
        <v>32565</v>
      </c>
      <c r="D3954" t="s">
        <v>325</v>
      </c>
      <c r="E3954" s="32">
        <v>46168</v>
      </c>
      <c r="F3954" s="26">
        <v>46168.676574074074</v>
      </c>
      <c r="G3954" s="12" t="str">
        <f t="shared" si="206"/>
        <v>MAYO</v>
      </c>
      <c r="H3954">
        <v>800119647</v>
      </c>
      <c r="I3954" t="s">
        <v>326</v>
      </c>
      <c r="J3954" s="41">
        <f t="shared" si="207"/>
        <v>271566</v>
      </c>
      <c r="K3954">
        <v>0</v>
      </c>
      <c r="L3954">
        <v>271566</v>
      </c>
      <c r="M3954" t="s">
        <v>58</v>
      </c>
      <c r="O3954" s="1">
        <f>IFERROR(IF(-_xlfn.DAYS(E3954,N3954)&lt;0,0,-_xlfn.DAYS(E3954,N3954)), " - ")</f>
        <v>0</v>
      </c>
    </row>
    <row r="3955" spans="1:15" hidden="1">
      <c r="A3955" t="s">
        <v>26</v>
      </c>
      <c r="B3955" t="s">
        <v>5108</v>
      </c>
      <c r="C3955">
        <v>6261</v>
      </c>
      <c r="D3955" t="s">
        <v>28</v>
      </c>
      <c r="E3955" s="32">
        <v>46168</v>
      </c>
      <c r="F3955" s="26">
        <v>46168.606817129628</v>
      </c>
      <c r="G3955" s="12" t="str">
        <f t="shared" si="206"/>
        <v>MAYO</v>
      </c>
      <c r="H3955">
        <v>900458169</v>
      </c>
      <c r="I3955" t="s">
        <v>310</v>
      </c>
      <c r="J3955" s="41">
        <f t="shared" si="207"/>
        <v>140000</v>
      </c>
      <c r="K3955">
        <v>0</v>
      </c>
      <c r="L3955">
        <v>140000</v>
      </c>
      <c r="M3955" t="s">
        <v>264</v>
      </c>
      <c r="O3955" s="1">
        <f>IFERROR(IF(-_xlfn.DAYS(E3955,N3955)&lt;0,0,-_xlfn.DAYS(E3955,N3955)), " - ")</f>
        <v>0</v>
      </c>
    </row>
    <row r="3956" spans="1:15" hidden="1">
      <c r="A3956" t="s">
        <v>26</v>
      </c>
      <c r="B3956" t="s">
        <v>5109</v>
      </c>
      <c r="C3956">
        <v>12476</v>
      </c>
      <c r="D3956" t="s">
        <v>227</v>
      </c>
      <c r="E3956" s="32">
        <v>46168</v>
      </c>
      <c r="F3956" s="26">
        <v>46168.582233796296</v>
      </c>
      <c r="G3956" s="12" t="str">
        <f t="shared" si="206"/>
        <v>MAYO</v>
      </c>
      <c r="H3956">
        <v>1036929757</v>
      </c>
      <c r="I3956" t="s">
        <v>228</v>
      </c>
      <c r="J3956" s="41">
        <f t="shared" si="207"/>
        <v>20520</v>
      </c>
      <c r="K3956">
        <v>0</v>
      </c>
      <c r="L3956">
        <v>20520</v>
      </c>
      <c r="M3956" t="s">
        <v>54</v>
      </c>
      <c r="O3956" s="1">
        <f>IFERROR(IF(-_xlfn.DAYS(E3956,N3956)&lt;0,0,-_xlfn.DAYS(E3956,N3956)), " - ")</f>
        <v>0</v>
      </c>
    </row>
    <row r="3957" spans="1:15" hidden="1">
      <c r="A3957" t="s">
        <v>82</v>
      </c>
      <c r="B3957" t="s">
        <v>5110</v>
      </c>
      <c r="C3957">
        <v>38</v>
      </c>
      <c r="D3957" t="s">
        <v>452</v>
      </c>
      <c r="E3957" s="32">
        <v>46168</v>
      </c>
      <c r="F3957" s="26">
        <v>46168.577222222222</v>
      </c>
      <c r="G3957" s="12" t="str">
        <f t="shared" si="206"/>
        <v>MAYO</v>
      </c>
      <c r="H3957">
        <v>901485351</v>
      </c>
      <c r="I3957" t="s">
        <v>453</v>
      </c>
      <c r="J3957" s="41">
        <f t="shared" si="207"/>
        <v>3300000</v>
      </c>
      <c r="K3957">
        <v>627000</v>
      </c>
      <c r="L3957">
        <v>3927000</v>
      </c>
      <c r="M3957" t="s">
        <v>37</v>
      </c>
      <c r="O3957" s="1">
        <f>IFERROR(IF(-_xlfn.DAYS(E3957,N3957)&lt;0,0,-_xlfn.DAYS(E3957,N3957)), " - ")</f>
        <v>0</v>
      </c>
    </row>
    <row r="3958" spans="1:15" hidden="1">
      <c r="A3958" t="s">
        <v>26</v>
      </c>
      <c r="B3958" t="s">
        <v>5111</v>
      </c>
      <c r="C3958">
        <v>3115</v>
      </c>
      <c r="D3958" t="s">
        <v>28</v>
      </c>
      <c r="E3958" s="32">
        <v>46168</v>
      </c>
      <c r="F3958" s="26">
        <v>46168.575069444443</v>
      </c>
      <c r="G3958" s="12" t="str">
        <f t="shared" si="206"/>
        <v>MAYO</v>
      </c>
      <c r="H3958">
        <v>900144364</v>
      </c>
      <c r="I3958" t="s">
        <v>72</v>
      </c>
      <c r="J3958" s="41">
        <f t="shared" si="207"/>
        <v>216000</v>
      </c>
      <c r="K3958">
        <v>34560</v>
      </c>
      <c r="L3958">
        <v>250560</v>
      </c>
      <c r="M3958" t="s">
        <v>70</v>
      </c>
      <c r="O3958" s="1">
        <f>IFERROR(IF(-_xlfn.DAYS(E3958,N3958)&lt;0,0,-_xlfn.DAYS(E3958,N3958)), " - ")</f>
        <v>0</v>
      </c>
    </row>
    <row r="3959" spans="1:15" hidden="1">
      <c r="A3959" t="s">
        <v>26</v>
      </c>
      <c r="B3959" t="s">
        <v>5112</v>
      </c>
      <c r="C3959">
        <v>42430</v>
      </c>
      <c r="D3959" t="s">
        <v>3922</v>
      </c>
      <c r="E3959" s="32">
        <v>46168</v>
      </c>
      <c r="F3959" s="26">
        <v>46168.567060185182</v>
      </c>
      <c r="G3959" s="12" t="str">
        <f t="shared" si="206"/>
        <v>MAYO</v>
      </c>
      <c r="H3959">
        <v>88147614</v>
      </c>
      <c r="I3959" t="s">
        <v>956</v>
      </c>
      <c r="J3959" s="41">
        <f t="shared" si="207"/>
        <v>200000.01</v>
      </c>
      <c r="K3959">
        <v>0</v>
      </c>
      <c r="L3959">
        <v>200000.01</v>
      </c>
      <c r="M3959" t="s">
        <v>54</v>
      </c>
      <c r="O3959" s="1">
        <f>IFERROR(IF(-_xlfn.DAYS(E3959,N3959)&lt;0,0,-_xlfn.DAYS(E3959,N3959)), " - ")</f>
        <v>0</v>
      </c>
    </row>
    <row r="3960" spans="1:15" hidden="1">
      <c r="A3960" t="s">
        <v>26</v>
      </c>
      <c r="B3960" t="s">
        <v>5113</v>
      </c>
      <c r="C3960">
        <v>112754</v>
      </c>
      <c r="D3960" t="s">
        <v>5114</v>
      </c>
      <c r="E3960" s="32">
        <v>46168</v>
      </c>
      <c r="F3960" s="26">
        <v>46168.559467592589</v>
      </c>
      <c r="G3960" s="12" t="str">
        <f t="shared" si="206"/>
        <v>MAYO</v>
      </c>
      <c r="H3960">
        <v>900905985</v>
      </c>
      <c r="I3960" t="s">
        <v>5133</v>
      </c>
      <c r="J3960" s="41">
        <f t="shared" si="207"/>
        <v>380769</v>
      </c>
      <c r="K3960">
        <v>0</v>
      </c>
      <c r="L3960">
        <v>380769</v>
      </c>
      <c r="M3960" t="s">
        <v>54</v>
      </c>
      <c r="O3960" s="1">
        <f>IFERROR(IF(-_xlfn.DAYS(E3960,N3960)&lt;0,0,-_xlfn.DAYS(E3960,N3960)), " - ")</f>
        <v>0</v>
      </c>
    </row>
    <row r="3961" spans="1:15" hidden="1">
      <c r="A3961" t="s">
        <v>26</v>
      </c>
      <c r="B3961" t="s">
        <v>5115</v>
      </c>
      <c r="C3961">
        <v>4250</v>
      </c>
      <c r="D3961" t="s">
        <v>28</v>
      </c>
      <c r="E3961" s="32">
        <v>46168</v>
      </c>
      <c r="F3961" s="26">
        <v>46168.536747685182</v>
      </c>
      <c r="G3961" s="12" t="str">
        <f t="shared" si="206"/>
        <v>MAYO</v>
      </c>
      <c r="H3961">
        <v>900387697</v>
      </c>
      <c r="I3961" t="s">
        <v>912</v>
      </c>
      <c r="J3961" s="41">
        <f t="shared" si="207"/>
        <v>394690.32</v>
      </c>
      <c r="K3961">
        <v>0</v>
      </c>
      <c r="L3961">
        <v>394690.32</v>
      </c>
      <c r="M3961" t="s">
        <v>58</v>
      </c>
      <c r="O3961" s="1">
        <f>IFERROR(IF(-_xlfn.DAYS(E3961,N3961)&lt;0,0,-_xlfn.DAYS(E3961,N3961)), " - ")</f>
        <v>0</v>
      </c>
    </row>
    <row r="3962" spans="1:15" hidden="1">
      <c r="A3962" t="s">
        <v>26</v>
      </c>
      <c r="B3962" t="s">
        <v>5116</v>
      </c>
      <c r="C3962">
        <v>4969</v>
      </c>
      <c r="D3962" t="s">
        <v>52</v>
      </c>
      <c r="E3962" s="32">
        <v>46168</v>
      </c>
      <c r="F3962" s="26">
        <v>46168.541620370372</v>
      </c>
      <c r="G3962" s="12" t="str">
        <f t="shared" si="206"/>
        <v>MAYO</v>
      </c>
      <c r="H3962">
        <v>70907060</v>
      </c>
      <c r="I3962" t="s">
        <v>53</v>
      </c>
      <c r="J3962" s="41">
        <f t="shared" si="207"/>
        <v>19900</v>
      </c>
      <c r="K3962">
        <v>0</v>
      </c>
      <c r="L3962">
        <v>19900</v>
      </c>
      <c r="M3962" t="s">
        <v>54</v>
      </c>
      <c r="O3962" s="1">
        <f>IFERROR(IF(-_xlfn.DAYS(E3962,N3962)&lt;0,0,-_xlfn.DAYS(E3962,N3962)), " - ")</f>
        <v>0</v>
      </c>
    </row>
    <row r="3963" spans="1:15" hidden="1">
      <c r="A3963" t="s">
        <v>26</v>
      </c>
      <c r="B3963" t="s">
        <v>5117</v>
      </c>
      <c r="C3963">
        <v>314939</v>
      </c>
      <c r="D3963" t="s">
        <v>2203</v>
      </c>
      <c r="E3963" s="32">
        <v>46168</v>
      </c>
      <c r="F3963" s="26">
        <v>46168.535474537035</v>
      </c>
      <c r="G3963" s="12" t="str">
        <f t="shared" si="206"/>
        <v>MAYO</v>
      </c>
      <c r="H3963">
        <v>900276962</v>
      </c>
      <c r="I3963" t="s">
        <v>891</v>
      </c>
      <c r="J3963" s="41">
        <f t="shared" si="207"/>
        <v>13790.3</v>
      </c>
      <c r="K3963">
        <v>2609.71</v>
      </c>
      <c r="L3963">
        <v>16400.009999999998</v>
      </c>
      <c r="M3963" t="s">
        <v>54</v>
      </c>
      <c r="O3963" s="1">
        <f>IFERROR(IF(-_xlfn.DAYS(E3963,N3963)&lt;0,0,-_xlfn.DAYS(E3963,N3963)), " - ")</f>
        <v>0</v>
      </c>
    </row>
    <row r="3964" spans="1:15" hidden="1">
      <c r="A3964" t="s">
        <v>26</v>
      </c>
      <c r="B3964" t="s">
        <v>5118</v>
      </c>
      <c r="C3964">
        <v>15658</v>
      </c>
      <c r="D3964" t="s">
        <v>4709</v>
      </c>
      <c r="E3964" s="32">
        <v>46168</v>
      </c>
      <c r="F3964" s="26">
        <v>46168.527453703704</v>
      </c>
      <c r="G3964" s="12" t="str">
        <f t="shared" si="206"/>
        <v>MAYO</v>
      </c>
      <c r="H3964">
        <v>901354070</v>
      </c>
      <c r="I3964" t="s">
        <v>4710</v>
      </c>
      <c r="J3964" s="41">
        <f t="shared" si="207"/>
        <v>24900.48</v>
      </c>
      <c r="K3964">
        <v>0</v>
      </c>
      <c r="L3964">
        <v>24900.48</v>
      </c>
      <c r="M3964" t="s">
        <v>54</v>
      </c>
      <c r="O3964" s="1">
        <f>IFERROR(IF(-_xlfn.DAYS(E3964,N3964)&lt;0,0,-_xlfn.DAYS(E3964,N3964)), " - ")</f>
        <v>0</v>
      </c>
    </row>
    <row r="3965" spans="1:15" hidden="1">
      <c r="A3965" t="s">
        <v>26</v>
      </c>
      <c r="B3965" t="s">
        <v>5119</v>
      </c>
      <c r="C3965">
        <v>15657</v>
      </c>
      <c r="D3965" t="s">
        <v>4709</v>
      </c>
      <c r="E3965" s="32">
        <v>46168</v>
      </c>
      <c r="F3965" s="26">
        <v>46168.526689814818</v>
      </c>
      <c r="G3965" s="12" t="str">
        <f t="shared" si="206"/>
        <v>MAYO</v>
      </c>
      <c r="H3965">
        <v>901354070</v>
      </c>
      <c r="I3965" t="s">
        <v>4710</v>
      </c>
      <c r="J3965" s="41">
        <f t="shared" si="207"/>
        <v>49800.959999999999</v>
      </c>
      <c r="K3965">
        <v>0</v>
      </c>
      <c r="L3965">
        <v>49800.959999999999</v>
      </c>
      <c r="M3965" t="s">
        <v>54</v>
      </c>
      <c r="O3965" s="1">
        <f>IFERROR(IF(-_xlfn.DAYS(E3965,N3965)&lt;0,0,-_xlfn.DAYS(E3965,N3965)), " - ")</f>
        <v>0</v>
      </c>
    </row>
    <row r="3966" spans="1:15" hidden="1">
      <c r="A3966" t="s">
        <v>26</v>
      </c>
      <c r="B3966" t="s">
        <v>5120</v>
      </c>
      <c r="C3966">
        <v>18234</v>
      </c>
      <c r="D3966" t="s">
        <v>698</v>
      </c>
      <c r="E3966" s="32">
        <v>46168</v>
      </c>
      <c r="F3966" s="26">
        <v>46168.492939814816</v>
      </c>
      <c r="G3966" s="12" t="str">
        <f t="shared" si="206"/>
        <v>MAYO</v>
      </c>
      <c r="H3966">
        <v>830093880</v>
      </c>
      <c r="I3966" t="s">
        <v>1367</v>
      </c>
      <c r="J3966" s="41">
        <f t="shared" si="207"/>
        <v>9235000</v>
      </c>
      <c r="K3966">
        <v>0</v>
      </c>
      <c r="L3966">
        <v>9235000</v>
      </c>
      <c r="M3966" t="s">
        <v>58</v>
      </c>
      <c r="O3966" s="1">
        <f>IFERROR(IF(-_xlfn.DAYS(E3966,N3966)&lt;0,0,-_xlfn.DAYS(E3966,N3966)), " - ")</f>
        <v>0</v>
      </c>
    </row>
    <row r="3967" spans="1:15" hidden="1">
      <c r="A3967" t="s">
        <v>26</v>
      </c>
      <c r="B3967" t="s">
        <v>5121</v>
      </c>
      <c r="C3967">
        <v>4968</v>
      </c>
      <c r="D3967" t="s">
        <v>52</v>
      </c>
      <c r="E3967" s="32">
        <v>46168</v>
      </c>
      <c r="F3967" s="26">
        <v>46168.489571759259</v>
      </c>
      <c r="G3967" s="12" t="str">
        <f t="shared" si="206"/>
        <v>MAYO</v>
      </c>
      <c r="H3967">
        <v>70907060</v>
      </c>
      <c r="I3967" t="s">
        <v>53</v>
      </c>
      <c r="J3967" s="41">
        <f t="shared" si="207"/>
        <v>59700</v>
      </c>
      <c r="K3967">
        <v>0</v>
      </c>
      <c r="L3967">
        <v>59700</v>
      </c>
      <c r="M3967" t="s">
        <v>54</v>
      </c>
      <c r="O3967" s="1">
        <f>IFERROR(IF(-_xlfn.DAYS(E3967,N3967)&lt;0,0,-_xlfn.DAYS(E3967,N3967)), " - ")</f>
        <v>0</v>
      </c>
    </row>
    <row r="3968" spans="1:15" hidden="1">
      <c r="A3968" t="s">
        <v>26</v>
      </c>
      <c r="B3968" t="s">
        <v>5122</v>
      </c>
      <c r="C3968">
        <v>4967</v>
      </c>
      <c r="D3968" t="s">
        <v>52</v>
      </c>
      <c r="E3968" s="32">
        <v>46168</v>
      </c>
      <c r="F3968" s="26">
        <v>46168.489178240743</v>
      </c>
      <c r="G3968" s="12" t="str">
        <f t="shared" si="206"/>
        <v>MAYO</v>
      </c>
      <c r="H3968">
        <v>70907060</v>
      </c>
      <c r="I3968" t="s">
        <v>53</v>
      </c>
      <c r="J3968" s="41">
        <f t="shared" si="207"/>
        <v>59700</v>
      </c>
      <c r="K3968">
        <v>0</v>
      </c>
      <c r="L3968">
        <v>59700</v>
      </c>
      <c r="M3968" t="s">
        <v>54</v>
      </c>
      <c r="O3968" s="1">
        <f>IFERROR(IF(-_xlfn.DAYS(E3968,N3968)&lt;0,0,-_xlfn.DAYS(E3968,N3968)), " - ")</f>
        <v>0</v>
      </c>
    </row>
    <row r="3969" spans="1:22" hidden="1">
      <c r="A3969" t="s">
        <v>26</v>
      </c>
      <c r="B3969" t="s">
        <v>5123</v>
      </c>
      <c r="C3969">
        <v>729106</v>
      </c>
      <c r="D3969" t="s">
        <v>868</v>
      </c>
      <c r="E3969" s="32">
        <v>46168</v>
      </c>
      <c r="F3969" s="26">
        <v>46168.469085648147</v>
      </c>
      <c r="G3969" s="12" t="str">
        <f t="shared" si="206"/>
        <v>MAYO</v>
      </c>
      <c r="H3969">
        <v>811009788</v>
      </c>
      <c r="I3969" t="s">
        <v>869</v>
      </c>
      <c r="J3969" s="41">
        <f t="shared" si="207"/>
        <v>449000</v>
      </c>
      <c r="K3969">
        <v>0</v>
      </c>
      <c r="L3969">
        <v>449000</v>
      </c>
      <c r="M3969" t="s">
        <v>70</v>
      </c>
      <c r="N3969" s="32">
        <v>46168</v>
      </c>
      <c r="O3969" s="1">
        <f>IFERROR(IF(-_xlfn.DAYS(E3969,N3969)&lt;0,0,-_xlfn.DAYS(E3969,N3969)), " - ")</f>
        <v>0</v>
      </c>
      <c r="P3969" t="s">
        <v>3482</v>
      </c>
      <c r="U3969" s="32">
        <v>46169</v>
      </c>
      <c r="V3969" t="s">
        <v>39</v>
      </c>
    </row>
    <row r="3970" spans="1:22" hidden="1">
      <c r="A3970" t="s">
        <v>26</v>
      </c>
      <c r="B3970" t="s">
        <v>5124</v>
      </c>
      <c r="C3970">
        <v>3113</v>
      </c>
      <c r="D3970" t="s">
        <v>28</v>
      </c>
      <c r="E3970" s="32">
        <v>46168</v>
      </c>
      <c r="F3970" s="26">
        <v>46168.465439814812</v>
      </c>
      <c r="G3970" s="12" t="str">
        <f t="shared" si="206"/>
        <v>MAYO</v>
      </c>
      <c r="H3970">
        <v>900144364</v>
      </c>
      <c r="I3970" t="s">
        <v>72</v>
      </c>
      <c r="J3970" s="41">
        <f t="shared" si="207"/>
        <v>2970600</v>
      </c>
      <c r="K3970">
        <v>564414</v>
      </c>
      <c r="L3970">
        <v>3535014</v>
      </c>
      <c r="M3970" t="s">
        <v>70</v>
      </c>
      <c r="O3970" s="1">
        <f>IFERROR(IF(-_xlfn.DAYS(E3970,N3970)&lt;0,0,-_xlfn.DAYS(E3970,N3970)), " - ")</f>
        <v>0</v>
      </c>
    </row>
    <row r="3971" spans="1:22" hidden="1">
      <c r="A3971" t="s">
        <v>26</v>
      </c>
      <c r="B3971" t="s">
        <v>5125</v>
      </c>
      <c r="C3971">
        <v>122</v>
      </c>
      <c r="D3971" t="s">
        <v>243</v>
      </c>
      <c r="E3971" s="32">
        <v>46168</v>
      </c>
      <c r="F3971" s="26">
        <v>46168.460601851853</v>
      </c>
      <c r="G3971" s="12" t="str">
        <f t="shared" si="206"/>
        <v>MAYO</v>
      </c>
      <c r="H3971">
        <v>4179102</v>
      </c>
      <c r="I3971" t="s">
        <v>244</v>
      </c>
      <c r="J3971" s="41">
        <f t="shared" si="207"/>
        <v>19305000</v>
      </c>
      <c r="K3971">
        <v>3667950</v>
      </c>
      <c r="L3971">
        <v>22972950</v>
      </c>
      <c r="M3971" t="s">
        <v>58</v>
      </c>
      <c r="O3971" s="1">
        <f>IFERROR(IF(-_xlfn.DAYS(E3971,N3971)&lt;0,0,-_xlfn.DAYS(E3971,N3971)), " - ")</f>
        <v>0</v>
      </c>
    </row>
    <row r="3972" spans="1:22" hidden="1">
      <c r="A3972" t="s">
        <v>26</v>
      </c>
      <c r="B3972" t="s">
        <v>5126</v>
      </c>
      <c r="C3972">
        <v>180754</v>
      </c>
      <c r="D3972" t="s">
        <v>1083</v>
      </c>
      <c r="E3972" s="32">
        <v>46168</v>
      </c>
      <c r="F3972" s="26">
        <v>46168.451493055552</v>
      </c>
      <c r="G3972" s="12" t="str">
        <f t="shared" si="206"/>
        <v>MAYO</v>
      </c>
      <c r="H3972">
        <v>860000018</v>
      </c>
      <c r="I3972" t="s">
        <v>1084</v>
      </c>
      <c r="J3972" s="41">
        <f t="shared" si="207"/>
        <v>707719.96</v>
      </c>
      <c r="K3972">
        <v>125251.04</v>
      </c>
      <c r="L3972">
        <v>832971</v>
      </c>
      <c r="M3972" t="s">
        <v>70</v>
      </c>
      <c r="O3972" s="1">
        <f>IFERROR(IF(-_xlfn.DAYS(E3972,N3972)&lt;0,0,-_xlfn.DAYS(E3972,N3972)), " - ")</f>
        <v>0</v>
      </c>
    </row>
    <row r="3973" spans="1:22" hidden="1">
      <c r="A3973" t="s">
        <v>26</v>
      </c>
      <c r="B3973" t="s">
        <v>5127</v>
      </c>
      <c r="C3973">
        <v>976</v>
      </c>
      <c r="D3973" t="s">
        <v>28</v>
      </c>
      <c r="E3973" s="32">
        <v>46168</v>
      </c>
      <c r="F3973" s="26">
        <v>46168.437048611115</v>
      </c>
      <c r="G3973" s="12" t="str">
        <f t="shared" si="206"/>
        <v>MAYO</v>
      </c>
      <c r="H3973">
        <v>79724201</v>
      </c>
      <c r="I3973" t="s">
        <v>2083</v>
      </c>
      <c r="J3973" s="41">
        <f t="shared" si="207"/>
        <v>1760000</v>
      </c>
      <c r="K3973">
        <v>0</v>
      </c>
      <c r="L3973">
        <v>1760000</v>
      </c>
      <c r="M3973" t="s">
        <v>199</v>
      </c>
      <c r="O3973" s="1">
        <f>IFERROR(IF(-_xlfn.DAYS(E3973,N3973)&lt;0,0,-_xlfn.DAYS(E3973,N3973)), " - ")</f>
        <v>0</v>
      </c>
    </row>
    <row r="3974" spans="1:22" hidden="1">
      <c r="A3974" t="s">
        <v>26</v>
      </c>
      <c r="B3974" t="s">
        <v>5128</v>
      </c>
      <c r="C3974">
        <v>18748</v>
      </c>
      <c r="D3974" t="s">
        <v>1431</v>
      </c>
      <c r="E3974" s="32">
        <v>46168</v>
      </c>
      <c r="F3974" s="26">
        <v>46168.396886574075</v>
      </c>
      <c r="G3974" s="12" t="str">
        <f t="shared" si="206"/>
        <v>MAYO</v>
      </c>
      <c r="H3974">
        <v>900219834</v>
      </c>
      <c r="I3974" t="s">
        <v>739</v>
      </c>
      <c r="J3974" s="41">
        <f t="shared" si="207"/>
        <v>16806.72</v>
      </c>
      <c r="K3974">
        <v>3193.28</v>
      </c>
      <c r="L3974">
        <v>20000</v>
      </c>
      <c r="M3974" t="s">
        <v>70</v>
      </c>
      <c r="O3974" s="1">
        <f>IFERROR(IF(-_xlfn.DAYS(E3974,N3974)&lt;0,0,-_xlfn.DAYS(E3974,N3974)), " - ")</f>
        <v>0</v>
      </c>
    </row>
    <row r="3975" spans="1:22" hidden="1">
      <c r="A3975" t="s">
        <v>26</v>
      </c>
      <c r="B3975" t="s">
        <v>5129</v>
      </c>
      <c r="C3975">
        <v>4963</v>
      </c>
      <c r="D3975" t="s">
        <v>52</v>
      </c>
      <c r="E3975" s="32">
        <v>46168</v>
      </c>
      <c r="F3975" s="26">
        <v>46168.389479166668</v>
      </c>
      <c r="G3975" s="12" t="str">
        <f t="shared" si="206"/>
        <v>MAYO</v>
      </c>
      <c r="H3975">
        <v>70907060</v>
      </c>
      <c r="I3975" t="s">
        <v>53</v>
      </c>
      <c r="J3975" s="41">
        <f t="shared" si="207"/>
        <v>22900</v>
      </c>
      <c r="K3975">
        <v>0</v>
      </c>
      <c r="L3975">
        <v>22900</v>
      </c>
      <c r="M3975" t="s">
        <v>54</v>
      </c>
      <c r="O3975" s="1">
        <f>IFERROR(IF(-_xlfn.DAYS(E3975,N3975)&lt;0,0,-_xlfn.DAYS(E3975,N3975)), " - ")</f>
        <v>0</v>
      </c>
    </row>
    <row r="3976" spans="1:22" hidden="1">
      <c r="A3976" t="s">
        <v>26</v>
      </c>
      <c r="B3976" t="s">
        <v>5130</v>
      </c>
      <c r="C3976">
        <v>3509</v>
      </c>
      <c r="D3976" t="s">
        <v>698</v>
      </c>
      <c r="E3976" s="32">
        <v>46168</v>
      </c>
      <c r="F3976" s="26">
        <v>46168.335104166668</v>
      </c>
      <c r="G3976" s="12" t="str">
        <f t="shared" si="206"/>
        <v>MAYO</v>
      </c>
      <c r="H3976">
        <v>900432954</v>
      </c>
      <c r="I3976" t="s">
        <v>5134</v>
      </c>
      <c r="J3976" s="41">
        <f t="shared" si="207"/>
        <v>85900</v>
      </c>
      <c r="K3976">
        <v>0</v>
      </c>
      <c r="L3976">
        <v>85900</v>
      </c>
      <c r="M3976" t="s">
        <v>54</v>
      </c>
      <c r="O3976" s="1">
        <f>IFERROR(IF(-_xlfn.DAYS(E3976,N3976)&lt;0,0,-_xlfn.DAYS(E3976,N3976)), " - ")</f>
        <v>0</v>
      </c>
    </row>
    <row r="3977" spans="1:22" hidden="1">
      <c r="A3977" t="s">
        <v>26</v>
      </c>
      <c r="B3977" t="s">
        <v>5131</v>
      </c>
      <c r="C3977">
        <v>41925</v>
      </c>
      <c r="D3977" t="s">
        <v>3922</v>
      </c>
      <c r="E3977" s="32">
        <v>46168</v>
      </c>
      <c r="F3977" s="26">
        <v>46168.216840277775</v>
      </c>
      <c r="G3977" s="12" t="str">
        <f t="shared" si="206"/>
        <v>MAYO</v>
      </c>
      <c r="H3977">
        <v>88147614</v>
      </c>
      <c r="I3977" t="s">
        <v>956</v>
      </c>
      <c r="J3977" s="41">
        <f t="shared" si="207"/>
        <v>150000</v>
      </c>
      <c r="K3977">
        <v>0</v>
      </c>
      <c r="L3977">
        <v>150000</v>
      </c>
      <c r="M3977" t="s">
        <v>54</v>
      </c>
      <c r="O3977" s="1">
        <f>IFERROR(IF(-_xlfn.DAYS(E3977,N3977)&lt;0,0,-_xlfn.DAYS(E3977,N3977)), " - ")</f>
        <v>0</v>
      </c>
    </row>
  </sheetData>
  <autoFilter ref="A1:Y3977" xr:uid="{EACBA547-8BC0-4D56-9750-071C47822C7A}">
    <filterColumn colId="2">
      <filters>
        <filter val="2941"/>
        <filter val="100294163"/>
      </filters>
    </filterColumn>
    <filterColumn colId="6">
      <filters>
        <filter val="MAYO"/>
      </filters>
    </filterColumn>
  </autoFilter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0F0C64-E641-4F4D-A45E-EBD91C3E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bdfb60-808f-4850-8917-2157e4053b34"/>
    <ds:schemaRef ds:uri="dfcaad33-1000-4f9f-a1d1-281472e2d4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E8D14BB-FF01-4077-B2DF-2FD32BE9AC0E}">
  <ds:schemaRefs>
    <ds:schemaRef ds:uri="http://schemas.microsoft.com/office/2006/metadata/properties"/>
    <ds:schemaRef ds:uri="http://schemas.microsoft.com/office/infopath/2007/PartnerControls"/>
    <ds:schemaRef ds:uri="dfcaad33-1000-4f9f-a1d1-281472e2d4f7"/>
    <ds:schemaRef ds:uri="fcbdfb60-808f-4850-8917-2157e4053b34"/>
  </ds:schemaRefs>
</ds:datastoreItem>
</file>

<file path=customXml/itemProps3.xml><?xml version="1.0" encoding="utf-8"?>
<ds:datastoreItem xmlns:ds="http://schemas.openxmlformats.org/officeDocument/2006/customXml" ds:itemID="{83DBCFFF-D587-444A-ACF1-5CA4E931E00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OCT</vt:lpstr>
      <vt:lpstr>NOV</vt:lpstr>
      <vt:lpstr>DIC</vt:lpstr>
      <vt:lpstr>ENERO</vt:lpstr>
      <vt:lpstr>FEBRERO</vt:lpstr>
      <vt:lpstr>MARZO</vt:lpstr>
      <vt:lpstr>Indicadores.</vt:lpstr>
      <vt:lpstr>Hoja1</vt:lpstr>
      <vt:lpstr>CONTROL GENERAL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Angy Paola Colorado Restrepo</cp:lastModifiedBy>
  <cp:revision/>
  <dcterms:created xsi:type="dcterms:W3CDTF">2025-01-02T14:54:02Z</dcterms:created>
  <dcterms:modified xsi:type="dcterms:W3CDTF">2026-05-27T20:00:56Z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