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me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74c6ef6fea7ed8b/Desktop/Data Analytics/Coding_Temple/week_1/"/>
    </mc:Choice>
  </mc:AlternateContent>
  <xr:revisionPtr revIDLastSave="747" documentId="8_{7A787349-90A7-43D9-BCEE-F388497F4402}" xr6:coauthVersionLast="47" xr6:coauthVersionMax="47" xr10:uidLastSave="{E32822E5-AE4D-434F-9A20-7102B1F77FF0}"/>
  <bookViews>
    <workbookView xWindow="-120" yWindow="-120" windowWidth="29040" windowHeight="15840" activeTab="2" xr2:uid="{00000000-000D-0000-FFFF-FFFF00000000}"/>
  </bookViews>
  <sheets>
    <sheet name="Example 1" sheetId="4" r:id="rId1"/>
    <sheet name="Example 2" sheetId="1" r:id="rId2"/>
    <sheet name="Example 2 Pivot Reports" sheetId="8" r:id="rId3"/>
  </sheets>
  <definedNames>
    <definedName name="_xlnm._FilterDatabase" localSheetId="0" hidden="1">'Example 1'!$A$2:$BH$2</definedName>
    <definedName name="_xlnm._FilterDatabase" localSheetId="1" hidden="1">'Example 2'!$A$2:$AV$2</definedName>
    <definedName name="worst_day" localSheetId="0">'Example 1'!$AP$37:$AP$38</definedName>
    <definedName name="worst_day">'Example 2'!#REF!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8" i="1" l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U38" i="1"/>
  <c r="V38" i="1"/>
  <c r="W38" i="1"/>
  <c r="X38" i="1"/>
  <c r="D38" i="1"/>
  <c r="E37" i="1"/>
  <c r="F37" i="1"/>
  <c r="G37" i="1"/>
  <c r="H37" i="1"/>
  <c r="I37" i="1"/>
  <c r="J37" i="1"/>
  <c r="K37" i="1"/>
  <c r="L37" i="1"/>
  <c r="M37" i="1"/>
  <c r="N37" i="1"/>
  <c r="O37" i="1"/>
  <c r="P37" i="1"/>
  <c r="Q37" i="1"/>
  <c r="R37" i="1"/>
  <c r="S37" i="1"/>
  <c r="T37" i="1"/>
  <c r="U37" i="1"/>
  <c r="V37" i="1"/>
  <c r="W37" i="1"/>
  <c r="X37" i="1"/>
  <c r="D36" i="1"/>
  <c r="D37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X36" i="4"/>
  <c r="W36" i="4"/>
  <c r="V36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X35" i="4"/>
  <c r="W35" i="4"/>
  <c r="V35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AB33" i="4"/>
  <c r="C33" i="4"/>
  <c r="AB32" i="4"/>
  <c r="C32" i="4"/>
  <c r="AB31" i="4"/>
  <c r="C31" i="4"/>
  <c r="AB30" i="4"/>
  <c r="C30" i="4"/>
  <c r="AB29" i="4"/>
  <c r="C29" i="4"/>
  <c r="AB28" i="4"/>
  <c r="C28" i="4"/>
  <c r="AB27" i="4"/>
  <c r="C27" i="4"/>
  <c r="AB26" i="4"/>
  <c r="C26" i="4"/>
  <c r="AB25" i="4"/>
  <c r="C25" i="4"/>
  <c r="AB24" i="4"/>
  <c r="C24" i="4"/>
  <c r="AB23" i="4"/>
  <c r="C23" i="4"/>
  <c r="AB22" i="4"/>
  <c r="C22" i="4"/>
  <c r="AB21" i="4"/>
  <c r="C21" i="4"/>
  <c r="AB20" i="4"/>
  <c r="C20" i="4"/>
  <c r="AB19" i="4"/>
  <c r="C19" i="4"/>
  <c r="AB18" i="4"/>
  <c r="C18" i="4"/>
  <c r="AB17" i="4"/>
  <c r="C17" i="4"/>
  <c r="AB16" i="4"/>
  <c r="C16" i="4"/>
  <c r="AB15" i="4"/>
  <c r="C15" i="4"/>
  <c r="AB14" i="4"/>
  <c r="C14" i="4"/>
  <c r="AB13" i="4"/>
  <c r="C13" i="4"/>
  <c r="AB12" i="4"/>
  <c r="C12" i="4"/>
  <c r="AB11" i="4"/>
  <c r="C11" i="4"/>
  <c r="AB10" i="4"/>
  <c r="C10" i="4"/>
  <c r="AB9" i="4"/>
  <c r="C9" i="4"/>
  <c r="AB8" i="4"/>
  <c r="C8" i="4"/>
  <c r="AB7" i="4"/>
  <c r="C7" i="4"/>
  <c r="AB6" i="4"/>
  <c r="C6" i="4"/>
  <c r="AB5" i="4"/>
  <c r="C5" i="4"/>
  <c r="AB4" i="4"/>
  <c r="C4" i="4"/>
  <c r="AB3" i="4"/>
  <c r="C3" i="4"/>
  <c r="E2" i="4"/>
  <c r="E1" i="4" s="1"/>
  <c r="D1" i="4"/>
  <c r="C4" i="1"/>
  <c r="C5" i="1"/>
  <c r="C6" i="1"/>
  <c r="C7" i="1"/>
  <c r="C8" i="1"/>
  <c r="C26" i="1"/>
  <c r="C27" i="1"/>
  <c r="C9" i="1"/>
  <c r="C10" i="1"/>
  <c r="C11" i="1"/>
  <c r="C12" i="1"/>
  <c r="C13" i="1"/>
  <c r="C14" i="1"/>
  <c r="C28" i="1"/>
  <c r="C29" i="1"/>
  <c r="C15" i="1"/>
  <c r="C16" i="1"/>
  <c r="C17" i="1"/>
  <c r="C18" i="1"/>
  <c r="C19" i="1"/>
  <c r="C20" i="1"/>
  <c r="C30" i="1"/>
  <c r="C31" i="1"/>
  <c r="C21" i="1"/>
  <c r="C22" i="1"/>
  <c r="C23" i="1"/>
  <c r="C24" i="1"/>
  <c r="C32" i="1"/>
  <c r="C33" i="1"/>
  <c r="C25" i="1"/>
  <c r="C3" i="1"/>
  <c r="D1" i="1"/>
  <c r="E2" i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X1" i="1" s="1"/>
  <c r="K37" i="4" l="1"/>
  <c r="K38" i="4" s="1"/>
  <c r="AD39" i="4"/>
  <c r="I37" i="4"/>
  <c r="I38" i="4" s="1"/>
  <c r="Q37" i="4"/>
  <c r="Q38" i="4" s="1"/>
  <c r="AF41" i="4"/>
  <c r="AB35" i="4"/>
  <c r="J37" i="4"/>
  <c r="J38" i="4" s="1"/>
  <c r="R37" i="4"/>
  <c r="R38" i="4" s="1"/>
  <c r="S37" i="4"/>
  <c r="S38" i="4" s="1"/>
  <c r="AB39" i="4"/>
  <c r="M37" i="4"/>
  <c r="M38" i="4" s="1"/>
  <c r="U37" i="4"/>
  <c r="U38" i="4" s="1"/>
  <c r="AF42" i="4"/>
  <c r="D37" i="4"/>
  <c r="D38" i="4" s="1"/>
  <c r="L37" i="4"/>
  <c r="L38" i="4" s="1"/>
  <c r="T37" i="4"/>
  <c r="T38" i="4" s="1"/>
  <c r="AC41" i="4"/>
  <c r="V37" i="4"/>
  <c r="V38" i="4" s="1"/>
  <c r="AB41" i="4"/>
  <c r="W37" i="4"/>
  <c r="W38" i="4" s="1"/>
  <c r="AE39" i="4"/>
  <c r="P37" i="4"/>
  <c r="P38" i="4" s="1"/>
  <c r="X37" i="4"/>
  <c r="X38" i="4" s="1"/>
  <c r="AB6" i="1"/>
  <c r="AB20" i="1"/>
  <c r="AB11" i="1"/>
  <c r="AB18" i="1"/>
  <c r="AB24" i="1"/>
  <c r="AB32" i="1"/>
  <c r="AB28" i="1"/>
  <c r="D35" i="1"/>
  <c r="Y28" i="1"/>
  <c r="Y20" i="1"/>
  <c r="Y12" i="1"/>
  <c r="AB12" i="1" s="1"/>
  <c r="Y4" i="1"/>
  <c r="AB4" i="1" s="1"/>
  <c r="Y27" i="1"/>
  <c r="AB27" i="1" s="1"/>
  <c r="Y19" i="1"/>
  <c r="AB19" i="1" s="1"/>
  <c r="Y11" i="1"/>
  <c r="Y21" i="1"/>
  <c r="AB21" i="1" s="1"/>
  <c r="E35" i="1"/>
  <c r="Y3" i="1"/>
  <c r="AB3" i="1" s="1"/>
  <c r="Y26" i="1"/>
  <c r="AB26" i="1" s="1"/>
  <c r="Y18" i="1"/>
  <c r="Y10" i="1"/>
  <c r="AB10" i="1" s="1"/>
  <c r="Y33" i="1"/>
  <c r="AB33" i="1" s="1"/>
  <c r="Y25" i="1"/>
  <c r="AB25" i="1" s="1"/>
  <c r="Y17" i="1"/>
  <c r="AB17" i="1" s="1"/>
  <c r="Y9" i="1"/>
  <c r="AB9" i="1" s="1"/>
  <c r="Y13" i="1"/>
  <c r="AB13" i="1" s="1"/>
  <c r="Y32" i="1"/>
  <c r="Y24" i="1"/>
  <c r="Y16" i="1"/>
  <c r="AB16" i="1" s="1"/>
  <c r="Y8" i="1"/>
  <c r="AB8" i="1" s="1"/>
  <c r="Y5" i="1"/>
  <c r="AB5" i="1" s="1"/>
  <c r="Y31" i="1"/>
  <c r="AB31" i="1" s="1"/>
  <c r="Y23" i="1"/>
  <c r="AB23" i="1" s="1"/>
  <c r="Y15" i="1"/>
  <c r="AB15" i="1" s="1"/>
  <c r="Y7" i="1"/>
  <c r="AB7" i="1" s="1"/>
  <c r="Y29" i="1"/>
  <c r="AB29" i="1" s="1"/>
  <c r="Y30" i="1"/>
  <c r="AB30" i="1" s="1"/>
  <c r="Y22" i="1"/>
  <c r="AB22" i="1" s="1"/>
  <c r="Y14" i="1"/>
  <c r="AB14" i="1" s="1"/>
  <c r="Y6" i="1"/>
  <c r="S35" i="1"/>
  <c r="K35" i="1"/>
  <c r="R35" i="1"/>
  <c r="J35" i="1"/>
  <c r="L35" i="1"/>
  <c r="Q35" i="1"/>
  <c r="I35" i="1"/>
  <c r="T35" i="1"/>
  <c r="X35" i="1"/>
  <c r="P35" i="1"/>
  <c r="H35" i="1"/>
  <c r="W35" i="1"/>
  <c r="O35" i="1"/>
  <c r="G35" i="1"/>
  <c r="V35" i="1"/>
  <c r="N35" i="1"/>
  <c r="F35" i="1"/>
  <c r="U35" i="1"/>
  <c r="M35" i="1"/>
  <c r="AF39" i="4"/>
  <c r="AD41" i="4"/>
  <c r="E37" i="4"/>
  <c r="E38" i="4" s="1"/>
  <c r="AB40" i="4"/>
  <c r="AE41" i="4"/>
  <c r="F37" i="4"/>
  <c r="F38" i="4" s="1"/>
  <c r="N37" i="4"/>
  <c r="N38" i="4" s="1"/>
  <c r="AC40" i="4"/>
  <c r="G37" i="4"/>
  <c r="G38" i="4" s="1"/>
  <c r="O37" i="4"/>
  <c r="O38" i="4" s="1"/>
  <c r="AD40" i="4"/>
  <c r="AB42" i="4"/>
  <c r="F2" i="4"/>
  <c r="H37" i="4"/>
  <c r="H38" i="4" s="1"/>
  <c r="AE40" i="4"/>
  <c r="AC42" i="4"/>
  <c r="AC39" i="4"/>
  <c r="AF40" i="4"/>
  <c r="AD42" i="4"/>
  <c r="AE42" i="4"/>
  <c r="L1" i="1"/>
  <c r="K1" i="1"/>
  <c r="U1" i="1"/>
  <c r="I1" i="1"/>
  <c r="T1" i="1"/>
  <c r="H1" i="1"/>
  <c r="S1" i="1"/>
  <c r="E1" i="1"/>
  <c r="Q1" i="1"/>
  <c r="P1" i="1"/>
  <c r="M1" i="1"/>
  <c r="R1" i="1"/>
  <c r="J1" i="1"/>
  <c r="W1" i="1"/>
  <c r="O1" i="1"/>
  <c r="G1" i="1"/>
  <c r="V1" i="1"/>
  <c r="N1" i="1"/>
  <c r="F1" i="1"/>
  <c r="G2" i="4" l="1"/>
  <c r="F1" i="4"/>
  <c r="G1" i="4" l="1"/>
  <c r="H2" i="4"/>
  <c r="I2" i="4" l="1"/>
  <c r="H1" i="4"/>
  <c r="I1" i="4" l="1"/>
  <c r="J2" i="4"/>
  <c r="J1" i="4" l="1"/>
  <c r="K2" i="4"/>
  <c r="K1" i="4" l="1"/>
  <c r="L2" i="4"/>
  <c r="L1" i="4" l="1"/>
  <c r="M2" i="4"/>
  <c r="M1" i="4" l="1"/>
  <c r="N2" i="4"/>
  <c r="O2" i="4" l="1"/>
  <c r="N1" i="4"/>
  <c r="P2" i="4" l="1"/>
  <c r="O1" i="4"/>
  <c r="Q2" i="4" l="1"/>
  <c r="P1" i="4"/>
  <c r="Q1" i="4" l="1"/>
  <c r="R2" i="4"/>
  <c r="R1" i="4" l="1"/>
  <c r="S2" i="4"/>
  <c r="T2" i="4" l="1"/>
  <c r="S1" i="4"/>
  <c r="U2" i="4" l="1"/>
  <c r="T1" i="4"/>
  <c r="U1" i="4" l="1"/>
  <c r="V2" i="4"/>
  <c r="W2" i="4" l="1"/>
  <c r="V1" i="4"/>
  <c r="X2" i="4" l="1"/>
  <c r="W1" i="4"/>
  <c r="X1" i="4" l="1"/>
  <c r="AA30" i="4"/>
  <c r="AC30" i="4" s="1"/>
  <c r="AA19" i="4"/>
  <c r="AC19" i="4" s="1"/>
  <c r="AA21" i="4"/>
  <c r="AC21" i="4" s="1"/>
  <c r="AA12" i="4"/>
  <c r="AC12" i="4" s="1"/>
  <c r="AA17" i="4"/>
  <c r="AC17" i="4" s="1"/>
  <c r="AA25" i="4"/>
  <c r="AC25" i="4" s="1"/>
  <c r="AA5" i="4"/>
  <c r="AC5" i="4" s="1"/>
  <c r="AA27" i="4"/>
  <c r="AC27" i="4" s="1"/>
  <c r="AA28" i="4"/>
  <c r="AC28" i="4" s="1"/>
  <c r="AA6" i="4"/>
  <c r="AC6" i="4" s="1"/>
  <c r="AA31" i="4"/>
  <c r="AC31" i="4" s="1"/>
  <c r="AA8" i="4"/>
  <c r="AC8" i="4" s="1"/>
  <c r="AA29" i="4"/>
  <c r="AC29" i="4" s="1"/>
  <c r="AA18" i="4"/>
  <c r="AC18" i="4" s="1"/>
  <c r="AA15" i="4"/>
  <c r="AC15" i="4" s="1"/>
  <c r="AA3" i="4"/>
  <c r="AA20" i="4"/>
  <c r="AC20" i="4" s="1"/>
  <c r="AA7" i="4"/>
  <c r="AC7" i="4" s="1"/>
  <c r="AA4" i="4"/>
  <c r="AC4" i="4" s="1"/>
  <c r="AA26" i="4"/>
  <c r="AC26" i="4" s="1"/>
  <c r="AA23" i="4"/>
  <c r="AC23" i="4" s="1"/>
  <c r="AA22" i="4"/>
  <c r="AC22" i="4" s="1"/>
  <c r="AA9" i="4"/>
  <c r="AC9" i="4" s="1"/>
  <c r="AA24" i="4"/>
  <c r="AC24" i="4" s="1"/>
  <c r="AA11" i="4"/>
  <c r="AC11" i="4" s="1"/>
  <c r="AA10" i="4"/>
  <c r="AC10" i="4" s="1"/>
  <c r="AA32" i="4"/>
  <c r="AC32" i="4" s="1"/>
  <c r="AA33" i="4"/>
  <c r="AC33" i="4" s="1"/>
  <c r="AA14" i="4"/>
  <c r="AC14" i="4" s="1"/>
  <c r="AA13" i="4"/>
  <c r="AC13" i="4" s="1"/>
  <c r="AA16" i="4"/>
  <c r="AC16" i="4" s="1"/>
  <c r="AD16" i="4" l="1"/>
  <c r="AE16" i="4" s="1"/>
  <c r="AF16" i="4"/>
  <c r="AD15" i="4"/>
  <c r="AE15" i="4" s="1"/>
  <c r="AF15" i="4"/>
  <c r="AD13" i="4"/>
  <c r="AE13" i="4" s="1"/>
  <c r="AF13" i="4"/>
  <c r="AD18" i="4"/>
  <c r="AE18" i="4" s="1"/>
  <c r="AF18" i="4"/>
  <c r="AD14" i="4"/>
  <c r="AE14" i="4" s="1"/>
  <c r="AF14" i="4"/>
  <c r="AD29" i="4"/>
  <c r="AE29" i="4" s="1"/>
  <c r="AF29" i="4"/>
  <c r="AD26" i="4"/>
  <c r="AE26" i="4" s="1"/>
  <c r="AF26" i="4"/>
  <c r="AD12" i="4"/>
  <c r="AE12" i="4" s="1"/>
  <c r="AF12" i="4"/>
  <c r="AD31" i="4"/>
  <c r="AE31" i="4" s="1"/>
  <c r="AF31" i="4"/>
  <c r="AD21" i="4"/>
  <c r="AE21" i="4" s="1"/>
  <c r="AF21" i="4"/>
  <c r="AD20" i="4"/>
  <c r="AE20" i="4" s="1"/>
  <c r="AF20" i="4"/>
  <c r="AD9" i="4"/>
  <c r="AE9" i="4" s="1"/>
  <c r="AF9" i="4"/>
  <c r="AD5" i="4"/>
  <c r="AE5" i="4" s="1"/>
  <c r="AF5" i="4"/>
  <c r="AD22" i="4"/>
  <c r="AE22" i="4" s="1"/>
  <c r="AF22" i="4"/>
  <c r="AD25" i="4"/>
  <c r="AE25" i="4" s="1"/>
  <c r="AF25" i="4"/>
  <c r="AD23" i="4"/>
  <c r="AE23" i="4" s="1"/>
  <c r="AF23" i="4"/>
  <c r="AD17" i="4"/>
  <c r="AE17" i="4" s="1"/>
  <c r="AF17" i="4"/>
  <c r="AD33" i="4"/>
  <c r="AE33" i="4" s="1"/>
  <c r="AF33" i="4"/>
  <c r="AD8" i="4"/>
  <c r="AE8" i="4" s="1"/>
  <c r="AF8" i="4"/>
  <c r="AD32" i="4"/>
  <c r="AE32" i="4" s="1"/>
  <c r="AF32" i="4"/>
  <c r="AD4" i="4"/>
  <c r="AE4" i="4" s="1"/>
  <c r="AF4" i="4"/>
  <c r="AD10" i="4"/>
  <c r="AE10" i="4" s="1"/>
  <c r="AF10" i="4"/>
  <c r="AD7" i="4"/>
  <c r="AE7" i="4" s="1"/>
  <c r="AF7" i="4"/>
  <c r="AD6" i="4"/>
  <c r="AE6" i="4" s="1"/>
  <c r="AF6" i="4"/>
  <c r="AD19" i="4"/>
  <c r="AE19" i="4" s="1"/>
  <c r="AF19" i="4"/>
  <c r="AD11" i="4"/>
  <c r="AE11" i="4" s="1"/>
  <c r="AF11" i="4"/>
  <c r="AD28" i="4"/>
  <c r="AE28" i="4" s="1"/>
  <c r="AF28" i="4"/>
  <c r="AD30" i="4"/>
  <c r="AE30" i="4" s="1"/>
  <c r="AF30" i="4"/>
  <c r="AD24" i="4"/>
  <c r="AE24" i="4" s="1"/>
  <c r="AF24" i="4"/>
  <c r="AD27" i="4"/>
  <c r="AE27" i="4" s="1"/>
  <c r="AF27" i="4"/>
  <c r="AA35" i="4"/>
  <c r="AC3" i="4"/>
  <c r="AF3" i="4" s="1"/>
  <c r="AD3" i="4" l="1"/>
  <c r="AC35" i="4"/>
  <c r="AE3" i="4" l="1"/>
  <c r="AE35" i="4" s="1"/>
  <c r="AD35" i="4"/>
</calcChain>
</file>

<file path=xl/sharedStrings.xml><?xml version="1.0" encoding="utf-8"?>
<sst xmlns="http://schemas.openxmlformats.org/spreadsheetml/2006/main" count="1455" uniqueCount="139">
  <si>
    <t>first name</t>
  </si>
  <si>
    <t>last name</t>
  </si>
  <si>
    <t>Gawen</t>
  </si>
  <si>
    <t>Gulliman</t>
  </si>
  <si>
    <t>Enrico</t>
  </si>
  <si>
    <t>Riteley</t>
  </si>
  <si>
    <t>Dayna</t>
  </si>
  <si>
    <t>Aynold</t>
  </si>
  <si>
    <t>Levon</t>
  </si>
  <si>
    <t>Kembrey</t>
  </si>
  <si>
    <t>Walker</t>
  </si>
  <si>
    <t>Fletham</t>
  </si>
  <si>
    <t>Hinze</t>
  </si>
  <si>
    <t>Looby</t>
  </si>
  <si>
    <t>Eben</t>
  </si>
  <si>
    <t>Dormer</t>
  </si>
  <si>
    <t>Ximenes</t>
  </si>
  <si>
    <t>Gaylard</t>
  </si>
  <si>
    <t>Darryl</t>
  </si>
  <si>
    <t>Lytle</t>
  </si>
  <si>
    <t>Barnett</t>
  </si>
  <si>
    <t>Symon</t>
  </si>
  <si>
    <t>Theobald</t>
  </si>
  <si>
    <t>Keysall</t>
  </si>
  <si>
    <t>Blaire</t>
  </si>
  <si>
    <t>Elsbury</t>
  </si>
  <si>
    <t>Jefferson</t>
  </si>
  <si>
    <t>Liverseege</t>
  </si>
  <si>
    <t>Christophe</t>
  </si>
  <si>
    <t>Rudram</t>
  </si>
  <si>
    <t>Jeana</t>
  </si>
  <si>
    <t>Blankett</t>
  </si>
  <si>
    <t>Evelina</t>
  </si>
  <si>
    <t>Landrieu</t>
  </si>
  <si>
    <t>Alford</t>
  </si>
  <si>
    <t>Breeze</t>
  </si>
  <si>
    <t>Benni</t>
  </si>
  <si>
    <t>Squibbs</t>
  </si>
  <si>
    <t>Joaquin</t>
  </si>
  <si>
    <t>Burchess</t>
  </si>
  <si>
    <t>Anatole</t>
  </si>
  <si>
    <t>Belchamber</t>
  </si>
  <si>
    <t>Ann</t>
  </si>
  <si>
    <t>Peaple</t>
  </si>
  <si>
    <t>Caritta</t>
  </si>
  <si>
    <t>Lyptrit</t>
  </si>
  <si>
    <t>Reinaldos</t>
  </si>
  <si>
    <t>Ainsbury</t>
  </si>
  <si>
    <t>Anthe</t>
  </si>
  <si>
    <t>Realph</t>
  </si>
  <si>
    <t>Jeni</t>
  </si>
  <si>
    <t>Fitchell</t>
  </si>
  <si>
    <t>Evered</t>
  </si>
  <si>
    <t>Lightning</t>
  </si>
  <si>
    <t>Luther</t>
  </si>
  <si>
    <t>Flecknell</t>
  </si>
  <si>
    <t>Lyndsey</t>
  </si>
  <si>
    <t>Sweatland</t>
  </si>
  <si>
    <t>Loella</t>
  </si>
  <si>
    <t>Hince</t>
  </si>
  <si>
    <t>Harlen</t>
  </si>
  <si>
    <t>Mary</t>
  </si>
  <si>
    <t>Deeanne</t>
  </si>
  <si>
    <t>Morais</t>
  </si>
  <si>
    <t>x</t>
  </si>
  <si>
    <t>Days Present</t>
  </si>
  <si>
    <t>Day Absent</t>
  </si>
  <si>
    <t>Absentee %</t>
  </si>
  <si>
    <t>Attendance %</t>
  </si>
  <si>
    <t>Legal Name</t>
  </si>
  <si>
    <t>Total Attendance</t>
  </si>
  <si>
    <t>Total Absent</t>
  </si>
  <si>
    <t>TTL Days Present</t>
  </si>
  <si>
    <t>TTL Days Absent</t>
  </si>
  <si>
    <t>AVG Absentee %</t>
  </si>
  <si>
    <t>AVG Attendance %</t>
  </si>
  <si>
    <t>Absentee Percentage</t>
  </si>
  <si>
    <t>Attendance Percentage</t>
  </si>
  <si>
    <t>Analysis</t>
  </si>
  <si>
    <t>Day Analysis</t>
  </si>
  <si>
    <t>Min Days Absent</t>
  </si>
  <si>
    <t>Max Days Absent</t>
  </si>
  <si>
    <t>Average Days Absent</t>
  </si>
  <si>
    <t>Median Days Absent</t>
  </si>
  <si>
    <t>Day of Week</t>
  </si>
  <si>
    <t>Mon</t>
  </si>
  <si>
    <t>Tue</t>
  </si>
  <si>
    <t>Wed</t>
  </si>
  <si>
    <t>Thur</t>
  </si>
  <si>
    <t>Fri</t>
  </si>
  <si>
    <t>Sat</t>
  </si>
  <si>
    <t>Sun</t>
  </si>
  <si>
    <t>Daily Totals</t>
  </si>
  <si>
    <t>Avg Days Absent</t>
  </si>
  <si>
    <t>TTL Attendace</t>
  </si>
  <si>
    <t>TTL Absent</t>
  </si>
  <si>
    <t>TTL Roster</t>
  </si>
  <si>
    <t>TTL Days of Month</t>
  </si>
  <si>
    <t>Grand Total</t>
  </si>
  <si>
    <t>Ainsbury, Reinaldos</t>
  </si>
  <si>
    <t>Aynold, Dayna</t>
  </si>
  <si>
    <t>Belchamber, Anatole</t>
  </si>
  <si>
    <t>Blankett, Jeana</t>
  </si>
  <si>
    <t>Breeze, Alford</t>
  </si>
  <si>
    <t>Burchess, Joaquin</t>
  </si>
  <si>
    <t>Dormer, Eben</t>
  </si>
  <si>
    <t>Elsbury, Blaire</t>
  </si>
  <si>
    <t>Fitchell, Jeni</t>
  </si>
  <si>
    <t>Flecknell, Luther</t>
  </si>
  <si>
    <t>Fletham, Walker</t>
  </si>
  <si>
    <t>Gaylard, Ximenes</t>
  </si>
  <si>
    <t>Gulliman, Gawen</t>
  </si>
  <si>
    <t>Hince, Loella</t>
  </si>
  <si>
    <t>Kembrey, Levon</t>
  </si>
  <si>
    <t>Keysall, Theobald</t>
  </si>
  <si>
    <t>Landrieu, Evelina</t>
  </si>
  <si>
    <t>Lightning, Evered</t>
  </si>
  <si>
    <t>Liverseege, Jefferson</t>
  </si>
  <si>
    <t>Looby, Hinze</t>
  </si>
  <si>
    <t>Lyptrit, Caritta</t>
  </si>
  <si>
    <t>Lytle, Darryl</t>
  </si>
  <si>
    <t>Mary, Harlen</t>
  </si>
  <si>
    <t>Morais, Deeanne</t>
  </si>
  <si>
    <t>Peaple, Ann</t>
  </si>
  <si>
    <t>Realph, Anthe</t>
  </si>
  <si>
    <t>Riteley, Enrico</t>
  </si>
  <si>
    <t>Rudram, Christophe</t>
  </si>
  <si>
    <t>Squibbs, Benni</t>
  </si>
  <si>
    <t>Sweatland, Lyndsey</t>
  </si>
  <si>
    <t>Symon, Barnett</t>
  </si>
  <si>
    <t>Sum of TTL Days Present</t>
  </si>
  <si>
    <t>Sum of TTL Days Absent</t>
  </si>
  <si>
    <t>Average of Avg Days Absent</t>
  </si>
  <si>
    <t>Perfect Attendence</t>
  </si>
  <si>
    <t>Absentee Report</t>
  </si>
  <si>
    <t>TTL School Days</t>
  </si>
  <si>
    <t>Perfect Attendance</t>
  </si>
  <si>
    <t>TTL Perf. Attendance</t>
  </si>
  <si>
    <t>Max of TTL Days of 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</si>
</sst>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;@"/>
    <numFmt numFmtId="165" formatCode="0.0%"/>
  </numFmts>
  <fonts count="17" x14ac:knownFonts="1">
    <font>
      <sz val="11"/>
      <name val="Arial"/>
      <family val="1"/>
    </font>
    <font>
      <sz val="11"/>
      <name val="Arial"/>
      <family val="1"/>
    </font>
    <font>
      <b/>
      <sz val="11"/>
      <name val="Arial"/>
      <family val="2"/>
    </font>
    <font>
      <sz val="8"/>
      <name val="Arial"/>
      <family val="1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1"/>
      <color theme="1"/>
      <name val="Arial"/>
      <family val="2"/>
    </font>
    <font>
      <b/>
      <i/>
      <sz val="14"/>
      <name val="Arial"/>
      <family val="2"/>
    </font>
    <font>
      <sz val="14"/>
      <color theme="0"/>
      <name val="Arial"/>
      <family val="2"/>
    </font>
    <font>
      <sz val="14"/>
      <name val="Arial"/>
      <family val="2"/>
    </font>
    <font>
      <b/>
      <sz val="16"/>
      <name val="Arial"/>
      <family val="2"/>
    </font>
    <font>
      <b/>
      <i/>
      <sz val="12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i/>
      <sz val="14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rgb="FF92D050"/>
      </left>
      <right/>
      <top/>
      <bottom/>
      <diagonal/>
    </border>
    <border>
      <left style="thin">
        <color rgb="FF92D050"/>
      </left>
      <right style="thin">
        <color rgb="FF92D050"/>
      </right>
      <top style="thin">
        <color rgb="FF92D050"/>
      </top>
      <bottom style="thin">
        <color rgb="FF92D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medium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medium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thin">
        <color rgb="FF00B050"/>
      </bottom>
      <diagonal/>
    </border>
    <border>
      <left style="medium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medium">
        <color rgb="FF00B050"/>
      </bottom>
      <diagonal/>
    </border>
    <border>
      <left style="thin">
        <color rgb="FF00B050"/>
      </left>
      <right style="medium">
        <color rgb="FF00B050"/>
      </right>
      <top style="thin">
        <color rgb="FF00B050"/>
      </top>
      <bottom style="medium">
        <color rgb="FF00B050"/>
      </bottom>
      <diagonal/>
    </border>
    <border>
      <left style="medium">
        <color rgb="FF00B050"/>
      </left>
      <right/>
      <top style="medium">
        <color rgb="FF00B050"/>
      </top>
      <bottom style="medium">
        <color rgb="FF00B050"/>
      </bottom>
      <diagonal/>
    </border>
    <border>
      <left/>
      <right/>
      <top style="medium">
        <color rgb="FF00B050"/>
      </top>
      <bottom style="medium">
        <color rgb="FF00B050"/>
      </bottom>
      <diagonal/>
    </border>
    <border>
      <left/>
      <right style="medium">
        <color rgb="FF00B050"/>
      </right>
      <top style="medium">
        <color rgb="FF00B050"/>
      </top>
      <bottom style="medium">
        <color rgb="FF00B050"/>
      </bottom>
      <diagonal/>
    </border>
    <border>
      <left style="medium">
        <color rgb="FF92D050"/>
      </left>
      <right style="medium">
        <color rgb="FF92D050"/>
      </right>
      <top/>
      <bottom/>
      <diagonal/>
    </border>
    <border>
      <left style="medium">
        <color rgb="FF00B050"/>
      </left>
      <right style="medium">
        <color rgb="FF00B050"/>
      </right>
      <top style="medium">
        <color rgb="FF00B050"/>
      </top>
      <bottom/>
      <diagonal/>
    </border>
    <border>
      <left style="medium">
        <color rgb="FF00B050"/>
      </left>
      <right style="medium">
        <color rgb="FF92D050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0">
    <xf numFmtId="0" fontId="0" fillId="0" borderId="0" xfId="0"/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 vertical="top" wrapText="1"/>
    </xf>
    <xf numFmtId="0" fontId="2" fillId="0" borderId="2" xfId="0" applyFont="1" applyBorder="1"/>
    <xf numFmtId="0" fontId="2" fillId="0" borderId="7" xfId="0" applyFont="1" applyBorder="1"/>
    <xf numFmtId="0" fontId="2" fillId="0" borderId="5" xfId="0" applyFont="1" applyBorder="1"/>
    <xf numFmtId="0" fontId="2" fillId="0" borderId="0" xfId="0" applyFont="1"/>
    <xf numFmtId="0" fontId="2" fillId="0" borderId="6" xfId="0" applyFont="1" applyBorder="1"/>
    <xf numFmtId="0" fontId="0" fillId="0" borderId="15" xfId="0" applyBorder="1" applyAlignment="1">
      <alignment horizontal="center"/>
    </xf>
    <xf numFmtId="0" fontId="2" fillId="5" borderId="0" xfId="0" applyFont="1" applyFill="1" applyAlignment="1">
      <alignment horizontal="center" vertical="top" wrapText="1"/>
    </xf>
    <xf numFmtId="164" fontId="2" fillId="4" borderId="1" xfId="0" applyNumberFormat="1" applyFont="1" applyFill="1" applyBorder="1" applyAlignment="1">
      <alignment horizontal="center" vertical="top" wrapText="1"/>
    </xf>
    <xf numFmtId="164" fontId="2" fillId="4" borderId="11" xfId="0" applyNumberFormat="1" applyFont="1" applyFill="1" applyBorder="1" applyAlignment="1">
      <alignment horizontal="center" vertical="top" wrapText="1"/>
    </xf>
    <xf numFmtId="164" fontId="2" fillId="4" borderId="10" xfId="0" applyNumberFormat="1" applyFont="1" applyFill="1" applyBorder="1" applyAlignment="1">
      <alignment horizontal="center" vertical="top" wrapText="1"/>
    </xf>
    <xf numFmtId="164" fontId="2" fillId="4" borderId="12" xfId="0" applyNumberFormat="1" applyFont="1" applyFill="1" applyBorder="1" applyAlignment="1">
      <alignment horizontal="center" vertical="top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2" fillId="5" borderId="5" xfId="0" applyFont="1" applyFill="1" applyBorder="1"/>
    <xf numFmtId="0" fontId="2" fillId="5" borderId="0" xfId="0" applyFont="1" applyFill="1"/>
    <xf numFmtId="0" fontId="0" fillId="5" borderId="0" xfId="0" applyFill="1"/>
    <xf numFmtId="9" fontId="2" fillId="5" borderId="0" xfId="0" applyNumberFormat="1" applyFont="1" applyFill="1"/>
    <xf numFmtId="14" fontId="0" fillId="5" borderId="0" xfId="0" applyNumberFormat="1" applyFill="1" applyAlignment="1">
      <alignment horizontal="center"/>
    </xf>
    <xf numFmtId="0" fontId="2" fillId="0" borderId="3" xfId="0" applyFont="1" applyBorder="1"/>
    <xf numFmtId="0" fontId="2" fillId="0" borderId="4" xfId="0" applyFont="1" applyBorder="1"/>
    <xf numFmtId="0" fontId="2" fillId="0" borderId="8" xfId="0" applyFont="1" applyBorder="1"/>
    <xf numFmtId="0" fontId="2" fillId="0" borderId="9" xfId="0" applyFont="1" applyBorder="1"/>
    <xf numFmtId="0" fontId="0" fillId="0" borderId="14" xfId="0" applyBorder="1" applyAlignment="1">
      <alignment horizontal="center"/>
    </xf>
    <xf numFmtId="164" fontId="2" fillId="5" borderId="0" xfId="0" applyNumberFormat="1" applyFont="1" applyFill="1" applyAlignment="1">
      <alignment horizontal="right" vertical="top" wrapText="1"/>
    </xf>
    <xf numFmtId="0" fontId="0" fillId="5" borderId="0" xfId="0" applyFill="1" applyAlignment="1">
      <alignment horizontal="right"/>
    </xf>
    <xf numFmtId="0" fontId="2" fillId="5" borderId="0" xfId="0" applyFont="1" applyFill="1" applyAlignment="1">
      <alignment horizontal="right"/>
    </xf>
    <xf numFmtId="0" fontId="2" fillId="0" borderId="17" xfId="0" applyFont="1" applyBorder="1"/>
    <xf numFmtId="165" fontId="2" fillId="0" borderId="17" xfId="1" applyNumberFormat="1" applyFont="1" applyBorder="1" applyAlignment="1">
      <alignment horizontal="center"/>
    </xf>
    <xf numFmtId="0" fontId="2" fillId="6" borderId="10" xfId="0" applyFont="1" applyFill="1" applyBorder="1" applyAlignment="1">
      <alignment horizontal="center" vertical="top" wrapText="1"/>
    </xf>
    <xf numFmtId="0" fontId="2" fillId="6" borderId="11" xfId="0" applyFont="1" applyFill="1" applyBorder="1" applyAlignment="1">
      <alignment horizontal="center" vertical="top" wrapText="1"/>
    </xf>
    <xf numFmtId="0" fontId="2" fillId="0" borderId="17" xfId="0" applyFont="1" applyBorder="1" applyAlignment="1">
      <alignment horizontal="center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164" fontId="2" fillId="0" borderId="1" xfId="0" applyNumberFormat="1" applyFont="1" applyBorder="1" applyAlignment="1">
      <alignment horizontal="center" vertical="top" wrapText="1"/>
    </xf>
    <xf numFmtId="164" fontId="2" fillId="0" borderId="10" xfId="0" applyNumberFormat="1" applyFont="1" applyBorder="1" applyAlignment="1">
      <alignment horizontal="center" vertical="top" wrapText="1"/>
    </xf>
    <xf numFmtId="164" fontId="2" fillId="0" borderId="11" xfId="0" applyNumberFormat="1" applyFont="1" applyBorder="1" applyAlignment="1">
      <alignment horizontal="center" vertical="top" wrapText="1"/>
    </xf>
    <xf numFmtId="164" fontId="2" fillId="0" borderId="12" xfId="0" applyNumberFormat="1" applyFont="1" applyBorder="1" applyAlignment="1">
      <alignment horizontal="center" vertical="top" wrapText="1"/>
    </xf>
    <xf numFmtId="0" fontId="7" fillId="0" borderId="2" xfId="0" applyFont="1" applyBorder="1"/>
    <xf numFmtId="0" fontId="7" fillId="0" borderId="3" xfId="0" applyFont="1" applyBorder="1"/>
    <xf numFmtId="0" fontId="7" fillId="0" borderId="4" xfId="0" applyFont="1" applyBorder="1"/>
    <xf numFmtId="0" fontId="9" fillId="0" borderId="1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11" fillId="0" borderId="0" xfId="0" applyFont="1"/>
    <xf numFmtId="0" fontId="6" fillId="0" borderId="18" xfId="0" applyFont="1" applyBorder="1" applyAlignment="1">
      <alignment horizontal="center"/>
    </xf>
    <xf numFmtId="0" fontId="10" fillId="0" borderId="0" xfId="0" applyFont="1" applyAlignment="1">
      <alignment vertical="top"/>
    </xf>
    <xf numFmtId="0" fontId="11" fillId="0" borderId="0" xfId="0" applyFont="1" applyAlignment="1">
      <alignment vertical="top"/>
    </xf>
    <xf numFmtId="0" fontId="0" fillId="0" borderId="0" xfId="0" applyAlignment="1">
      <alignment vertical="top"/>
    </xf>
    <xf numFmtId="9" fontId="0" fillId="0" borderId="6" xfId="1" applyFont="1" applyFill="1" applyBorder="1" applyAlignment="1">
      <alignment horizontal="center"/>
    </xf>
    <xf numFmtId="9" fontId="0" fillId="0" borderId="9" xfId="1" applyFont="1" applyFill="1" applyBorder="1" applyAlignment="1">
      <alignment horizontal="center"/>
    </xf>
    <xf numFmtId="0" fontId="2" fillId="0" borderId="22" xfId="0" applyFont="1" applyBorder="1" applyAlignment="1">
      <alignment horizontal="center" vertical="top" wrapText="1"/>
    </xf>
    <xf numFmtId="0" fontId="2" fillId="0" borderId="23" xfId="0" applyFont="1" applyBorder="1" applyAlignment="1">
      <alignment horizontal="center" vertical="top" wrapText="1"/>
    </xf>
    <xf numFmtId="0" fontId="2" fillId="0" borderId="24" xfId="0" applyFont="1" applyBorder="1" applyAlignment="1">
      <alignment horizontal="center" vertical="top" wrapText="1"/>
    </xf>
    <xf numFmtId="0" fontId="6" fillId="0" borderId="19" xfId="0" applyFont="1" applyBorder="1"/>
    <xf numFmtId="0" fontId="6" fillId="0" borderId="25" xfId="0" applyFont="1" applyBorder="1"/>
    <xf numFmtId="0" fontId="2" fillId="0" borderId="27" xfId="0" applyFont="1" applyBorder="1"/>
    <xf numFmtId="0" fontId="6" fillId="0" borderId="20" xfId="0" applyFont="1" applyBorder="1" applyAlignment="1">
      <alignment horizontal="center"/>
    </xf>
    <xf numFmtId="0" fontId="6" fillId="0" borderId="21" xfId="0" applyFont="1" applyBorder="1" applyAlignment="1">
      <alignment horizontal="center"/>
    </xf>
    <xf numFmtId="0" fontId="6" fillId="0" borderId="26" xfId="0" applyFont="1" applyBorder="1" applyAlignment="1">
      <alignment horizontal="center"/>
    </xf>
    <xf numFmtId="9" fontId="2" fillId="0" borderId="28" xfId="1" applyFont="1" applyFill="1" applyBorder="1" applyAlignment="1">
      <alignment horizontal="center"/>
    </xf>
    <xf numFmtId="9" fontId="2" fillId="0" borderId="29" xfId="1" applyFont="1" applyFill="1" applyBorder="1" applyAlignment="1">
      <alignment horizontal="center"/>
    </xf>
    <xf numFmtId="0" fontId="0" fillId="0" borderId="0" xfId="0" pivotButton="1" applyAlignment="1">
      <alignment horizontal="center"/>
    </xf>
    <xf numFmtId="165" fontId="0" fillId="0" borderId="0" xfId="0" applyNumberFormat="1" applyAlignment="1">
      <alignment horizontal="center"/>
    </xf>
    <xf numFmtId="0" fontId="7" fillId="3" borderId="2" xfId="0" applyFont="1" applyFill="1" applyBorder="1"/>
    <xf numFmtId="0" fontId="7" fillId="3" borderId="3" xfId="0" applyFont="1" applyFill="1" applyBorder="1"/>
    <xf numFmtId="0" fontId="7" fillId="3" borderId="4" xfId="0" applyFont="1" applyFill="1" applyBorder="1"/>
    <xf numFmtId="0" fontId="10" fillId="5" borderId="0" xfId="0" applyFont="1" applyFill="1"/>
    <xf numFmtId="0" fontId="7" fillId="2" borderId="13" xfId="0" applyFont="1" applyFill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14" fillId="7" borderId="30" xfId="0" applyFont="1" applyFill="1" applyBorder="1" applyAlignment="1">
      <alignment horizontal="center"/>
    </xf>
    <xf numFmtId="0" fontId="8" fillId="7" borderId="30" xfId="0" applyFont="1" applyFill="1" applyBorder="1" applyAlignment="1">
      <alignment horizontal="center"/>
    </xf>
    <xf numFmtId="0" fontId="13" fillId="7" borderId="34" xfId="0" applyFont="1" applyFill="1" applyBorder="1" applyAlignment="1">
      <alignment horizontal="right"/>
    </xf>
    <xf numFmtId="0" fontId="14" fillId="7" borderId="35" xfId="0" applyFont="1" applyFill="1" applyBorder="1" applyAlignment="1">
      <alignment horizontal="center"/>
    </xf>
    <xf numFmtId="0" fontId="8" fillId="7" borderId="35" xfId="0" applyFont="1" applyFill="1" applyBorder="1" applyAlignment="1">
      <alignment horizontal="center"/>
    </xf>
    <xf numFmtId="0" fontId="13" fillId="7" borderId="36" xfId="0" applyFont="1" applyFill="1" applyBorder="1" applyAlignment="1">
      <alignment horizontal="right"/>
    </xf>
    <xf numFmtId="0" fontId="8" fillId="7" borderId="37" xfId="0" applyFont="1" applyFill="1" applyBorder="1" applyAlignment="1">
      <alignment horizontal="center"/>
    </xf>
    <xf numFmtId="0" fontId="8" fillId="7" borderId="38" xfId="0" applyFont="1" applyFill="1" applyBorder="1" applyAlignment="1">
      <alignment horizontal="center"/>
    </xf>
    <xf numFmtId="14" fontId="4" fillId="5" borderId="42" xfId="0" applyNumberFormat="1" applyFont="1" applyFill="1" applyBorder="1" applyAlignment="1">
      <alignment horizontal="center" vertical="top" wrapText="1"/>
    </xf>
    <xf numFmtId="0" fontId="4" fillId="5" borderId="42" xfId="0" applyFont="1" applyFill="1" applyBorder="1" applyAlignment="1">
      <alignment horizontal="center" vertical="top" wrapText="1"/>
    </xf>
    <xf numFmtId="0" fontId="5" fillId="5" borderId="16" xfId="0" applyFont="1" applyFill="1" applyBorder="1" applyAlignment="1">
      <alignment horizontal="center" vertical="top" wrapText="1"/>
    </xf>
    <xf numFmtId="0" fontId="5" fillId="5" borderId="43" xfId="0" applyFont="1" applyFill="1" applyBorder="1" applyAlignment="1">
      <alignment horizontal="center" vertical="top" wrapText="1"/>
    </xf>
    <xf numFmtId="0" fontId="0" fillId="0" borderId="30" xfId="0" applyBorder="1" applyAlignment="1">
      <alignment horizontal="center"/>
    </xf>
    <xf numFmtId="9" fontId="0" fillId="0" borderId="30" xfId="1" applyFont="1" applyBorder="1" applyAlignment="1">
      <alignment horizontal="center"/>
    </xf>
    <xf numFmtId="9" fontId="0" fillId="0" borderId="30" xfId="0" applyNumberFormat="1" applyBorder="1" applyAlignment="1">
      <alignment horizontal="center"/>
    </xf>
    <xf numFmtId="14" fontId="4" fillId="5" borderId="30" xfId="0" applyNumberFormat="1" applyFont="1" applyFill="1" applyBorder="1" applyAlignment="1">
      <alignment horizontal="center" vertical="top" wrapText="1"/>
    </xf>
    <xf numFmtId="0" fontId="4" fillId="5" borderId="30" xfId="0" applyFont="1" applyFill="1" applyBorder="1" applyAlignment="1">
      <alignment horizontal="center" vertical="top" wrapText="1"/>
    </xf>
    <xf numFmtId="14" fontId="4" fillId="5" borderId="44" xfId="0" applyNumberFormat="1" applyFont="1" applyFill="1" applyBorder="1" applyAlignment="1">
      <alignment horizontal="center" vertical="top" wrapText="1"/>
    </xf>
    <xf numFmtId="0" fontId="0" fillId="0" borderId="34" xfId="0" applyBorder="1" applyAlignment="1">
      <alignment horizontal="center"/>
    </xf>
    <xf numFmtId="9" fontId="0" fillId="0" borderId="35" xfId="0" applyNumberFormat="1" applyBorder="1" applyAlignment="1">
      <alignment horizontal="center"/>
    </xf>
    <xf numFmtId="14" fontId="4" fillId="5" borderId="34" xfId="0" applyNumberFormat="1" applyFont="1" applyFill="1" applyBorder="1" applyAlignment="1">
      <alignment horizontal="center" vertical="top" wrapText="1"/>
    </xf>
    <xf numFmtId="0" fontId="4" fillId="5" borderId="35" xfId="0" applyFont="1" applyFill="1" applyBorder="1" applyAlignment="1">
      <alignment horizontal="center" vertical="top" wrapText="1"/>
    </xf>
    <xf numFmtId="0" fontId="7" fillId="0" borderId="36" xfId="0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9" fontId="7" fillId="0" borderId="37" xfId="0" applyNumberFormat="1" applyFont="1" applyBorder="1" applyAlignment="1">
      <alignment horizontal="center"/>
    </xf>
    <xf numFmtId="9" fontId="7" fillId="0" borderId="38" xfId="0" applyNumberFormat="1" applyFont="1" applyBorder="1" applyAlignment="1">
      <alignment horizontal="center"/>
    </xf>
    <xf numFmtId="0" fontId="15" fillId="7" borderId="31" xfId="0" applyFont="1" applyFill="1" applyBorder="1" applyAlignment="1">
      <alignment horizontal="center"/>
    </xf>
    <xf numFmtId="0" fontId="15" fillId="7" borderId="32" xfId="0" applyFont="1" applyFill="1" applyBorder="1" applyAlignment="1">
      <alignment horizontal="center"/>
    </xf>
    <xf numFmtId="0" fontId="15" fillId="7" borderId="33" xfId="0" applyFont="1" applyFill="1" applyBorder="1" applyAlignment="1">
      <alignment horizontal="center"/>
    </xf>
    <xf numFmtId="0" fontId="16" fillId="7" borderId="39" xfId="0" applyFont="1" applyFill="1" applyBorder="1" applyAlignment="1">
      <alignment horizontal="center"/>
    </xf>
    <xf numFmtId="0" fontId="16" fillId="7" borderId="40" xfId="0" applyFont="1" applyFill="1" applyBorder="1" applyAlignment="1">
      <alignment horizontal="center"/>
    </xf>
    <xf numFmtId="0" fontId="16" fillId="7" borderId="41" xfId="0" applyFont="1" applyFill="1" applyBorder="1" applyAlignment="1">
      <alignment horizontal="center"/>
    </xf>
    <xf numFmtId="0" fontId="12" fillId="0" borderId="13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190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gradientFill degree="90">
          <stop position="0">
            <color rgb="FFFF0000"/>
          </stop>
          <stop position="1">
            <color rgb="FFFF0000"/>
          </stop>
        </gradient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general"/>
    </dxf>
    <dxf>
      <alignment horizontal="general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%"/>
    </dxf>
    <dxf>
      <numFmt numFmtId="165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%"/>
    </dxf>
    <dxf>
      <numFmt numFmtId="165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0.0%"/>
    </dxf>
    <dxf>
      <numFmt numFmtId="165" formatCode="0.0%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Attendance Days - KPI</a:t>
            </a:r>
          </a:p>
        </c:rich>
      </c:tx>
      <c:layout>
        <c:manualLayout>
          <c:xMode val="edge"/>
          <c:yMode val="edge"/>
          <c:x val="0.23343096908201291"/>
          <c:y val="3.105319308506381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1"/>
          <c:order val="0"/>
          <c:spPr>
            <a:scene3d>
              <a:camera prst="orthographicFront"/>
              <a:lightRig rig="threePt" dir="t"/>
            </a:scene3d>
            <a:sp3d>
              <a:bevelT/>
            </a:sp3d>
          </c:spPr>
          <c:explosion val="23"/>
          <c:dPt>
            <c:idx val="0"/>
            <c:bubble3D val="0"/>
            <c:spPr>
              <a:solidFill>
                <a:srgbClr val="00B05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C8D6-4A8B-B7E2-6EFECC182F3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C8D6-4A8B-B7E2-6EFECC182F34}"/>
              </c:ext>
            </c:extLst>
          </c:dPt>
          <c:dLbls>
            <c:dLbl>
              <c:idx val="0"/>
              <c:layout>
                <c:manualLayout>
                  <c:x val="7.8956715198017544E-2"/>
                  <c:y val="-8.743037551679251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12745670239626"/>
                      <c:h val="0.22043999708369788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C8D6-4A8B-B7E2-6EFECC182F34}"/>
                </c:ext>
              </c:extLst>
            </c:dLbl>
            <c:dLbl>
              <c:idx val="1"/>
              <c:layout>
                <c:manualLayout>
                  <c:x val="-0.111987340916053"/>
                  <c:y val="0.1540350331137279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wrap="squar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bestFit"/>
              <c:showLegendKey val="1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012745670239626"/>
                      <c:h val="0.2065511081948089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C8D6-4A8B-B7E2-6EFECC182F34}"/>
                </c:ext>
              </c:extLst>
            </c:dLbl>
            <c:spPr>
              <a:noFill/>
              <a:ln>
                <a:noFill/>
              </a:ln>
              <a:effectLst/>
            </c:spPr>
            <c:dLblPos val="bestFit"/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'Example 1'!$AB$34:$AC$34</c:f>
              <c:strCache>
                <c:ptCount val="2"/>
                <c:pt idx="0">
                  <c:v>TTL Days Present</c:v>
                </c:pt>
                <c:pt idx="1">
                  <c:v>TTL Days Absent</c:v>
                </c:pt>
              </c:strCache>
            </c:strRef>
          </c:cat>
          <c:val>
            <c:numRef>
              <c:f>'Example 1'!$AB$35:$AC$35</c:f>
              <c:numCache>
                <c:formatCode>General</c:formatCode>
                <c:ptCount val="2"/>
                <c:pt idx="0">
                  <c:v>596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D6-4A8B-B7E2-6EFECC182F34}"/>
            </c:ext>
          </c:extLst>
        </c:ser>
        <c:ser>
          <c:idx val="0"/>
          <c:order val="1"/>
          <c:spPr>
            <a:scene3d>
              <a:camera prst="orthographicFront"/>
              <a:lightRig rig="threePt" dir="t"/>
            </a:scene3d>
            <a:sp3d>
              <a:bevelT/>
            </a:sp3d>
          </c:spPr>
          <c:explosion val="10"/>
          <c:dPt>
            <c:idx val="0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6-C8D6-4A8B-B7E2-6EFECC182F34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C8D6-4A8B-B7E2-6EFECC182F3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'Example 1'!$AB$34:$AC$34</c:f>
              <c:strCache>
                <c:ptCount val="2"/>
                <c:pt idx="0">
                  <c:v>TTL Days Present</c:v>
                </c:pt>
                <c:pt idx="1">
                  <c:v>TTL Days Absent</c:v>
                </c:pt>
              </c:strCache>
            </c:strRef>
          </c:cat>
          <c:val>
            <c:numRef>
              <c:f>'Example 1'!$AB$35:$AC$35</c:f>
              <c:numCache>
                <c:formatCode>General</c:formatCode>
                <c:ptCount val="2"/>
                <c:pt idx="0">
                  <c:v>596</c:v>
                </c:pt>
                <c:pt idx="1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D6-4A8B-B7E2-6EFECC182F34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Day Analysis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'Example 1'!$AA$39</c:f>
              <c:strCache>
                <c:ptCount val="1"/>
                <c:pt idx="0">
                  <c:v>Min Days Absent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1'!$AB$38:$AF$38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'Example 1'!$AB$39:$AF$39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4E-45D8-88C7-6B3C707FD8F9}"/>
            </c:ext>
          </c:extLst>
        </c:ser>
        <c:ser>
          <c:idx val="1"/>
          <c:order val="1"/>
          <c:tx>
            <c:strRef>
              <c:f>'Example 1'!$AA$40</c:f>
              <c:strCache>
                <c:ptCount val="1"/>
                <c:pt idx="0">
                  <c:v>Max Days Absent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 prst="relaxedInset"/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1'!$AB$38:$AF$38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'Example 1'!$AB$40:$AF$40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8</c:v>
                </c:pt>
                <c:pt idx="3">
                  <c:v>4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4E-45D8-88C7-6B3C707FD8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82595040"/>
        <c:axId val="1105043552"/>
      </c:barChart>
      <c:lineChart>
        <c:grouping val="standard"/>
        <c:varyColors val="0"/>
        <c:ser>
          <c:idx val="2"/>
          <c:order val="2"/>
          <c:tx>
            <c:strRef>
              <c:f>'Example 1'!$AA$41</c:f>
              <c:strCache>
                <c:ptCount val="1"/>
                <c:pt idx="0">
                  <c:v>Average Days Absent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1'!$AB$38:$AF$38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'Example 1'!$AB$41:$AF$41</c:f>
              <c:numCache>
                <c:formatCode>General</c:formatCode>
                <c:ptCount val="5"/>
                <c:pt idx="0">
                  <c:v>1.75</c:v>
                </c:pt>
                <c:pt idx="1">
                  <c:v>2.25</c:v>
                </c:pt>
                <c:pt idx="2">
                  <c:v>3.25</c:v>
                </c:pt>
                <c:pt idx="3">
                  <c:v>2.75</c:v>
                </c:pt>
                <c:pt idx="4">
                  <c:v>3.75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E-45D8-88C7-6B3C707FD8F9}"/>
            </c:ext>
          </c:extLst>
        </c:ser>
        <c:ser>
          <c:idx val="3"/>
          <c:order val="3"/>
          <c:tx>
            <c:strRef>
              <c:f>'Example 1'!$AA$42</c:f>
              <c:strCache>
                <c:ptCount val="1"/>
                <c:pt idx="0">
                  <c:v>Median Days Absent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'Example 1'!$AB$38:$AF$38</c:f>
              <c:strCache>
                <c:ptCount val="5"/>
                <c:pt idx="0">
                  <c:v>Mon</c:v>
                </c:pt>
                <c:pt idx="1">
                  <c:v>Tue</c:v>
                </c:pt>
                <c:pt idx="2">
                  <c:v>Wed</c:v>
                </c:pt>
                <c:pt idx="3">
                  <c:v>Thur</c:v>
                </c:pt>
                <c:pt idx="4">
                  <c:v>Fri</c:v>
                </c:pt>
              </c:strCache>
            </c:strRef>
          </c:cat>
          <c:val>
            <c:numRef>
              <c:f>'Example 1'!$AB$42:$AF$42</c:f>
              <c:numCache>
                <c:formatCode>General</c:formatCode>
                <c:ptCount val="5"/>
                <c:pt idx="0">
                  <c:v>1.5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E-45D8-88C7-6B3C707FD8F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82595040"/>
        <c:axId val="1105043552"/>
      </c:lineChart>
      <c:catAx>
        <c:axId val="782595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5043552"/>
        <c:crosses val="autoZero"/>
        <c:auto val="1"/>
        <c:lblAlgn val="ctr"/>
        <c:lblOffset val="100"/>
        <c:noMultiLvlLbl val="0"/>
      </c:catAx>
      <c:valAx>
        <c:axId val="110504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95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 b="1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[attendance_tracker.xlsx]Example 2 Pivot Reports!PivotTable5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2D050"/>
                </a:solidFill>
              </a:rPr>
              <a:t>September</a:t>
            </a:r>
            <a:r>
              <a:rPr lang="en-US" baseline="0">
                <a:solidFill>
                  <a:srgbClr val="92D050"/>
                </a:solidFill>
              </a:rPr>
              <a:t> Attendance Analysis</a:t>
            </a:r>
            <a:endParaRPr lang="en-US">
              <a:solidFill>
                <a:srgbClr val="92D05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34925" cap="rnd">
            <a:solidFill>
              <a:schemeClr val="accent6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  <a:scene3d>
            <a:camera prst="orthographicFront"/>
            <a:lightRig rig="threePt" dir="t"/>
          </a:scene3d>
          <a:sp3d>
            <a:bevelT/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'Example 2 Pivot Reports'!$C$2</c:f>
              <c:strCache>
                <c:ptCount val="1"/>
                <c:pt idx="0">
                  <c:v>Sum of TTL Days Present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'Example 2 Pivot Reports'!$A$3:$A$34</c:f>
              <c:strCache>
                <c:ptCount val="31"/>
                <c:pt idx="0">
                  <c:v>Ainsbury, Reinaldos</c:v>
                </c:pt>
                <c:pt idx="1">
                  <c:v>Aynold, Dayna</c:v>
                </c:pt>
                <c:pt idx="2">
                  <c:v>Belchamber, Anatole</c:v>
                </c:pt>
                <c:pt idx="3">
                  <c:v>Blankett, Jeana</c:v>
                </c:pt>
                <c:pt idx="4">
                  <c:v>Breeze, Alford</c:v>
                </c:pt>
                <c:pt idx="5">
                  <c:v>Burchess, Joaquin</c:v>
                </c:pt>
                <c:pt idx="6">
                  <c:v>Dormer, Eben</c:v>
                </c:pt>
                <c:pt idx="7">
                  <c:v>Elsbury, Blaire</c:v>
                </c:pt>
                <c:pt idx="8">
                  <c:v>Fitchell, Jeni</c:v>
                </c:pt>
                <c:pt idx="9">
                  <c:v>Flecknell, Luther</c:v>
                </c:pt>
                <c:pt idx="10">
                  <c:v>Fletham, Walker</c:v>
                </c:pt>
                <c:pt idx="11">
                  <c:v>Gaylard, Ximenes</c:v>
                </c:pt>
                <c:pt idx="12">
                  <c:v>Gulliman, Gawen</c:v>
                </c:pt>
                <c:pt idx="13">
                  <c:v>Hince, Loella</c:v>
                </c:pt>
                <c:pt idx="14">
                  <c:v>Kembrey, Levon</c:v>
                </c:pt>
                <c:pt idx="15">
                  <c:v>Keysall, Theobald</c:v>
                </c:pt>
                <c:pt idx="16">
                  <c:v>Landrieu, Evelina</c:v>
                </c:pt>
                <c:pt idx="17">
                  <c:v>Lightning, Evered</c:v>
                </c:pt>
                <c:pt idx="18">
                  <c:v>Liverseege, Jefferson</c:v>
                </c:pt>
                <c:pt idx="19">
                  <c:v>Looby, Hinze</c:v>
                </c:pt>
                <c:pt idx="20">
                  <c:v>Lyptrit, Caritta</c:v>
                </c:pt>
                <c:pt idx="21">
                  <c:v>Lytle, Darryl</c:v>
                </c:pt>
                <c:pt idx="22">
                  <c:v>Mary, Harlen</c:v>
                </c:pt>
                <c:pt idx="23">
                  <c:v>Morais, Deeanne</c:v>
                </c:pt>
                <c:pt idx="24">
                  <c:v>Peaple, Ann</c:v>
                </c:pt>
                <c:pt idx="25">
                  <c:v>Realph, Anthe</c:v>
                </c:pt>
                <c:pt idx="26">
                  <c:v>Riteley, Enrico</c:v>
                </c:pt>
                <c:pt idx="27">
                  <c:v>Rudram, Christophe</c:v>
                </c:pt>
                <c:pt idx="28">
                  <c:v>Squibbs, Benni</c:v>
                </c:pt>
                <c:pt idx="29">
                  <c:v>Sweatland, Lyndsey</c:v>
                </c:pt>
                <c:pt idx="30">
                  <c:v>Symon, Barnett</c:v>
                </c:pt>
              </c:strCache>
            </c:strRef>
          </c:cat>
          <c:val>
            <c:numRef>
              <c:f>'Example 2 Pivot Reports'!$C$3:$C$34</c:f>
              <c:numCache>
                <c:formatCode>General</c:formatCode>
                <c:ptCount val="31"/>
                <c:pt idx="0">
                  <c:v>17</c:v>
                </c:pt>
                <c:pt idx="1">
                  <c:v>21</c:v>
                </c:pt>
                <c:pt idx="2">
                  <c:v>21</c:v>
                </c:pt>
                <c:pt idx="3">
                  <c:v>14</c:v>
                </c:pt>
                <c:pt idx="4">
                  <c:v>19</c:v>
                </c:pt>
                <c:pt idx="5">
                  <c:v>21</c:v>
                </c:pt>
                <c:pt idx="6">
                  <c:v>19</c:v>
                </c:pt>
                <c:pt idx="7">
                  <c:v>21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19</c:v>
                </c:pt>
                <c:pt idx="12">
                  <c:v>18</c:v>
                </c:pt>
                <c:pt idx="13">
                  <c:v>20</c:v>
                </c:pt>
                <c:pt idx="14">
                  <c:v>21</c:v>
                </c:pt>
                <c:pt idx="15">
                  <c:v>21</c:v>
                </c:pt>
                <c:pt idx="16">
                  <c:v>18</c:v>
                </c:pt>
                <c:pt idx="17">
                  <c:v>21</c:v>
                </c:pt>
                <c:pt idx="18">
                  <c:v>21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21</c:v>
                </c:pt>
                <c:pt idx="24">
                  <c:v>21</c:v>
                </c:pt>
                <c:pt idx="25">
                  <c:v>16</c:v>
                </c:pt>
                <c:pt idx="26">
                  <c:v>21</c:v>
                </c:pt>
                <c:pt idx="27">
                  <c:v>19</c:v>
                </c:pt>
                <c:pt idx="28">
                  <c:v>21</c:v>
                </c:pt>
                <c:pt idx="29">
                  <c:v>20</c:v>
                </c:pt>
                <c:pt idx="3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7-4FD6-92B1-A0B84C34BDBD}"/>
            </c:ext>
          </c:extLst>
        </c:ser>
        <c:ser>
          <c:idx val="2"/>
          <c:order val="2"/>
          <c:tx>
            <c:strRef>
              <c:f>'Example 2 Pivot Reports'!$D$2</c:f>
              <c:strCache>
                <c:ptCount val="1"/>
                <c:pt idx="0">
                  <c:v>Sum of TTL Days Absent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'Example 2 Pivot Reports'!$A$3:$A$34</c:f>
              <c:strCache>
                <c:ptCount val="31"/>
                <c:pt idx="0">
                  <c:v>Ainsbury, Reinaldos</c:v>
                </c:pt>
                <c:pt idx="1">
                  <c:v>Aynold, Dayna</c:v>
                </c:pt>
                <c:pt idx="2">
                  <c:v>Belchamber, Anatole</c:v>
                </c:pt>
                <c:pt idx="3">
                  <c:v>Blankett, Jeana</c:v>
                </c:pt>
                <c:pt idx="4">
                  <c:v>Breeze, Alford</c:v>
                </c:pt>
                <c:pt idx="5">
                  <c:v>Burchess, Joaquin</c:v>
                </c:pt>
                <c:pt idx="6">
                  <c:v>Dormer, Eben</c:v>
                </c:pt>
                <c:pt idx="7">
                  <c:v>Elsbury, Blaire</c:v>
                </c:pt>
                <c:pt idx="8">
                  <c:v>Fitchell, Jeni</c:v>
                </c:pt>
                <c:pt idx="9">
                  <c:v>Flecknell, Luther</c:v>
                </c:pt>
                <c:pt idx="10">
                  <c:v>Fletham, Walker</c:v>
                </c:pt>
                <c:pt idx="11">
                  <c:v>Gaylard, Ximenes</c:v>
                </c:pt>
                <c:pt idx="12">
                  <c:v>Gulliman, Gawen</c:v>
                </c:pt>
                <c:pt idx="13">
                  <c:v>Hince, Loella</c:v>
                </c:pt>
                <c:pt idx="14">
                  <c:v>Kembrey, Levon</c:v>
                </c:pt>
                <c:pt idx="15">
                  <c:v>Keysall, Theobald</c:v>
                </c:pt>
                <c:pt idx="16">
                  <c:v>Landrieu, Evelina</c:v>
                </c:pt>
                <c:pt idx="17">
                  <c:v>Lightning, Evered</c:v>
                </c:pt>
                <c:pt idx="18">
                  <c:v>Liverseege, Jefferson</c:v>
                </c:pt>
                <c:pt idx="19">
                  <c:v>Looby, Hinze</c:v>
                </c:pt>
                <c:pt idx="20">
                  <c:v>Lyptrit, Caritta</c:v>
                </c:pt>
                <c:pt idx="21">
                  <c:v>Lytle, Darryl</c:v>
                </c:pt>
                <c:pt idx="22">
                  <c:v>Mary, Harlen</c:v>
                </c:pt>
                <c:pt idx="23">
                  <c:v>Morais, Deeanne</c:v>
                </c:pt>
                <c:pt idx="24">
                  <c:v>Peaple, Ann</c:v>
                </c:pt>
                <c:pt idx="25">
                  <c:v>Realph, Anthe</c:v>
                </c:pt>
                <c:pt idx="26">
                  <c:v>Riteley, Enrico</c:v>
                </c:pt>
                <c:pt idx="27">
                  <c:v>Rudram, Christophe</c:v>
                </c:pt>
                <c:pt idx="28">
                  <c:v>Squibbs, Benni</c:v>
                </c:pt>
                <c:pt idx="29">
                  <c:v>Sweatland, Lyndsey</c:v>
                </c:pt>
                <c:pt idx="30">
                  <c:v>Symon, Barnett</c:v>
                </c:pt>
              </c:strCache>
            </c:strRef>
          </c:cat>
          <c:val>
            <c:numRef>
              <c:f>'Example 2 Pivot Reports'!$D$3:$D$34</c:f>
              <c:numCache>
                <c:formatCode>General</c:formatCode>
                <c:ptCount val="31"/>
                <c:pt idx="0">
                  <c:v>4</c:v>
                </c:pt>
                <c:pt idx="1">
                  <c:v>0</c:v>
                </c:pt>
                <c:pt idx="2">
                  <c:v>0</c:v>
                </c:pt>
                <c:pt idx="3">
                  <c:v>7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2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0</c:v>
                </c:pt>
                <c:pt idx="24">
                  <c:v>0</c:v>
                </c:pt>
                <c:pt idx="25">
                  <c:v>5</c:v>
                </c:pt>
                <c:pt idx="26">
                  <c:v>0</c:v>
                </c:pt>
                <c:pt idx="27">
                  <c:v>2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17-4FD6-92B1-A0B84C34BDBD}"/>
            </c:ext>
          </c:extLst>
        </c:ser>
        <c:ser>
          <c:idx val="3"/>
          <c:order val="3"/>
          <c:tx>
            <c:strRef>
              <c:f>'Example 2 Pivot Reports'!$E$2</c:f>
              <c:strCache>
                <c:ptCount val="1"/>
                <c:pt idx="0">
                  <c:v>Average of Avg Days Absent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cat>
            <c:strRef>
              <c:f>'Example 2 Pivot Reports'!$A$3:$A$34</c:f>
              <c:strCache>
                <c:ptCount val="31"/>
                <c:pt idx="0">
                  <c:v>Ainsbury, Reinaldos</c:v>
                </c:pt>
                <c:pt idx="1">
                  <c:v>Aynold, Dayna</c:v>
                </c:pt>
                <c:pt idx="2">
                  <c:v>Belchamber, Anatole</c:v>
                </c:pt>
                <c:pt idx="3">
                  <c:v>Blankett, Jeana</c:v>
                </c:pt>
                <c:pt idx="4">
                  <c:v>Breeze, Alford</c:v>
                </c:pt>
                <c:pt idx="5">
                  <c:v>Burchess, Joaquin</c:v>
                </c:pt>
                <c:pt idx="6">
                  <c:v>Dormer, Eben</c:v>
                </c:pt>
                <c:pt idx="7">
                  <c:v>Elsbury, Blaire</c:v>
                </c:pt>
                <c:pt idx="8">
                  <c:v>Fitchell, Jeni</c:v>
                </c:pt>
                <c:pt idx="9">
                  <c:v>Flecknell, Luther</c:v>
                </c:pt>
                <c:pt idx="10">
                  <c:v>Fletham, Walker</c:v>
                </c:pt>
                <c:pt idx="11">
                  <c:v>Gaylard, Ximenes</c:v>
                </c:pt>
                <c:pt idx="12">
                  <c:v>Gulliman, Gawen</c:v>
                </c:pt>
                <c:pt idx="13">
                  <c:v>Hince, Loella</c:v>
                </c:pt>
                <c:pt idx="14">
                  <c:v>Kembrey, Levon</c:v>
                </c:pt>
                <c:pt idx="15">
                  <c:v>Keysall, Theobald</c:v>
                </c:pt>
                <c:pt idx="16">
                  <c:v>Landrieu, Evelina</c:v>
                </c:pt>
                <c:pt idx="17">
                  <c:v>Lightning, Evered</c:v>
                </c:pt>
                <c:pt idx="18">
                  <c:v>Liverseege, Jefferson</c:v>
                </c:pt>
                <c:pt idx="19">
                  <c:v>Looby, Hinze</c:v>
                </c:pt>
                <c:pt idx="20">
                  <c:v>Lyptrit, Caritta</c:v>
                </c:pt>
                <c:pt idx="21">
                  <c:v>Lytle, Darryl</c:v>
                </c:pt>
                <c:pt idx="22">
                  <c:v>Mary, Harlen</c:v>
                </c:pt>
                <c:pt idx="23">
                  <c:v>Morais, Deeanne</c:v>
                </c:pt>
                <c:pt idx="24">
                  <c:v>Peaple, Ann</c:v>
                </c:pt>
                <c:pt idx="25">
                  <c:v>Realph, Anthe</c:v>
                </c:pt>
                <c:pt idx="26">
                  <c:v>Riteley, Enrico</c:v>
                </c:pt>
                <c:pt idx="27">
                  <c:v>Rudram, Christophe</c:v>
                </c:pt>
                <c:pt idx="28">
                  <c:v>Squibbs, Benni</c:v>
                </c:pt>
                <c:pt idx="29">
                  <c:v>Sweatland, Lyndsey</c:v>
                </c:pt>
                <c:pt idx="30">
                  <c:v>Symon, Barnett</c:v>
                </c:pt>
              </c:strCache>
            </c:strRef>
          </c:cat>
          <c:val>
            <c:numRef>
              <c:f>'Example 2 Pivot Reports'!$E$3:$E$34</c:f>
              <c:numCache>
                <c:formatCode>0.0%</c:formatCode>
                <c:ptCount val="31"/>
                <c:pt idx="0">
                  <c:v>0.19047619047619047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9.5238095238095233E-2</c:v>
                </c:pt>
                <c:pt idx="5">
                  <c:v>0</c:v>
                </c:pt>
                <c:pt idx="6">
                  <c:v>9.5238095238095233E-2</c:v>
                </c:pt>
                <c:pt idx="7">
                  <c:v>0</c:v>
                </c:pt>
                <c:pt idx="8">
                  <c:v>9.5238095238095233E-2</c:v>
                </c:pt>
                <c:pt idx="9">
                  <c:v>4.7619047619047616E-2</c:v>
                </c:pt>
                <c:pt idx="10">
                  <c:v>0</c:v>
                </c:pt>
                <c:pt idx="11">
                  <c:v>9.5238095238095233E-2</c:v>
                </c:pt>
                <c:pt idx="12">
                  <c:v>0.14285714285714285</c:v>
                </c:pt>
                <c:pt idx="13">
                  <c:v>4.7619047619047616E-2</c:v>
                </c:pt>
                <c:pt idx="14">
                  <c:v>0</c:v>
                </c:pt>
                <c:pt idx="15">
                  <c:v>0</c:v>
                </c:pt>
                <c:pt idx="16">
                  <c:v>0.14285714285714285</c:v>
                </c:pt>
                <c:pt idx="17">
                  <c:v>0</c:v>
                </c:pt>
                <c:pt idx="18">
                  <c:v>0</c:v>
                </c:pt>
                <c:pt idx="19">
                  <c:v>0.14285714285714285</c:v>
                </c:pt>
                <c:pt idx="20">
                  <c:v>0.14285714285714285</c:v>
                </c:pt>
                <c:pt idx="21">
                  <c:v>0.14285714285714285</c:v>
                </c:pt>
                <c:pt idx="22">
                  <c:v>0.14285714285714285</c:v>
                </c:pt>
                <c:pt idx="23">
                  <c:v>0</c:v>
                </c:pt>
                <c:pt idx="24">
                  <c:v>0</c:v>
                </c:pt>
                <c:pt idx="25">
                  <c:v>0.23809523809523808</c:v>
                </c:pt>
                <c:pt idx="26">
                  <c:v>0</c:v>
                </c:pt>
                <c:pt idx="27">
                  <c:v>9.5238095238095233E-2</c:v>
                </c:pt>
                <c:pt idx="28">
                  <c:v>0</c:v>
                </c:pt>
                <c:pt idx="29">
                  <c:v>4.7619047619047616E-2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17-4FD6-92B1-A0B84C34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3490031"/>
        <c:axId val="2023896431"/>
      </c:barChart>
      <c:lineChart>
        <c:grouping val="standard"/>
        <c:varyColors val="0"/>
        <c:ser>
          <c:idx val="0"/>
          <c:order val="0"/>
          <c:tx>
            <c:strRef>
              <c:f>'Example 2 Pivot Reports'!$B$2</c:f>
              <c:strCache>
                <c:ptCount val="1"/>
                <c:pt idx="0">
                  <c:v>Max of TTL Days of Month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'Example 2 Pivot Reports'!$A$3:$A$34</c:f>
              <c:strCache>
                <c:ptCount val="31"/>
                <c:pt idx="0">
                  <c:v>Ainsbury, Reinaldos</c:v>
                </c:pt>
                <c:pt idx="1">
                  <c:v>Aynold, Dayna</c:v>
                </c:pt>
                <c:pt idx="2">
                  <c:v>Belchamber, Anatole</c:v>
                </c:pt>
                <c:pt idx="3">
                  <c:v>Blankett, Jeana</c:v>
                </c:pt>
                <c:pt idx="4">
                  <c:v>Breeze, Alford</c:v>
                </c:pt>
                <c:pt idx="5">
                  <c:v>Burchess, Joaquin</c:v>
                </c:pt>
                <c:pt idx="6">
                  <c:v>Dormer, Eben</c:v>
                </c:pt>
                <c:pt idx="7">
                  <c:v>Elsbury, Blaire</c:v>
                </c:pt>
                <c:pt idx="8">
                  <c:v>Fitchell, Jeni</c:v>
                </c:pt>
                <c:pt idx="9">
                  <c:v>Flecknell, Luther</c:v>
                </c:pt>
                <c:pt idx="10">
                  <c:v>Fletham, Walker</c:v>
                </c:pt>
                <c:pt idx="11">
                  <c:v>Gaylard, Ximenes</c:v>
                </c:pt>
                <c:pt idx="12">
                  <c:v>Gulliman, Gawen</c:v>
                </c:pt>
                <c:pt idx="13">
                  <c:v>Hince, Loella</c:v>
                </c:pt>
                <c:pt idx="14">
                  <c:v>Kembrey, Levon</c:v>
                </c:pt>
                <c:pt idx="15">
                  <c:v>Keysall, Theobald</c:v>
                </c:pt>
                <c:pt idx="16">
                  <c:v>Landrieu, Evelina</c:v>
                </c:pt>
                <c:pt idx="17">
                  <c:v>Lightning, Evered</c:v>
                </c:pt>
                <c:pt idx="18">
                  <c:v>Liverseege, Jefferson</c:v>
                </c:pt>
                <c:pt idx="19">
                  <c:v>Looby, Hinze</c:v>
                </c:pt>
                <c:pt idx="20">
                  <c:v>Lyptrit, Caritta</c:v>
                </c:pt>
                <c:pt idx="21">
                  <c:v>Lytle, Darryl</c:v>
                </c:pt>
                <c:pt idx="22">
                  <c:v>Mary, Harlen</c:v>
                </c:pt>
                <c:pt idx="23">
                  <c:v>Morais, Deeanne</c:v>
                </c:pt>
                <c:pt idx="24">
                  <c:v>Peaple, Ann</c:v>
                </c:pt>
                <c:pt idx="25">
                  <c:v>Realph, Anthe</c:v>
                </c:pt>
                <c:pt idx="26">
                  <c:v>Riteley, Enrico</c:v>
                </c:pt>
                <c:pt idx="27">
                  <c:v>Rudram, Christophe</c:v>
                </c:pt>
                <c:pt idx="28">
                  <c:v>Squibbs, Benni</c:v>
                </c:pt>
                <c:pt idx="29">
                  <c:v>Sweatland, Lyndsey</c:v>
                </c:pt>
                <c:pt idx="30">
                  <c:v>Symon, Barnett</c:v>
                </c:pt>
              </c:strCache>
            </c:strRef>
          </c:cat>
          <c:val>
            <c:numRef>
              <c:f>'Example 2 Pivot Reports'!$B$3:$B$34</c:f>
              <c:numCache>
                <c:formatCode>General</c:formatCode>
                <c:ptCount val="31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21</c:v>
                </c:pt>
                <c:pt idx="23">
                  <c:v>21</c:v>
                </c:pt>
                <c:pt idx="24">
                  <c:v>21</c:v>
                </c:pt>
                <c:pt idx="25">
                  <c:v>21</c:v>
                </c:pt>
                <c:pt idx="26">
                  <c:v>21</c:v>
                </c:pt>
                <c:pt idx="27">
                  <c:v>21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17-4FD6-92B1-A0B84C34BD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368591"/>
        <c:axId val="1889363263"/>
      </c:lineChart>
      <c:catAx>
        <c:axId val="2093490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342000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accent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896431"/>
        <c:crosses val="autoZero"/>
        <c:auto val="1"/>
        <c:lblAlgn val="ctr"/>
        <c:lblOffset val="100"/>
        <c:noMultiLvlLbl val="0"/>
      </c:catAx>
      <c:valAx>
        <c:axId val="2023896431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rgbClr val="92D05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rgbClr val="92D050"/>
                    </a:solidFill>
                  </a:rPr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rgbClr val="92D05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490031"/>
        <c:crosses val="autoZero"/>
        <c:crossBetween val="between"/>
        <c:majorUnit val="5"/>
      </c:valAx>
      <c:valAx>
        <c:axId val="1889363263"/>
        <c:scaling>
          <c:orientation val="minMax"/>
          <c:max val="22"/>
          <c:min val="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368591"/>
        <c:crosses val="max"/>
        <c:crossBetween val="between"/>
      </c:valAx>
      <c:catAx>
        <c:axId val="212836859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893632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92D05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 w="19050">
      <a:solidFill>
        <a:srgbClr val="92D050"/>
      </a:solidFill>
    </a:ln>
    <a:effectLst/>
    <a:scene3d>
      <a:camera prst="orthographicFront"/>
      <a:lightRig rig="threePt" dir="t"/>
    </a:scene3d>
    <a:sp3d>
      <a:bevelT prst="relaxedInset"/>
      <a:bevelB prst="relaxedInset"/>
    </a:sp3d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176892</xdr:colOff>
      <xdr:row>39</xdr:row>
      <xdr:rowOff>39461</xdr:rowOff>
    </xdr:from>
    <xdr:to>
      <xdr:col>2</xdr:col>
      <xdr:colOff>1768927</xdr:colOff>
      <xdr:row>55</xdr:row>
      <xdr:rowOff>68035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A415E36-4A89-4807-BCAD-2FDB43167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156079</xdr:colOff>
      <xdr:row>56</xdr:row>
      <xdr:rowOff>17129</xdr:rowOff>
    </xdr:from>
    <xdr:to>
      <xdr:col>2</xdr:col>
      <xdr:colOff>1728107</xdr:colOff>
      <xdr:row>75</xdr:row>
      <xdr:rowOff>81643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DBF1DCB-678E-442B-991C-A667A9C6E0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485775</xdr:colOff>
      <xdr:row>34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597982-C98E-ECA3-209F-BDA109AAD4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ustins Stratton" refreshedDate="45181.269680787038" createdVersion="8" refreshedVersion="8" minRefreshableVersion="3" recordCount="31" xr:uid="{0113D2B7-2498-4AD0-93B3-3EE31E25CDDB}">
  <cacheSource type="worksheet">
    <worksheetSource ref="A2:AB33" sheet="Example 2"/>
  </cacheSource>
  <cacheFields count="28">
    <cacheField name="first name" numFmtId="0">
      <sharedItems/>
    </cacheField>
    <cacheField name="last name" numFmtId="0">
      <sharedItems/>
    </cacheField>
    <cacheField name="Legal Name" numFmtId="0">
      <sharedItems count="31">
        <s v="Gulliman, Gawen"/>
        <s v="Riteley, Enrico"/>
        <s v="Aynold, Dayna"/>
        <s v="Kembrey, Levon"/>
        <s v="Fletham, Walker"/>
        <s v="Looby, Hinze"/>
        <s v="Lytle, Darryl"/>
        <s v="Symon, Barnett"/>
        <s v="Keysall, Theobald"/>
        <s v="Elsbury, Blaire"/>
        <s v="Liverseege, Jefferson"/>
        <s v="Rudram, Christophe"/>
        <s v="Breeze, Alford"/>
        <s v="Squibbs, Benni"/>
        <s v="Burchess, Joaquin"/>
        <s v="Belchamber, Anatole"/>
        <s v="Peaple, Ann"/>
        <s v="Lyptrit, Caritta"/>
        <s v="Fitchell, Jeni"/>
        <s v="Lightning, Evered"/>
        <s v="Flecknell, Luther"/>
        <s v="Sweatland, Lyndsey"/>
        <s v="Morais, Deeanne"/>
        <s v="Dormer, Eben"/>
        <s v="Gaylard, Ximenes"/>
        <s v="Blankett, Jeana"/>
        <s v="Landrieu, Evelina"/>
        <s v="Ainsbury, Reinaldos"/>
        <s v="Realph, Anthe"/>
        <s v="Hince, Loella"/>
        <s v="Mary, Harlen"/>
      </sharedItems>
    </cacheField>
    <cacheField name="9/1" numFmtId="0">
      <sharedItems/>
    </cacheField>
    <cacheField name="9/4" numFmtId="0">
      <sharedItems/>
    </cacheField>
    <cacheField name="9/5" numFmtId="0">
      <sharedItems/>
    </cacheField>
    <cacheField name="9/6" numFmtId="0">
      <sharedItems containsBlank="1"/>
    </cacheField>
    <cacheField name="9/7" numFmtId="0">
      <sharedItems containsBlank="1"/>
    </cacheField>
    <cacheField name="9/8" numFmtId="0">
      <sharedItems containsBlank="1"/>
    </cacheField>
    <cacheField name="9/11" numFmtId="0">
      <sharedItems containsBlank="1"/>
    </cacheField>
    <cacheField name="9/12" numFmtId="0">
      <sharedItems containsBlank="1"/>
    </cacheField>
    <cacheField name="9/13" numFmtId="0">
      <sharedItems containsBlank="1"/>
    </cacheField>
    <cacheField name="9/14" numFmtId="0">
      <sharedItems containsBlank="1"/>
    </cacheField>
    <cacheField name="9/15" numFmtId="0">
      <sharedItems containsBlank="1"/>
    </cacheField>
    <cacheField name="9/18" numFmtId="0">
      <sharedItems containsBlank="1"/>
    </cacheField>
    <cacheField name="9/19" numFmtId="0">
      <sharedItems containsBlank="1"/>
    </cacheField>
    <cacheField name="9/20" numFmtId="0">
      <sharedItems/>
    </cacheField>
    <cacheField name="9/21" numFmtId="0">
      <sharedItems containsBlank="1"/>
    </cacheField>
    <cacheField name="9/22" numFmtId="0">
      <sharedItems containsBlank="1"/>
    </cacheField>
    <cacheField name="9/25" numFmtId="0">
      <sharedItems containsBlank="1"/>
    </cacheField>
    <cacheField name="9/26" numFmtId="0">
      <sharedItems containsBlank="1"/>
    </cacheField>
    <cacheField name="9/27" numFmtId="0">
      <sharedItems containsBlank="1"/>
    </cacheField>
    <cacheField name="9/28" numFmtId="0">
      <sharedItems containsBlank="1"/>
    </cacheField>
    <cacheField name="9/29" numFmtId="0">
      <sharedItems containsBlank="1"/>
    </cacheField>
    <cacheField name="TTL Days of Month" numFmtId="0">
      <sharedItems containsSemiMixedTypes="0" containsString="0" containsNumber="1" containsInteger="1" minValue="21" maxValue="21" count="1">
        <n v="21"/>
      </sharedItems>
    </cacheField>
    <cacheField name="TTL Days Present" numFmtId="0">
      <sharedItems containsSemiMixedTypes="0" containsString="0" containsNumber="1" containsInteger="1" minValue="14" maxValue="21" count="7">
        <n v="18"/>
        <n v="21"/>
        <n v="19"/>
        <n v="20"/>
        <n v="14"/>
        <n v="17"/>
        <n v="16"/>
      </sharedItems>
    </cacheField>
    <cacheField name="TTL Days Absent" numFmtId="0">
      <sharedItems containsSemiMixedTypes="0" containsString="0" containsNumber="1" containsInteger="1" minValue="0" maxValue="7" count="7">
        <n v="3"/>
        <n v="0"/>
        <n v="2"/>
        <n v="1"/>
        <n v="7"/>
        <n v="4"/>
        <n v="5"/>
      </sharedItems>
    </cacheField>
    <cacheField name="Avg Days Absent" numFmtId="9">
      <sharedItems containsSemiMixedTypes="0" containsString="0" containsNumber="1" minValue="0" maxValue="0.3333333333333333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">
  <r>
    <s v="Gawen"/>
    <s v="Gulliman"/>
    <x v="0"/>
    <s v="x"/>
    <s v="x"/>
    <s v="x"/>
    <s v="x"/>
    <s v="x"/>
    <m/>
    <s v="x"/>
    <m/>
    <s v="x"/>
    <s v="x"/>
    <s v="x"/>
    <s v="x"/>
    <s v="x"/>
    <s v="x"/>
    <m/>
    <s v="x"/>
    <s v="x"/>
    <s v="x"/>
    <s v="x"/>
    <s v="x"/>
    <s v="x"/>
    <x v="0"/>
    <x v="0"/>
    <x v="0"/>
    <n v="0.14285714285714285"/>
  </r>
  <r>
    <s v="Enrico"/>
    <s v="Riteley"/>
    <x v="1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Dayna"/>
    <s v="Aynold"/>
    <x v="2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Levon"/>
    <s v="Kembrey"/>
    <x v="3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Walker"/>
    <s v="Fletham"/>
    <x v="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Hinze"/>
    <s v="Looby"/>
    <x v="5"/>
    <s v="x"/>
    <s v="x"/>
    <s v="x"/>
    <s v="x"/>
    <s v="x"/>
    <s v="x"/>
    <m/>
    <s v="x"/>
    <m/>
    <m/>
    <s v="x"/>
    <s v="x"/>
    <s v="x"/>
    <s v="x"/>
    <s v="x"/>
    <s v="x"/>
    <s v="x"/>
    <s v="x"/>
    <s v="x"/>
    <s v="x"/>
    <s v="x"/>
    <x v="0"/>
    <x v="0"/>
    <x v="0"/>
    <n v="0.14285714285714285"/>
  </r>
  <r>
    <s v="Darryl"/>
    <s v="Lytle"/>
    <x v="6"/>
    <s v="x"/>
    <s v="x"/>
    <s v="x"/>
    <s v="x"/>
    <s v="x"/>
    <m/>
    <s v="x"/>
    <s v="x"/>
    <s v="x"/>
    <s v="x"/>
    <s v="x"/>
    <s v="x"/>
    <m/>
    <s v="x"/>
    <s v="x"/>
    <s v="x"/>
    <s v="x"/>
    <s v="x"/>
    <s v="x"/>
    <m/>
    <s v="x"/>
    <x v="0"/>
    <x v="0"/>
    <x v="0"/>
    <n v="0.14285714285714285"/>
  </r>
  <r>
    <s v="Barnett"/>
    <s v="Symon"/>
    <x v="7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Theobald"/>
    <s v="Keysall"/>
    <x v="8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Blaire"/>
    <s v="Elsbury"/>
    <x v="9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Jefferson"/>
    <s v="Liverseege"/>
    <x v="10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Christophe"/>
    <s v="Rudram"/>
    <x v="11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m/>
    <x v="0"/>
    <x v="2"/>
    <x v="2"/>
    <n v="9.5238095238095233E-2"/>
  </r>
  <r>
    <s v="Alford"/>
    <s v="Breeze"/>
    <x v="12"/>
    <s v="x"/>
    <s v="x"/>
    <s v="x"/>
    <s v="x"/>
    <s v="x"/>
    <m/>
    <s v="x"/>
    <s v="x"/>
    <s v="x"/>
    <s v="x"/>
    <s v="x"/>
    <s v="x"/>
    <m/>
    <s v="x"/>
    <s v="x"/>
    <s v="x"/>
    <s v="x"/>
    <s v="x"/>
    <s v="x"/>
    <s v="x"/>
    <s v="x"/>
    <x v="0"/>
    <x v="2"/>
    <x v="2"/>
    <n v="9.5238095238095233E-2"/>
  </r>
  <r>
    <s v="Benni"/>
    <s v="Squibbs"/>
    <x v="13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Joaquin"/>
    <s v="Burchess"/>
    <x v="14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Anatole"/>
    <s v="Belchamber"/>
    <x v="15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Ann"/>
    <s v="Peaple"/>
    <x v="16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Caritta"/>
    <s v="Lyptrit"/>
    <x v="17"/>
    <s v="x"/>
    <s v="x"/>
    <s v="x"/>
    <s v="x"/>
    <s v="x"/>
    <s v="x"/>
    <m/>
    <s v="x"/>
    <s v="x"/>
    <s v="x"/>
    <s v="x"/>
    <s v="x"/>
    <s v="x"/>
    <s v="x"/>
    <s v="x"/>
    <m/>
    <m/>
    <s v="x"/>
    <s v="x"/>
    <s v="x"/>
    <s v="x"/>
    <x v="0"/>
    <x v="0"/>
    <x v="0"/>
    <n v="0.14285714285714285"/>
  </r>
  <r>
    <s v="Jeni"/>
    <s v="Fitchell"/>
    <x v="18"/>
    <s v="x"/>
    <s v="x"/>
    <s v="x"/>
    <s v="x"/>
    <s v="x"/>
    <s v="x"/>
    <s v="x"/>
    <s v="x"/>
    <s v="x"/>
    <s v="x"/>
    <s v="x"/>
    <s v="x"/>
    <m/>
    <s v="x"/>
    <s v="x"/>
    <s v="x"/>
    <s v="x"/>
    <s v="x"/>
    <s v="x"/>
    <m/>
    <s v="x"/>
    <x v="0"/>
    <x v="2"/>
    <x v="2"/>
    <n v="9.5238095238095233E-2"/>
  </r>
  <r>
    <s v="Evered"/>
    <s v="Lightning"/>
    <x v="19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Luther"/>
    <s v="Flecknell"/>
    <x v="20"/>
    <s v="x"/>
    <s v="x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x v="0"/>
    <x v="3"/>
    <x v="3"/>
    <n v="4.7619047619047616E-2"/>
  </r>
  <r>
    <s v="Lyndsey"/>
    <s v="Sweatland"/>
    <x v="21"/>
    <s v="x"/>
    <s v="x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x v="0"/>
    <x v="3"/>
    <x v="3"/>
    <n v="4.7619047619047616E-2"/>
  </r>
  <r>
    <s v="Deeanne"/>
    <s v="Morais"/>
    <x v="22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s v="x"/>
    <x v="0"/>
    <x v="1"/>
    <x v="1"/>
    <n v="0"/>
  </r>
  <r>
    <s v="Eben"/>
    <s v="Dormer"/>
    <x v="23"/>
    <s v="x"/>
    <s v="x"/>
    <s v="x"/>
    <m/>
    <s v="x"/>
    <m/>
    <s v="x"/>
    <s v="x"/>
    <s v="x"/>
    <s v="x"/>
    <s v="x"/>
    <s v="x"/>
    <s v="x"/>
    <s v="x"/>
    <s v="x"/>
    <s v="x"/>
    <s v="x"/>
    <s v="x"/>
    <s v="x"/>
    <s v="x"/>
    <s v="x"/>
    <x v="0"/>
    <x v="2"/>
    <x v="2"/>
    <n v="9.5238095238095233E-2"/>
  </r>
  <r>
    <s v="Ximenes"/>
    <s v="Gaylard"/>
    <x v="24"/>
    <s v="x"/>
    <s v="x"/>
    <s v="x"/>
    <m/>
    <s v="x"/>
    <s v="x"/>
    <s v="x"/>
    <s v="x"/>
    <m/>
    <s v="x"/>
    <s v="x"/>
    <s v="x"/>
    <s v="x"/>
    <s v="x"/>
    <s v="x"/>
    <s v="x"/>
    <s v="x"/>
    <s v="x"/>
    <s v="x"/>
    <s v="x"/>
    <s v="x"/>
    <x v="0"/>
    <x v="2"/>
    <x v="2"/>
    <n v="9.5238095238095233E-2"/>
  </r>
  <r>
    <s v="Jeana"/>
    <s v="Blankett"/>
    <x v="25"/>
    <s v="x"/>
    <s v="x"/>
    <s v="x"/>
    <s v="x"/>
    <m/>
    <m/>
    <s v="x"/>
    <s v="x"/>
    <s v="x"/>
    <s v="x"/>
    <m/>
    <m/>
    <m/>
    <s v="x"/>
    <s v="x"/>
    <s v="x"/>
    <s v="x"/>
    <m/>
    <m/>
    <s v="x"/>
    <s v="x"/>
    <x v="0"/>
    <x v="4"/>
    <x v="4"/>
    <n v="0.33333333333333331"/>
  </r>
  <r>
    <s v="Evelina"/>
    <s v="Landrieu"/>
    <x v="26"/>
    <s v="x"/>
    <s v="x"/>
    <s v="x"/>
    <m/>
    <s v="x"/>
    <s v="x"/>
    <s v="x"/>
    <s v="x"/>
    <s v="x"/>
    <s v="x"/>
    <m/>
    <s v="x"/>
    <s v="x"/>
    <s v="x"/>
    <s v="x"/>
    <s v="x"/>
    <s v="x"/>
    <m/>
    <s v="x"/>
    <s v="x"/>
    <s v="x"/>
    <x v="0"/>
    <x v="0"/>
    <x v="0"/>
    <n v="0.14285714285714285"/>
  </r>
  <r>
    <s v="Reinaldos"/>
    <s v="Ainsbury"/>
    <x v="27"/>
    <s v="x"/>
    <s v="x"/>
    <s v="x"/>
    <m/>
    <s v="x"/>
    <m/>
    <s v="x"/>
    <s v="x"/>
    <s v="x"/>
    <s v="x"/>
    <m/>
    <s v="x"/>
    <m/>
    <s v="x"/>
    <s v="x"/>
    <s v="x"/>
    <s v="x"/>
    <s v="x"/>
    <s v="x"/>
    <s v="x"/>
    <s v="x"/>
    <x v="0"/>
    <x v="5"/>
    <x v="5"/>
    <n v="0.19047619047619047"/>
  </r>
  <r>
    <s v="Anthe"/>
    <s v="Realph"/>
    <x v="28"/>
    <s v="x"/>
    <s v="x"/>
    <s v="x"/>
    <m/>
    <s v="x"/>
    <s v="x"/>
    <s v="x"/>
    <s v="x"/>
    <s v="x"/>
    <s v="x"/>
    <m/>
    <s v="x"/>
    <s v="x"/>
    <s v="x"/>
    <s v="x"/>
    <m/>
    <s v="x"/>
    <s v="x"/>
    <m/>
    <s v="x"/>
    <m/>
    <x v="0"/>
    <x v="6"/>
    <x v="6"/>
    <n v="0.23809523809523808"/>
  </r>
  <r>
    <s v="Loella"/>
    <s v="Hince"/>
    <x v="29"/>
    <s v="x"/>
    <s v="x"/>
    <s v="x"/>
    <s v="x"/>
    <m/>
    <s v="x"/>
    <s v="x"/>
    <s v="x"/>
    <s v="x"/>
    <s v="x"/>
    <s v="x"/>
    <s v="x"/>
    <s v="x"/>
    <s v="x"/>
    <s v="x"/>
    <s v="x"/>
    <s v="x"/>
    <s v="x"/>
    <s v="x"/>
    <s v="x"/>
    <s v="x"/>
    <x v="0"/>
    <x v="3"/>
    <x v="3"/>
    <n v="4.7619047619047616E-2"/>
  </r>
  <r>
    <s v="Harlen"/>
    <s v="Mary"/>
    <x v="30"/>
    <s v="x"/>
    <s v="x"/>
    <s v="x"/>
    <m/>
    <s v="x"/>
    <s v="x"/>
    <s v="x"/>
    <s v="x"/>
    <s v="x"/>
    <s v="x"/>
    <s v="x"/>
    <s v="x"/>
    <m/>
    <s v="x"/>
    <m/>
    <s v="x"/>
    <s v="x"/>
    <s v="x"/>
    <s v="x"/>
    <s v="x"/>
    <s v="x"/>
    <x v="0"/>
    <x v="0"/>
    <x v="0"/>
    <n v="0.142857142857142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878A60-F8F1-44E5-86DC-A0F4A501F16B}" name="PivotTable7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J2:K16" firstHeaderRow="1" firstDataRow="1" firstDataCol="2"/>
  <pivotFields count="28">
    <pivotField compact="0" outline="0" showAll="0" defaultSubtotal="0"/>
    <pivotField compact="0" outline="0" showAll="0" defaultSubtotal="0"/>
    <pivotField axis="axisRow" compact="0" outline="0" showAll="0" defaultSubtotal="0">
      <items count="31">
        <item x="27"/>
        <item x="2"/>
        <item x="15"/>
        <item x="25"/>
        <item x="12"/>
        <item x="14"/>
        <item x="23"/>
        <item x="9"/>
        <item x="18"/>
        <item x="20"/>
        <item x="4"/>
        <item x="24"/>
        <item x="0"/>
        <item x="29"/>
        <item x="3"/>
        <item x="8"/>
        <item x="26"/>
        <item x="19"/>
        <item x="10"/>
        <item x="5"/>
        <item x="17"/>
        <item x="6"/>
        <item x="30"/>
        <item x="22"/>
        <item x="16"/>
        <item x="28"/>
        <item x="1"/>
        <item x="11"/>
        <item x="13"/>
        <item x="21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axis="axisRow" compact="0" outline="0" showAll="0" defaultSubtotal="0">
      <items count="7">
        <item h="1" x="4"/>
        <item h="1" x="6"/>
        <item h="1" x="5"/>
        <item h="1" x="0"/>
        <item h="1" x="2"/>
        <item h="1" x="3"/>
        <item x="1"/>
      </items>
    </pivotField>
    <pivotField compact="0" outline="0" showAll="0" defaultSubtotal="0">
      <items count="7">
        <item h="1" x="1"/>
        <item x="3"/>
        <item x="2"/>
        <item x="0"/>
        <item x="5"/>
        <item x="6"/>
        <item x="4"/>
      </items>
    </pivotField>
    <pivotField compact="0" numFmtId="9" outline="0" showAll="0" defaultSubtotal="0"/>
  </pivotFields>
  <rowFields count="2">
    <field x="2"/>
    <field x="25"/>
  </rowFields>
  <rowItems count="14">
    <i>
      <x v="1"/>
      <x v="6"/>
    </i>
    <i>
      <x v="2"/>
      <x v="6"/>
    </i>
    <i>
      <x v="5"/>
      <x v="6"/>
    </i>
    <i>
      <x v="7"/>
      <x v="6"/>
    </i>
    <i>
      <x v="10"/>
      <x v="6"/>
    </i>
    <i>
      <x v="14"/>
      <x v="6"/>
    </i>
    <i>
      <x v="15"/>
      <x v="6"/>
    </i>
    <i>
      <x v="17"/>
      <x v="6"/>
    </i>
    <i>
      <x v="18"/>
      <x v="6"/>
    </i>
    <i>
      <x v="23"/>
      <x v="6"/>
    </i>
    <i>
      <x v="24"/>
      <x v="6"/>
    </i>
    <i>
      <x v="26"/>
      <x v="6"/>
    </i>
    <i>
      <x v="28"/>
      <x v="6"/>
    </i>
    <i>
      <x v="30"/>
      <x v="6"/>
    </i>
  </rowItems>
  <colItems count="1">
    <i/>
  </colItems>
  <formats count="18">
    <format dxfId="66">
      <pivotArea type="all" dataOnly="0" outline="0" fieldPosition="0"/>
    </format>
    <format dxfId="47">
      <pivotArea field="2" type="button" dataOnly="0" labelOnly="1" outline="0" axis="axisRow" fieldPosition="0"/>
    </format>
    <format dxfId="46">
      <pivotArea field="25" type="button" dataOnly="0" labelOnly="1" outline="0" axis="axisRow" fieldPosition="1"/>
    </format>
    <format dxfId="45">
      <pivotArea dataOnly="0" labelOnly="1" outline="0" fieldPosition="0">
        <references count="1">
          <reference field="2" count="14">
            <x v="1"/>
            <x v="2"/>
            <x v="5"/>
            <x v="7"/>
            <x v="10"/>
            <x v="14"/>
            <x v="15"/>
            <x v="17"/>
            <x v="18"/>
            <x v="23"/>
            <x v="24"/>
            <x v="26"/>
            <x v="28"/>
            <x v="30"/>
          </reference>
        </references>
      </pivotArea>
    </format>
    <format dxfId="44">
      <pivotArea dataOnly="0" labelOnly="1" outline="0" fieldPosition="0">
        <references count="2">
          <reference field="2" count="1" selected="0">
            <x v="1"/>
          </reference>
          <reference field="25" count="0"/>
        </references>
      </pivotArea>
    </format>
    <format dxfId="43">
      <pivotArea dataOnly="0" labelOnly="1" outline="0" fieldPosition="0">
        <references count="2">
          <reference field="2" count="1" selected="0">
            <x v="2"/>
          </reference>
          <reference field="25" count="0"/>
        </references>
      </pivotArea>
    </format>
    <format dxfId="42">
      <pivotArea dataOnly="0" labelOnly="1" outline="0" fieldPosition="0">
        <references count="2">
          <reference field="2" count="1" selected="0">
            <x v="5"/>
          </reference>
          <reference field="25" count="0"/>
        </references>
      </pivotArea>
    </format>
    <format dxfId="41">
      <pivotArea dataOnly="0" labelOnly="1" outline="0" fieldPosition="0">
        <references count="2">
          <reference field="2" count="1" selected="0">
            <x v="7"/>
          </reference>
          <reference field="25" count="0"/>
        </references>
      </pivotArea>
    </format>
    <format dxfId="40">
      <pivotArea dataOnly="0" labelOnly="1" outline="0" fieldPosition="0">
        <references count="2">
          <reference field="2" count="1" selected="0">
            <x v="10"/>
          </reference>
          <reference field="25" count="0"/>
        </references>
      </pivotArea>
    </format>
    <format dxfId="39">
      <pivotArea dataOnly="0" labelOnly="1" outline="0" fieldPosition="0">
        <references count="2">
          <reference field="2" count="1" selected="0">
            <x v="14"/>
          </reference>
          <reference field="25" count="0"/>
        </references>
      </pivotArea>
    </format>
    <format dxfId="38">
      <pivotArea dataOnly="0" labelOnly="1" outline="0" fieldPosition="0">
        <references count="2">
          <reference field="2" count="1" selected="0">
            <x v="15"/>
          </reference>
          <reference field="25" count="0"/>
        </references>
      </pivotArea>
    </format>
    <format dxfId="37">
      <pivotArea dataOnly="0" labelOnly="1" outline="0" fieldPosition="0">
        <references count="2">
          <reference field="2" count="1" selected="0">
            <x v="17"/>
          </reference>
          <reference field="25" count="0"/>
        </references>
      </pivotArea>
    </format>
    <format dxfId="36">
      <pivotArea dataOnly="0" labelOnly="1" outline="0" fieldPosition="0">
        <references count="2">
          <reference field="2" count="1" selected="0">
            <x v="18"/>
          </reference>
          <reference field="25" count="0"/>
        </references>
      </pivotArea>
    </format>
    <format dxfId="35">
      <pivotArea dataOnly="0" labelOnly="1" outline="0" fieldPosition="0">
        <references count="2">
          <reference field="2" count="1" selected="0">
            <x v="23"/>
          </reference>
          <reference field="25" count="0"/>
        </references>
      </pivotArea>
    </format>
    <format dxfId="34">
      <pivotArea dataOnly="0" labelOnly="1" outline="0" fieldPosition="0">
        <references count="2">
          <reference field="2" count="1" selected="0">
            <x v="24"/>
          </reference>
          <reference field="25" count="0"/>
        </references>
      </pivotArea>
    </format>
    <format dxfId="33">
      <pivotArea dataOnly="0" labelOnly="1" outline="0" fieldPosition="0">
        <references count="2">
          <reference field="2" count="1" selected="0">
            <x v="26"/>
          </reference>
          <reference field="25" count="0"/>
        </references>
      </pivotArea>
    </format>
    <format dxfId="32">
      <pivotArea dataOnly="0" labelOnly="1" outline="0" fieldPosition="0">
        <references count="2">
          <reference field="2" count="1" selected="0">
            <x v="28"/>
          </reference>
          <reference field="25" count="0"/>
        </references>
      </pivotArea>
    </format>
    <format dxfId="31">
      <pivotArea dataOnly="0" labelOnly="1" outline="0" fieldPosition="0">
        <references count="2">
          <reference field="2" count="1" selected="0">
            <x v="30"/>
          </reference>
          <reference field="2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0C66AF-F080-414B-8FFF-7C52AEC382D2}" name="PivotTable6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">
  <location ref="G2:H19" firstHeaderRow="1" firstDataRow="1" firstDataCol="2"/>
  <pivotFields count="28"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31">
        <item x="27"/>
        <item x="2"/>
        <item x="15"/>
        <item x="25"/>
        <item x="12"/>
        <item x="14"/>
        <item x="23"/>
        <item x="9"/>
        <item x="18"/>
        <item x="20"/>
        <item x="4"/>
        <item x="24"/>
        <item x="0"/>
        <item x="29"/>
        <item x="3"/>
        <item x="8"/>
        <item x="26"/>
        <item x="19"/>
        <item x="10"/>
        <item x="5"/>
        <item x="17"/>
        <item x="6"/>
        <item x="30"/>
        <item x="22"/>
        <item x="16"/>
        <item x="28"/>
        <item x="1"/>
        <item x="11"/>
        <item x="13"/>
        <item x="21"/>
        <item x="7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 defaultSubtotal="0">
      <items count="7">
        <item h="1" x="1"/>
        <item x="3"/>
        <item x="2"/>
        <item x="0"/>
        <item x="5"/>
        <item x="6"/>
        <item x="4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numFmtId="9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26"/>
    <field x="2"/>
  </rowFields>
  <rowItems count="17">
    <i>
      <x v="1"/>
      <x v="9"/>
    </i>
    <i r="1">
      <x v="13"/>
    </i>
    <i r="1">
      <x v="29"/>
    </i>
    <i>
      <x v="2"/>
      <x v="4"/>
    </i>
    <i r="1">
      <x v="6"/>
    </i>
    <i r="1">
      <x v="8"/>
    </i>
    <i r="1">
      <x v="11"/>
    </i>
    <i r="1">
      <x v="27"/>
    </i>
    <i>
      <x v="3"/>
      <x v="12"/>
    </i>
    <i r="1">
      <x v="16"/>
    </i>
    <i r="1">
      <x v="19"/>
    </i>
    <i r="1">
      <x v="20"/>
    </i>
    <i r="1">
      <x v="21"/>
    </i>
    <i r="1">
      <x v="22"/>
    </i>
    <i>
      <x v="4"/>
      <x/>
    </i>
    <i>
      <x v="5"/>
      <x v="25"/>
    </i>
    <i>
      <x v="6"/>
      <x v="3"/>
    </i>
  </rowItems>
  <colItems count="1">
    <i/>
  </colItems>
  <formats count="10">
    <format dxfId="30">
      <pivotArea type="all" dataOnly="0" outline="0" fieldPosition="0"/>
    </format>
    <format dxfId="19">
      <pivotArea field="26" type="button" dataOnly="0" labelOnly="1" outline="0" axis="axisRow" fieldPosition="0"/>
    </format>
    <format dxfId="18">
      <pivotArea field="2" type="button" dataOnly="0" labelOnly="1" outline="0" axis="axisRow" fieldPosition="1"/>
    </format>
    <format dxfId="17">
      <pivotArea dataOnly="0" labelOnly="1" outline="0" fieldPosition="0">
        <references count="1">
          <reference field="26" count="0"/>
        </references>
      </pivotArea>
    </format>
    <format dxfId="16">
      <pivotArea dataOnly="0" labelOnly="1" outline="0" fieldPosition="0">
        <references count="2">
          <reference field="2" count="3">
            <x v="9"/>
            <x v="13"/>
            <x v="29"/>
          </reference>
          <reference field="26" count="1" selected="0">
            <x v="1"/>
          </reference>
        </references>
      </pivotArea>
    </format>
    <format dxfId="15">
      <pivotArea dataOnly="0" labelOnly="1" outline="0" fieldPosition="0">
        <references count="2">
          <reference field="2" count="5">
            <x v="4"/>
            <x v="6"/>
            <x v="8"/>
            <x v="11"/>
            <x v="27"/>
          </reference>
          <reference field="26" count="1" selected="0">
            <x v="2"/>
          </reference>
        </references>
      </pivotArea>
    </format>
    <format dxfId="14">
      <pivotArea dataOnly="0" labelOnly="1" outline="0" fieldPosition="0">
        <references count="2">
          <reference field="2" count="6">
            <x v="12"/>
            <x v="16"/>
            <x v="19"/>
            <x v="20"/>
            <x v="21"/>
            <x v="22"/>
          </reference>
          <reference field="26" count="1" selected="0">
            <x v="3"/>
          </reference>
        </references>
      </pivotArea>
    </format>
    <format dxfId="13">
      <pivotArea dataOnly="0" labelOnly="1" outline="0" fieldPosition="0">
        <references count="2">
          <reference field="2" count="1">
            <x v="0"/>
          </reference>
          <reference field="26" count="1" selected="0">
            <x v="4"/>
          </reference>
        </references>
      </pivotArea>
    </format>
    <format dxfId="12">
      <pivotArea dataOnly="0" labelOnly="1" outline="0" fieldPosition="0">
        <references count="2">
          <reference field="2" count="1">
            <x v="25"/>
          </reference>
          <reference field="26" count="1" selected="0">
            <x v="5"/>
          </reference>
        </references>
      </pivotArea>
    </format>
    <format dxfId="11">
      <pivotArea dataOnly="0" labelOnly="1" outline="0" fieldPosition="0">
        <references count="2">
          <reference field="2" count="1">
            <x v="3"/>
          </reference>
          <reference field="26" count="1" selected="0">
            <x v="6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51726E-5678-43C8-87F4-DE5B6C4DA999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E34" firstHeaderRow="0" firstDataRow="1" firstDataCol="1"/>
  <pivotFields count="28">
    <pivotField compact="0" outline="0" showAll="0" defaultSubtotal="0"/>
    <pivotField compact="0" outline="0" showAll="0" defaultSubtotal="0"/>
    <pivotField axis="axisRow" compact="0" outline="0" showAll="0" defaultSubtotal="0">
      <items count="31">
        <item x="27"/>
        <item x="2"/>
        <item x="15"/>
        <item x="25"/>
        <item x="12"/>
        <item x="14"/>
        <item x="23"/>
        <item x="9"/>
        <item x="18"/>
        <item x="20"/>
        <item x="4"/>
        <item x="24"/>
        <item x="0"/>
        <item x="29"/>
        <item x="3"/>
        <item x="8"/>
        <item x="26"/>
        <item x="19"/>
        <item x="10"/>
        <item x="5"/>
        <item x="17"/>
        <item x="6"/>
        <item x="30"/>
        <item x="22"/>
        <item x="16"/>
        <item x="28"/>
        <item x="1"/>
        <item x="11"/>
        <item x="13"/>
        <item x="21"/>
        <item x="7"/>
      </items>
    </pivotField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compact="0" outline="0" showAll="0" defaultSubtotal="0"/>
    <pivotField dataField="1" compact="0" outline="0" showAll="0" defaultSubtotal="0">
      <items count="1">
        <item x="0"/>
      </items>
    </pivotField>
    <pivotField dataField="1" compact="0" outline="0" showAll="0" defaultSubtotal="0">
      <items count="7">
        <item x="4"/>
        <item x="6"/>
        <item x="5"/>
        <item x="0"/>
        <item x="2"/>
        <item x="3"/>
        <item x="1"/>
      </items>
    </pivotField>
    <pivotField dataField="1" compact="0" outline="0" showAll="0" defaultSubtotal="0">
      <items count="7">
        <item x="1"/>
        <item x="3"/>
        <item x="2"/>
        <item x="0"/>
        <item x="5"/>
        <item x="6"/>
        <item x="4"/>
      </items>
    </pivotField>
    <pivotField dataField="1" compact="0" numFmtId="9" outline="0" showAll="0" defaultSubtotal="0"/>
  </pivotFields>
  <rowFields count="1">
    <field x="2"/>
  </rowFields>
  <rowItems count="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ax of TTL Days of Month" fld="24" subtotal="max" baseField="2" baseItem="26"/>
    <dataField name="Sum of TTL Days Present" fld="25" baseField="0" baseItem="0"/>
    <dataField name="Sum of TTL Days Absent" fld="26" baseField="0" baseItem="0"/>
    <dataField name="Average of Avg Days Absent" fld="27" subtotal="average" baseField="2" baseItem="0" numFmtId="165"/>
  </dataFields>
  <formats count="8">
    <format dxfId="182">
      <pivotArea outline="0" collapsedLevelsAreSubtotals="1" fieldPosition="0">
        <references count="1">
          <reference field="4294967294" count="1" selected="0">
            <x v="3"/>
          </reference>
        </references>
      </pivotArea>
    </format>
    <format dxfId="183">
      <pivotArea dataOnly="0" labelOnly="1" outline="0" fieldPosition="0">
        <references count="1">
          <reference field="4294967294" count="1">
            <x v="3"/>
          </reference>
        </references>
      </pivotArea>
    </format>
    <format dxfId="184">
      <pivotArea type="all" dataOnly="0" outline="0" fieldPosition="0"/>
    </format>
    <format dxfId="185">
      <pivotArea outline="0" collapsedLevelsAreSubtotals="1" fieldPosition="0"/>
    </format>
    <format dxfId="186">
      <pivotArea field="2" type="button" dataOnly="0" labelOnly="1" outline="0" axis="axisRow" fieldPosition="0"/>
    </format>
    <format dxfId="187">
      <pivotArea dataOnly="0" labelOnly="1" outline="0" fieldPosition="0">
        <references count="1">
          <reference field="2" count="0"/>
        </references>
      </pivotArea>
    </format>
    <format dxfId="188">
      <pivotArea dataOnly="0" labelOnly="1" grandRow="1" outline="0" fieldPosition="0"/>
    </format>
    <format dxfId="189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BA8F3-0152-4623-A0C7-5C3076575EEA}">
  <sheetPr>
    <tabColor rgb="FF00B050"/>
  </sheetPr>
  <dimension ref="A1:BH94"/>
  <sheetViews>
    <sheetView showOutlineSymbols="0" showWhiteSpace="0" zoomScale="70" zoomScaleNormal="70" workbookViewId="0">
      <pane xSplit="3" ySplit="2" topLeftCell="D3" activePane="bottomRight" state="frozen"/>
      <selection pane="topRight" activeCell="D1" sqref="D1"/>
      <selection pane="bottomLeft" activeCell="A3" sqref="A3"/>
      <selection pane="bottomRight"/>
    </sheetView>
  </sheetViews>
  <sheetFormatPr defaultColWidth="0" defaultRowHeight="15" customHeight="1" zeroHeight="1" x14ac:dyDescent="0.25"/>
  <cols>
    <col min="1" max="3" width="26" style="8" customWidth="1"/>
    <col min="4" max="4" width="10.125" style="2" bestFit="1" customWidth="1"/>
    <col min="5" max="5" width="9.5" style="2" bestFit="1" customWidth="1"/>
    <col min="6" max="6" width="10" style="2" customWidth="1"/>
    <col min="7" max="7" width="12.875" style="2" bestFit="1" customWidth="1"/>
    <col min="8" max="8" width="10.875" style="2" bestFit="1" customWidth="1"/>
    <col min="9" max="24" width="11.125" style="2" customWidth="1"/>
    <col min="25" max="25" width="2.375" style="2" customWidth="1"/>
    <col min="26" max="26" width="9.375" style="2" customWidth="1"/>
    <col min="27" max="27" width="22.125" style="32" customWidth="1"/>
    <col min="28" max="32" width="19.5" style="2" customWidth="1"/>
    <col min="33" max="33" width="15.125" customWidth="1"/>
    <col min="34" max="36" width="9" customWidth="1"/>
    <col min="37" max="38" width="9" style="23" customWidth="1"/>
    <col min="39" max="39" width="16.875" style="23" customWidth="1"/>
    <col min="40" max="58" width="9" hidden="1" customWidth="1"/>
    <col min="59" max="59" width="1.875" hidden="1" customWidth="1"/>
    <col min="60" max="60" width="10.625" hidden="1" customWidth="1"/>
    <col min="61" max="16384" width="9" hidden="1"/>
  </cols>
  <sheetData>
    <row r="1" spans="1:60" s="53" customFormat="1" ht="19.5" thickBot="1" x14ac:dyDescent="0.35">
      <c r="A1" s="73"/>
      <c r="B1" s="74"/>
      <c r="C1" s="75"/>
      <c r="D1" s="77" t="str">
        <f t="shared" ref="D1:X1" si="0">_xlfn.XLOOKUP(WEEKDAY(D2)-1,$BG:$BG,$BH:$BH,"",0)</f>
        <v>Fri</v>
      </c>
      <c r="E1" s="78" t="str">
        <f t="shared" si="0"/>
        <v>Mon</v>
      </c>
      <c r="F1" s="78" t="str">
        <f t="shared" si="0"/>
        <v>Tue</v>
      </c>
      <c r="G1" s="78" t="str">
        <f t="shared" si="0"/>
        <v>Wed</v>
      </c>
      <c r="H1" s="78" t="str">
        <f t="shared" si="0"/>
        <v>Thur</v>
      </c>
      <c r="I1" s="78" t="str">
        <f t="shared" si="0"/>
        <v>Fri</v>
      </c>
      <c r="J1" s="79" t="str">
        <f t="shared" si="0"/>
        <v>Mon</v>
      </c>
      <c r="K1" s="80" t="str">
        <f t="shared" si="0"/>
        <v>Tue</v>
      </c>
      <c r="L1" s="80" t="str">
        <f t="shared" si="0"/>
        <v>Wed</v>
      </c>
      <c r="M1" s="80" t="str">
        <f t="shared" si="0"/>
        <v>Thur</v>
      </c>
      <c r="N1" s="81" t="str">
        <f t="shared" si="0"/>
        <v>Fri</v>
      </c>
      <c r="O1" s="82" t="str">
        <f t="shared" si="0"/>
        <v>Mon</v>
      </c>
      <c r="P1" s="82" t="str">
        <f t="shared" si="0"/>
        <v>Tue</v>
      </c>
      <c r="Q1" s="82" t="str">
        <f t="shared" si="0"/>
        <v>Wed</v>
      </c>
      <c r="R1" s="82" t="str">
        <f t="shared" si="0"/>
        <v>Thur</v>
      </c>
      <c r="S1" s="82" t="str">
        <f t="shared" si="0"/>
        <v>Fri</v>
      </c>
      <c r="T1" s="79" t="str">
        <f t="shared" si="0"/>
        <v>Mon</v>
      </c>
      <c r="U1" s="80" t="str">
        <f t="shared" si="0"/>
        <v>Tue</v>
      </c>
      <c r="V1" s="80" t="str">
        <f t="shared" si="0"/>
        <v>Wed</v>
      </c>
      <c r="W1" s="80" t="str">
        <f t="shared" si="0"/>
        <v>Thur</v>
      </c>
      <c r="X1" s="81" t="str">
        <f t="shared" si="0"/>
        <v>Fri</v>
      </c>
      <c r="Y1" s="31"/>
      <c r="Z1" s="31"/>
      <c r="AA1" s="112" t="s">
        <v>78</v>
      </c>
      <c r="AB1" s="113"/>
      <c r="AC1" s="113"/>
      <c r="AD1" s="113"/>
      <c r="AE1" s="113"/>
      <c r="AF1" s="114"/>
      <c r="AG1" s="76"/>
      <c r="AH1" s="76"/>
      <c r="AI1" s="76"/>
      <c r="AJ1" s="76"/>
      <c r="AK1" s="76"/>
      <c r="AL1" s="76"/>
      <c r="AM1" s="76"/>
    </row>
    <row r="2" spans="1:60" s="4" customFormat="1" ht="42.75" customHeight="1" thickBot="1" x14ac:dyDescent="0.25">
      <c r="A2" s="36" t="s">
        <v>0</v>
      </c>
      <c r="B2" s="37" t="s">
        <v>1</v>
      </c>
      <c r="C2" s="37" t="s">
        <v>69</v>
      </c>
      <c r="D2" s="12">
        <v>45170</v>
      </c>
      <c r="E2" s="14">
        <f>WORKDAY(D2,1)</f>
        <v>45173</v>
      </c>
      <c r="F2" s="13">
        <f t="shared" ref="F2:X2" si="1">WORKDAY(E2,1)</f>
        <v>45174</v>
      </c>
      <c r="G2" s="13">
        <f t="shared" si="1"/>
        <v>45175</v>
      </c>
      <c r="H2" s="13">
        <f t="shared" si="1"/>
        <v>45176</v>
      </c>
      <c r="I2" s="15">
        <f t="shared" si="1"/>
        <v>45177</v>
      </c>
      <c r="J2" s="14">
        <f t="shared" si="1"/>
        <v>45180</v>
      </c>
      <c r="K2" s="13">
        <f t="shared" si="1"/>
        <v>45181</v>
      </c>
      <c r="L2" s="13">
        <f t="shared" si="1"/>
        <v>45182</v>
      </c>
      <c r="M2" s="13">
        <f t="shared" si="1"/>
        <v>45183</v>
      </c>
      <c r="N2" s="15">
        <f t="shared" si="1"/>
        <v>45184</v>
      </c>
      <c r="O2" s="14">
        <f t="shared" si="1"/>
        <v>45187</v>
      </c>
      <c r="P2" s="13">
        <f t="shared" si="1"/>
        <v>45188</v>
      </c>
      <c r="Q2" s="13">
        <f t="shared" si="1"/>
        <v>45189</v>
      </c>
      <c r="R2" s="13">
        <f t="shared" si="1"/>
        <v>45190</v>
      </c>
      <c r="S2" s="15">
        <f t="shared" si="1"/>
        <v>45191</v>
      </c>
      <c r="T2" s="14">
        <f t="shared" si="1"/>
        <v>45194</v>
      </c>
      <c r="U2" s="13">
        <f t="shared" si="1"/>
        <v>45195</v>
      </c>
      <c r="V2" s="13">
        <f t="shared" si="1"/>
        <v>45196</v>
      </c>
      <c r="W2" s="13">
        <f t="shared" si="1"/>
        <v>45197</v>
      </c>
      <c r="X2" s="15">
        <f t="shared" si="1"/>
        <v>45198</v>
      </c>
      <c r="Y2" s="31"/>
      <c r="Z2" s="31"/>
      <c r="AA2" s="100" t="s">
        <v>135</v>
      </c>
      <c r="AB2" s="91" t="s">
        <v>65</v>
      </c>
      <c r="AC2" s="92" t="s">
        <v>66</v>
      </c>
      <c r="AD2" s="92" t="s">
        <v>67</v>
      </c>
      <c r="AE2" s="93" t="s">
        <v>68</v>
      </c>
      <c r="AF2" s="94" t="s">
        <v>136</v>
      </c>
      <c r="AG2" s="11"/>
      <c r="AH2" s="11"/>
      <c r="AI2" s="11"/>
      <c r="AJ2" s="11"/>
      <c r="AK2" s="11"/>
      <c r="AL2" s="11"/>
      <c r="AM2" s="11"/>
    </row>
    <row r="3" spans="1:60" x14ac:dyDescent="0.25">
      <c r="A3" s="5" t="s">
        <v>2</v>
      </c>
      <c r="B3" s="26" t="s">
        <v>3</v>
      </c>
      <c r="C3" s="27" t="str">
        <f t="shared" ref="C3:C33" si="2">_xlfn.CONCAT(B3,", ",A3)</f>
        <v>Gulliman, Gawen</v>
      </c>
      <c r="D3" s="10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J3" s="1" t="s">
        <v>64</v>
      </c>
      <c r="L3" s="2" t="s">
        <v>64</v>
      </c>
      <c r="M3" s="2" t="s">
        <v>64</v>
      </c>
      <c r="N3" s="3" t="s">
        <v>64</v>
      </c>
      <c r="O3" s="2" t="s">
        <v>64</v>
      </c>
      <c r="P3" s="2" t="s">
        <v>64</v>
      </c>
      <c r="Q3" s="2" t="s">
        <v>64</v>
      </c>
      <c r="S3" s="2" t="s">
        <v>64</v>
      </c>
      <c r="T3" s="1" t="s">
        <v>64</v>
      </c>
      <c r="U3" s="2" t="s">
        <v>64</v>
      </c>
      <c r="V3" s="2" t="s">
        <v>64</v>
      </c>
      <c r="W3" s="2" t="s">
        <v>64</v>
      </c>
      <c r="X3" s="3" t="s">
        <v>64</v>
      </c>
      <c r="Y3" s="31"/>
      <c r="Z3" s="31"/>
      <c r="AA3" s="101">
        <f t="shared" ref="AA3:AA33" si="3">COUNTA($D$2:$X$2)</f>
        <v>21</v>
      </c>
      <c r="AB3" s="95">
        <f t="shared" ref="AB3:AB33" si="4">COUNTA(D3:X3)</f>
        <v>18</v>
      </c>
      <c r="AC3" s="95">
        <f t="shared" ref="AC3:AC33" si="5">AA3-AB3</f>
        <v>3</v>
      </c>
      <c r="AD3" s="96">
        <f t="shared" ref="AD3:AD33" si="6">AC3/AA3</f>
        <v>0.14285714285714285</v>
      </c>
      <c r="AE3" s="97">
        <f t="shared" ref="AE3:AE33" si="7">1-AD3</f>
        <v>0.85714285714285721</v>
      </c>
      <c r="AF3" s="102" t="str">
        <f>IF(AC3=0,"Perfect Attendence","")</f>
        <v/>
      </c>
      <c r="AG3" s="23"/>
      <c r="AH3" s="23"/>
      <c r="AI3" s="23"/>
      <c r="AJ3" s="23"/>
      <c r="BG3">
        <v>1</v>
      </c>
      <c r="BH3" t="s">
        <v>85</v>
      </c>
    </row>
    <row r="4" spans="1:60" x14ac:dyDescent="0.25">
      <c r="A4" s="7" t="s">
        <v>4</v>
      </c>
      <c r="B4" s="8" t="s">
        <v>5</v>
      </c>
      <c r="C4" s="9" t="str">
        <f t="shared" si="2"/>
        <v>Riteley, Enrico</v>
      </c>
      <c r="D4" s="10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1" t="s">
        <v>64</v>
      </c>
      <c r="K4" s="2" t="s">
        <v>64</v>
      </c>
      <c r="L4" s="2" t="s">
        <v>64</v>
      </c>
      <c r="M4" s="2" t="s">
        <v>64</v>
      </c>
      <c r="N4" s="3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1" t="s">
        <v>64</v>
      </c>
      <c r="U4" s="2" t="s">
        <v>64</v>
      </c>
      <c r="V4" s="2" t="s">
        <v>64</v>
      </c>
      <c r="W4" s="2" t="s">
        <v>64</v>
      </c>
      <c r="X4" s="3" t="s">
        <v>64</v>
      </c>
      <c r="Y4" s="31"/>
      <c r="Z4" s="31"/>
      <c r="AA4" s="101">
        <f t="shared" si="3"/>
        <v>21</v>
      </c>
      <c r="AB4" s="95">
        <f t="shared" si="4"/>
        <v>21</v>
      </c>
      <c r="AC4" s="95">
        <f t="shared" si="5"/>
        <v>0</v>
      </c>
      <c r="AD4" s="96">
        <f t="shared" si="6"/>
        <v>0</v>
      </c>
      <c r="AE4" s="97">
        <f t="shared" si="7"/>
        <v>1</v>
      </c>
      <c r="AF4" s="102" t="str">
        <f t="shared" ref="AF4:AF33" si="8">IF(AC4=0,"Perfect Attendence","")</f>
        <v>Perfect Attendence</v>
      </c>
      <c r="AG4" s="23"/>
      <c r="AH4" s="23"/>
      <c r="AI4" s="23"/>
      <c r="AJ4" s="23"/>
      <c r="BG4">
        <v>2</v>
      </c>
      <c r="BH4" t="s">
        <v>86</v>
      </c>
    </row>
    <row r="5" spans="1:60" x14ac:dyDescent="0.25">
      <c r="A5" s="7" t="s">
        <v>6</v>
      </c>
      <c r="B5" s="8" t="s">
        <v>7</v>
      </c>
      <c r="C5" s="9" t="str">
        <f t="shared" si="2"/>
        <v>Aynold, Dayna</v>
      </c>
      <c r="D5" s="10" t="s">
        <v>64</v>
      </c>
      <c r="E5" s="2" t="s">
        <v>64</v>
      </c>
      <c r="F5" s="2" t="s">
        <v>64</v>
      </c>
      <c r="G5" s="2" t="s">
        <v>64</v>
      </c>
      <c r="H5" s="2" t="s">
        <v>64</v>
      </c>
      <c r="I5" s="2" t="s">
        <v>64</v>
      </c>
      <c r="J5" s="1" t="s">
        <v>64</v>
      </c>
      <c r="K5" s="2" t="s">
        <v>64</v>
      </c>
      <c r="L5" s="2" t="s">
        <v>64</v>
      </c>
      <c r="M5" s="2" t="s">
        <v>64</v>
      </c>
      <c r="N5" s="3" t="s">
        <v>64</v>
      </c>
      <c r="O5" s="2" t="s">
        <v>64</v>
      </c>
      <c r="P5" s="2" t="s">
        <v>64</v>
      </c>
      <c r="Q5" s="2" t="s">
        <v>64</v>
      </c>
      <c r="R5" s="2" t="s">
        <v>64</v>
      </c>
      <c r="S5" s="2" t="s">
        <v>64</v>
      </c>
      <c r="T5" s="1" t="s">
        <v>64</v>
      </c>
      <c r="U5" s="2" t="s">
        <v>64</v>
      </c>
      <c r="V5" s="2" t="s">
        <v>64</v>
      </c>
      <c r="W5" s="2" t="s">
        <v>64</v>
      </c>
      <c r="X5" s="3" t="s">
        <v>64</v>
      </c>
      <c r="Y5" s="31"/>
      <c r="Z5" s="31"/>
      <c r="AA5" s="101">
        <f t="shared" si="3"/>
        <v>21</v>
      </c>
      <c r="AB5" s="95">
        <f t="shared" si="4"/>
        <v>21</v>
      </c>
      <c r="AC5" s="95">
        <f t="shared" si="5"/>
        <v>0</v>
      </c>
      <c r="AD5" s="96">
        <f t="shared" si="6"/>
        <v>0</v>
      </c>
      <c r="AE5" s="97">
        <f t="shared" si="7"/>
        <v>1</v>
      </c>
      <c r="AF5" s="102" t="str">
        <f t="shared" si="8"/>
        <v>Perfect Attendence</v>
      </c>
      <c r="AG5" s="23"/>
      <c r="AH5" s="23"/>
      <c r="AI5" s="23"/>
      <c r="AJ5" s="23"/>
      <c r="BG5">
        <v>3</v>
      </c>
      <c r="BH5" t="s">
        <v>87</v>
      </c>
    </row>
    <row r="6" spans="1:60" x14ac:dyDescent="0.25">
      <c r="A6" s="7" t="s">
        <v>8</v>
      </c>
      <c r="B6" s="8" t="s">
        <v>9</v>
      </c>
      <c r="C6" s="9" t="str">
        <f t="shared" si="2"/>
        <v>Kembrey, Levon</v>
      </c>
      <c r="D6" s="10" t="s">
        <v>64</v>
      </c>
      <c r="E6" s="2" t="s">
        <v>64</v>
      </c>
      <c r="F6" s="2" t="s">
        <v>64</v>
      </c>
      <c r="G6" s="2" t="s">
        <v>64</v>
      </c>
      <c r="H6" s="2" t="s">
        <v>64</v>
      </c>
      <c r="I6" s="2" t="s">
        <v>64</v>
      </c>
      <c r="J6" s="1" t="s">
        <v>64</v>
      </c>
      <c r="K6" s="2" t="s">
        <v>64</v>
      </c>
      <c r="L6" s="2" t="s">
        <v>64</v>
      </c>
      <c r="M6" s="2" t="s">
        <v>64</v>
      </c>
      <c r="N6" s="3" t="s">
        <v>64</v>
      </c>
      <c r="O6" s="2" t="s">
        <v>64</v>
      </c>
      <c r="P6" s="2" t="s">
        <v>64</v>
      </c>
      <c r="Q6" s="2" t="s">
        <v>64</v>
      </c>
      <c r="R6" s="2" t="s">
        <v>64</v>
      </c>
      <c r="S6" s="2" t="s">
        <v>64</v>
      </c>
      <c r="T6" s="1" t="s">
        <v>64</v>
      </c>
      <c r="U6" s="2" t="s">
        <v>64</v>
      </c>
      <c r="V6" s="2" t="s">
        <v>64</v>
      </c>
      <c r="W6" s="2" t="s">
        <v>64</v>
      </c>
      <c r="X6" s="3" t="s">
        <v>64</v>
      </c>
      <c r="Y6" s="31"/>
      <c r="Z6" s="31"/>
      <c r="AA6" s="101">
        <f t="shared" si="3"/>
        <v>21</v>
      </c>
      <c r="AB6" s="95">
        <f t="shared" si="4"/>
        <v>21</v>
      </c>
      <c r="AC6" s="95">
        <f t="shared" si="5"/>
        <v>0</v>
      </c>
      <c r="AD6" s="96">
        <f t="shared" si="6"/>
        <v>0</v>
      </c>
      <c r="AE6" s="97">
        <f t="shared" si="7"/>
        <v>1</v>
      </c>
      <c r="AF6" s="102" t="str">
        <f t="shared" si="8"/>
        <v>Perfect Attendence</v>
      </c>
      <c r="AG6" s="23"/>
      <c r="AH6" s="23"/>
      <c r="AI6" s="23"/>
      <c r="AJ6" s="23"/>
      <c r="BG6">
        <v>4</v>
      </c>
      <c r="BH6" t="s">
        <v>88</v>
      </c>
    </row>
    <row r="7" spans="1:60" x14ac:dyDescent="0.25">
      <c r="A7" s="7" t="s">
        <v>10</v>
      </c>
      <c r="B7" s="8" t="s">
        <v>11</v>
      </c>
      <c r="C7" s="9" t="str">
        <f t="shared" si="2"/>
        <v>Fletham, Walker</v>
      </c>
      <c r="D7" s="10" t="s">
        <v>64</v>
      </c>
      <c r="E7" s="2" t="s">
        <v>64</v>
      </c>
      <c r="F7" s="2" t="s">
        <v>64</v>
      </c>
      <c r="G7" s="2" t="s">
        <v>64</v>
      </c>
      <c r="H7" s="2" t="s">
        <v>64</v>
      </c>
      <c r="I7" s="2" t="s">
        <v>64</v>
      </c>
      <c r="J7" s="1" t="s">
        <v>64</v>
      </c>
      <c r="K7" s="2" t="s">
        <v>64</v>
      </c>
      <c r="L7" s="2" t="s">
        <v>64</v>
      </c>
      <c r="M7" s="2" t="s">
        <v>64</v>
      </c>
      <c r="N7" s="3" t="s">
        <v>64</v>
      </c>
      <c r="O7" s="2" t="s">
        <v>64</v>
      </c>
      <c r="P7" s="2" t="s">
        <v>64</v>
      </c>
      <c r="Q7" s="2" t="s">
        <v>64</v>
      </c>
      <c r="R7" s="2" t="s">
        <v>64</v>
      </c>
      <c r="S7" s="2" t="s">
        <v>64</v>
      </c>
      <c r="T7" s="1" t="s">
        <v>64</v>
      </c>
      <c r="U7" s="2" t="s">
        <v>64</v>
      </c>
      <c r="V7" s="2" t="s">
        <v>64</v>
      </c>
      <c r="W7" s="2" t="s">
        <v>64</v>
      </c>
      <c r="X7" s="3" t="s">
        <v>64</v>
      </c>
      <c r="Y7" s="31"/>
      <c r="Z7" s="31"/>
      <c r="AA7" s="101">
        <f t="shared" si="3"/>
        <v>21</v>
      </c>
      <c r="AB7" s="95">
        <f t="shared" si="4"/>
        <v>21</v>
      </c>
      <c r="AC7" s="95">
        <f t="shared" si="5"/>
        <v>0</v>
      </c>
      <c r="AD7" s="96">
        <f t="shared" si="6"/>
        <v>0</v>
      </c>
      <c r="AE7" s="97">
        <f t="shared" si="7"/>
        <v>1</v>
      </c>
      <c r="AF7" s="102" t="str">
        <f t="shared" si="8"/>
        <v>Perfect Attendence</v>
      </c>
      <c r="AG7" s="23"/>
      <c r="AH7" s="23"/>
      <c r="AI7" s="23"/>
      <c r="AJ7" s="23"/>
      <c r="BG7">
        <v>5</v>
      </c>
      <c r="BH7" t="s">
        <v>89</v>
      </c>
    </row>
    <row r="8" spans="1:60" x14ac:dyDescent="0.25">
      <c r="A8" s="7" t="s">
        <v>12</v>
      </c>
      <c r="B8" s="8" t="s">
        <v>13</v>
      </c>
      <c r="C8" s="9" t="str">
        <f t="shared" si="2"/>
        <v>Looby, Hinze</v>
      </c>
      <c r="D8" s="10" t="s">
        <v>64</v>
      </c>
      <c r="E8" s="2" t="s">
        <v>64</v>
      </c>
      <c r="F8" s="2" t="s">
        <v>64</v>
      </c>
      <c r="G8" s="2" t="s">
        <v>64</v>
      </c>
      <c r="H8" s="2" t="s">
        <v>64</v>
      </c>
      <c r="I8" s="2" t="s">
        <v>64</v>
      </c>
      <c r="J8" s="1"/>
      <c r="K8" s="2" t="s">
        <v>64</v>
      </c>
      <c r="N8" s="3" t="s">
        <v>64</v>
      </c>
      <c r="O8" s="2" t="s">
        <v>64</v>
      </c>
      <c r="P8" s="2" t="s">
        <v>64</v>
      </c>
      <c r="Q8" s="2" t="s">
        <v>64</v>
      </c>
      <c r="R8" s="2" t="s">
        <v>64</v>
      </c>
      <c r="S8" s="2" t="s">
        <v>64</v>
      </c>
      <c r="T8" s="1" t="s">
        <v>64</v>
      </c>
      <c r="U8" s="2" t="s">
        <v>64</v>
      </c>
      <c r="V8" s="2" t="s">
        <v>64</v>
      </c>
      <c r="W8" s="2" t="s">
        <v>64</v>
      </c>
      <c r="X8" s="3" t="s">
        <v>64</v>
      </c>
      <c r="Y8" s="31"/>
      <c r="Z8" s="31"/>
      <c r="AA8" s="101">
        <f t="shared" si="3"/>
        <v>21</v>
      </c>
      <c r="AB8" s="95">
        <f t="shared" si="4"/>
        <v>18</v>
      </c>
      <c r="AC8" s="95">
        <f t="shared" si="5"/>
        <v>3</v>
      </c>
      <c r="AD8" s="96">
        <f t="shared" si="6"/>
        <v>0.14285714285714285</v>
      </c>
      <c r="AE8" s="97">
        <f t="shared" si="7"/>
        <v>0.85714285714285721</v>
      </c>
      <c r="AF8" s="102" t="str">
        <f t="shared" si="8"/>
        <v/>
      </c>
      <c r="AG8" s="23"/>
      <c r="AH8" s="23"/>
      <c r="AI8" s="23"/>
      <c r="AJ8" s="23"/>
      <c r="BG8">
        <v>6</v>
      </c>
      <c r="BH8" t="s">
        <v>90</v>
      </c>
    </row>
    <row r="9" spans="1:60" x14ac:dyDescent="0.25">
      <c r="A9" s="7" t="s">
        <v>14</v>
      </c>
      <c r="B9" s="8" t="s">
        <v>15</v>
      </c>
      <c r="C9" s="9" t="str">
        <f t="shared" si="2"/>
        <v>Dormer, Eben</v>
      </c>
      <c r="D9" s="10" t="s">
        <v>64</v>
      </c>
      <c r="E9" s="2" t="s">
        <v>64</v>
      </c>
      <c r="F9" s="2" t="s">
        <v>64</v>
      </c>
      <c r="J9" s="1" t="s">
        <v>64</v>
      </c>
      <c r="K9" s="2" t="s">
        <v>64</v>
      </c>
      <c r="L9" s="2" t="s">
        <v>64</v>
      </c>
      <c r="M9" s="2" t="s">
        <v>64</v>
      </c>
      <c r="N9" s="3" t="s">
        <v>64</v>
      </c>
      <c r="O9" s="2" t="s">
        <v>64</v>
      </c>
      <c r="P9" s="2" t="s">
        <v>64</v>
      </c>
      <c r="Q9" s="2" t="s">
        <v>64</v>
      </c>
      <c r="R9" s="2" t="s">
        <v>64</v>
      </c>
      <c r="S9" s="2" t="s">
        <v>64</v>
      </c>
      <c r="T9" s="1" t="s">
        <v>64</v>
      </c>
      <c r="U9" s="2" t="s">
        <v>64</v>
      </c>
      <c r="V9" s="2" t="s">
        <v>64</v>
      </c>
      <c r="W9" s="2" t="s">
        <v>64</v>
      </c>
      <c r="X9" s="3" t="s">
        <v>64</v>
      </c>
      <c r="Y9" s="31"/>
      <c r="Z9" s="31"/>
      <c r="AA9" s="101">
        <f t="shared" si="3"/>
        <v>21</v>
      </c>
      <c r="AB9" s="95">
        <f t="shared" si="4"/>
        <v>18</v>
      </c>
      <c r="AC9" s="95">
        <f t="shared" si="5"/>
        <v>3</v>
      </c>
      <c r="AD9" s="96">
        <f t="shared" si="6"/>
        <v>0.14285714285714285</v>
      </c>
      <c r="AE9" s="97">
        <f t="shared" si="7"/>
        <v>0.85714285714285721</v>
      </c>
      <c r="AF9" s="102" t="str">
        <f t="shared" si="8"/>
        <v/>
      </c>
      <c r="AG9" s="23"/>
      <c r="AH9" s="23"/>
      <c r="AI9" s="23"/>
      <c r="AJ9" s="23"/>
      <c r="BG9">
        <v>7</v>
      </c>
      <c r="BH9" t="s">
        <v>91</v>
      </c>
    </row>
    <row r="10" spans="1:60" x14ac:dyDescent="0.25">
      <c r="A10" s="7" t="s">
        <v>16</v>
      </c>
      <c r="B10" s="8" t="s">
        <v>17</v>
      </c>
      <c r="C10" s="9" t="str">
        <f t="shared" si="2"/>
        <v>Gaylard, Ximenes</v>
      </c>
      <c r="D10" s="10" t="s">
        <v>64</v>
      </c>
      <c r="E10" s="2" t="s">
        <v>64</v>
      </c>
      <c r="F10" s="2" t="s">
        <v>64</v>
      </c>
      <c r="H10" s="2" t="s">
        <v>64</v>
      </c>
      <c r="I10" s="2" t="s">
        <v>64</v>
      </c>
      <c r="J10" s="1" t="s">
        <v>64</v>
      </c>
      <c r="K10" s="2" t="s">
        <v>64</v>
      </c>
      <c r="M10" s="2" t="s">
        <v>64</v>
      </c>
      <c r="N10" s="3" t="s">
        <v>64</v>
      </c>
      <c r="O10" s="2" t="s">
        <v>64</v>
      </c>
      <c r="P10" s="2" t="s">
        <v>64</v>
      </c>
      <c r="Q10" s="2" t="s">
        <v>64</v>
      </c>
      <c r="R10" s="2" t="s">
        <v>64</v>
      </c>
      <c r="S10" s="2" t="s">
        <v>64</v>
      </c>
      <c r="T10" s="1" t="s">
        <v>64</v>
      </c>
      <c r="U10" s="2" t="s">
        <v>64</v>
      </c>
      <c r="V10" s="2" t="s">
        <v>64</v>
      </c>
      <c r="W10" s="2" t="s">
        <v>64</v>
      </c>
      <c r="X10" s="3" t="s">
        <v>64</v>
      </c>
      <c r="Y10" s="31"/>
      <c r="Z10" s="31"/>
      <c r="AA10" s="101">
        <f t="shared" si="3"/>
        <v>21</v>
      </c>
      <c r="AB10" s="95">
        <f t="shared" si="4"/>
        <v>19</v>
      </c>
      <c r="AC10" s="95">
        <f t="shared" si="5"/>
        <v>2</v>
      </c>
      <c r="AD10" s="96">
        <f t="shared" si="6"/>
        <v>9.5238095238095233E-2</v>
      </c>
      <c r="AE10" s="97">
        <f t="shared" si="7"/>
        <v>0.90476190476190477</v>
      </c>
      <c r="AF10" s="102" t="str">
        <f t="shared" si="8"/>
        <v/>
      </c>
      <c r="AG10" s="23"/>
      <c r="AH10" s="23"/>
      <c r="AI10" s="23"/>
      <c r="AJ10" s="23"/>
    </row>
    <row r="11" spans="1:60" x14ac:dyDescent="0.25">
      <c r="A11" s="7" t="s">
        <v>18</v>
      </c>
      <c r="B11" s="8" t="s">
        <v>19</v>
      </c>
      <c r="C11" s="9" t="str">
        <f t="shared" si="2"/>
        <v>Lytle, Darryl</v>
      </c>
      <c r="D11" s="10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J11" s="1" t="s">
        <v>64</v>
      </c>
      <c r="K11" s="2" t="s">
        <v>64</v>
      </c>
      <c r="L11" s="2" t="s">
        <v>64</v>
      </c>
      <c r="M11" s="2" t="s">
        <v>64</v>
      </c>
      <c r="N11" s="3" t="s">
        <v>64</v>
      </c>
      <c r="O11" s="2" t="s">
        <v>64</v>
      </c>
      <c r="Q11" s="2" t="s">
        <v>64</v>
      </c>
      <c r="R11" s="2" t="s">
        <v>64</v>
      </c>
      <c r="S11" s="2" t="s">
        <v>64</v>
      </c>
      <c r="T11" s="1" t="s">
        <v>64</v>
      </c>
      <c r="U11" s="2" t="s">
        <v>64</v>
      </c>
      <c r="V11" s="2" t="s">
        <v>64</v>
      </c>
      <c r="X11" s="3" t="s">
        <v>64</v>
      </c>
      <c r="Y11" s="31"/>
      <c r="Z11" s="31"/>
      <c r="AA11" s="101">
        <f t="shared" si="3"/>
        <v>21</v>
      </c>
      <c r="AB11" s="95">
        <f t="shared" si="4"/>
        <v>18</v>
      </c>
      <c r="AC11" s="95">
        <f t="shared" si="5"/>
        <v>3</v>
      </c>
      <c r="AD11" s="96">
        <f t="shared" si="6"/>
        <v>0.14285714285714285</v>
      </c>
      <c r="AE11" s="97">
        <f t="shared" si="7"/>
        <v>0.85714285714285721</v>
      </c>
      <c r="AF11" s="102" t="str">
        <f t="shared" si="8"/>
        <v/>
      </c>
      <c r="AG11" s="23"/>
      <c r="AH11" s="23"/>
      <c r="AI11" s="23"/>
      <c r="AJ11" s="23"/>
    </row>
    <row r="12" spans="1:60" x14ac:dyDescent="0.25">
      <c r="A12" s="7" t="s">
        <v>20</v>
      </c>
      <c r="B12" s="8" t="s">
        <v>21</v>
      </c>
      <c r="C12" s="9" t="str">
        <f t="shared" si="2"/>
        <v>Symon, Barnett</v>
      </c>
      <c r="D12" s="10" t="s">
        <v>64</v>
      </c>
      <c r="E12" s="2" t="s">
        <v>64</v>
      </c>
      <c r="F12" s="2" t="s">
        <v>64</v>
      </c>
      <c r="G12" s="2" t="s">
        <v>64</v>
      </c>
      <c r="H12" s="2" t="s">
        <v>64</v>
      </c>
      <c r="I12" s="2" t="s">
        <v>64</v>
      </c>
      <c r="J12" s="1" t="s">
        <v>64</v>
      </c>
      <c r="K12" s="2" t="s">
        <v>64</v>
      </c>
      <c r="L12" s="2" t="s">
        <v>64</v>
      </c>
      <c r="M12" s="2" t="s">
        <v>64</v>
      </c>
      <c r="N12" s="3" t="s">
        <v>64</v>
      </c>
      <c r="O12" s="2" t="s">
        <v>64</v>
      </c>
      <c r="P12" s="2" t="s">
        <v>64</v>
      </c>
      <c r="Q12" s="2" t="s">
        <v>64</v>
      </c>
      <c r="R12" s="2" t="s">
        <v>64</v>
      </c>
      <c r="S12" s="2" t="s">
        <v>64</v>
      </c>
      <c r="T12" s="1" t="s">
        <v>64</v>
      </c>
      <c r="U12" s="2" t="s">
        <v>64</v>
      </c>
      <c r="V12" s="2" t="s">
        <v>64</v>
      </c>
      <c r="W12" s="2" t="s">
        <v>64</v>
      </c>
      <c r="X12" s="3" t="s">
        <v>64</v>
      </c>
      <c r="Y12" s="31"/>
      <c r="Z12" s="31"/>
      <c r="AA12" s="101">
        <f t="shared" si="3"/>
        <v>21</v>
      </c>
      <c r="AB12" s="95">
        <f t="shared" si="4"/>
        <v>21</v>
      </c>
      <c r="AC12" s="95">
        <f t="shared" si="5"/>
        <v>0</v>
      </c>
      <c r="AD12" s="96">
        <f t="shared" si="6"/>
        <v>0</v>
      </c>
      <c r="AE12" s="97">
        <f t="shared" si="7"/>
        <v>1</v>
      </c>
      <c r="AF12" s="102" t="str">
        <f t="shared" si="8"/>
        <v>Perfect Attendence</v>
      </c>
      <c r="AG12" s="23"/>
      <c r="AH12" s="23"/>
      <c r="AI12" s="23"/>
      <c r="AJ12" s="23"/>
    </row>
    <row r="13" spans="1:60" x14ac:dyDescent="0.25">
      <c r="A13" s="7" t="s">
        <v>22</v>
      </c>
      <c r="B13" s="8" t="s">
        <v>23</v>
      </c>
      <c r="C13" s="9" t="str">
        <f t="shared" si="2"/>
        <v>Keysall, Theobald</v>
      </c>
      <c r="D13" s="10" t="s">
        <v>64</v>
      </c>
      <c r="E13" s="2" t="s">
        <v>64</v>
      </c>
      <c r="F13" s="2" t="s">
        <v>64</v>
      </c>
      <c r="G13" s="2" t="s">
        <v>64</v>
      </c>
      <c r="H13" s="2" t="s">
        <v>64</v>
      </c>
      <c r="I13" s="2" t="s">
        <v>64</v>
      </c>
      <c r="J13" s="1" t="s">
        <v>64</v>
      </c>
      <c r="K13" s="2" t="s">
        <v>64</v>
      </c>
      <c r="L13" s="2" t="s">
        <v>64</v>
      </c>
      <c r="M13" s="2" t="s">
        <v>64</v>
      </c>
      <c r="N13" s="3" t="s">
        <v>64</v>
      </c>
      <c r="O13" s="2" t="s">
        <v>64</v>
      </c>
      <c r="P13" s="2" t="s">
        <v>64</v>
      </c>
      <c r="Q13" s="2" t="s">
        <v>64</v>
      </c>
      <c r="R13" s="2" t="s">
        <v>64</v>
      </c>
      <c r="S13" s="2" t="s">
        <v>64</v>
      </c>
      <c r="T13" s="1" t="s">
        <v>64</v>
      </c>
      <c r="U13" s="2" t="s">
        <v>64</v>
      </c>
      <c r="V13" s="2" t="s">
        <v>64</v>
      </c>
      <c r="W13" s="2" t="s">
        <v>64</v>
      </c>
      <c r="X13" s="3" t="s">
        <v>64</v>
      </c>
      <c r="Y13" s="31"/>
      <c r="Z13" s="31"/>
      <c r="AA13" s="101">
        <f t="shared" si="3"/>
        <v>21</v>
      </c>
      <c r="AB13" s="95">
        <f t="shared" si="4"/>
        <v>21</v>
      </c>
      <c r="AC13" s="95">
        <f t="shared" si="5"/>
        <v>0</v>
      </c>
      <c r="AD13" s="96">
        <f t="shared" si="6"/>
        <v>0</v>
      </c>
      <c r="AE13" s="97">
        <f t="shared" si="7"/>
        <v>1</v>
      </c>
      <c r="AF13" s="102" t="str">
        <f t="shared" si="8"/>
        <v>Perfect Attendence</v>
      </c>
      <c r="AG13" s="23"/>
      <c r="AH13" s="23"/>
      <c r="AI13" s="23"/>
      <c r="AJ13" s="23"/>
    </row>
    <row r="14" spans="1:60" x14ac:dyDescent="0.25">
      <c r="A14" s="7" t="s">
        <v>24</v>
      </c>
      <c r="B14" s="8" t="s">
        <v>25</v>
      </c>
      <c r="C14" s="9" t="str">
        <f t="shared" si="2"/>
        <v>Elsbury, Blaire</v>
      </c>
      <c r="D14" s="10" t="s">
        <v>64</v>
      </c>
      <c r="E14" s="2" t="s">
        <v>64</v>
      </c>
      <c r="F14" s="2" t="s">
        <v>64</v>
      </c>
      <c r="G14" s="2" t="s">
        <v>64</v>
      </c>
      <c r="H14" s="2" t="s">
        <v>64</v>
      </c>
      <c r="I14" s="2" t="s">
        <v>64</v>
      </c>
      <c r="J14" s="1" t="s">
        <v>64</v>
      </c>
      <c r="K14" s="2" t="s">
        <v>64</v>
      </c>
      <c r="L14" s="2" t="s">
        <v>64</v>
      </c>
      <c r="M14" s="2" t="s">
        <v>64</v>
      </c>
      <c r="N14" s="3" t="s">
        <v>64</v>
      </c>
      <c r="O14" s="2" t="s">
        <v>64</v>
      </c>
      <c r="P14" s="2" t="s">
        <v>64</v>
      </c>
      <c r="Q14" s="2" t="s">
        <v>64</v>
      </c>
      <c r="R14" s="2" t="s">
        <v>64</v>
      </c>
      <c r="S14" s="2" t="s">
        <v>64</v>
      </c>
      <c r="T14" s="1" t="s">
        <v>64</v>
      </c>
      <c r="U14" s="2" t="s">
        <v>64</v>
      </c>
      <c r="V14" s="2" t="s">
        <v>64</v>
      </c>
      <c r="W14" s="2" t="s">
        <v>64</v>
      </c>
      <c r="X14" s="3" t="s">
        <v>64</v>
      </c>
      <c r="Y14" s="31"/>
      <c r="Z14" s="31"/>
      <c r="AA14" s="101">
        <f t="shared" si="3"/>
        <v>21</v>
      </c>
      <c r="AB14" s="95">
        <f t="shared" si="4"/>
        <v>21</v>
      </c>
      <c r="AC14" s="95">
        <f t="shared" si="5"/>
        <v>0</v>
      </c>
      <c r="AD14" s="96">
        <f t="shared" si="6"/>
        <v>0</v>
      </c>
      <c r="AE14" s="97">
        <f t="shared" si="7"/>
        <v>1</v>
      </c>
      <c r="AF14" s="102" t="str">
        <f t="shared" si="8"/>
        <v>Perfect Attendence</v>
      </c>
      <c r="AG14" s="23"/>
      <c r="AH14" s="23"/>
      <c r="AI14" s="23"/>
      <c r="AJ14" s="23"/>
    </row>
    <row r="15" spans="1:60" x14ac:dyDescent="0.25">
      <c r="A15" s="7" t="s">
        <v>26</v>
      </c>
      <c r="B15" s="8" t="s">
        <v>27</v>
      </c>
      <c r="C15" s="9" t="str">
        <f t="shared" si="2"/>
        <v>Liverseege, Jefferson</v>
      </c>
      <c r="D15" s="10" t="s">
        <v>64</v>
      </c>
      <c r="E15" s="2" t="s">
        <v>64</v>
      </c>
      <c r="F15" s="2" t="s">
        <v>64</v>
      </c>
      <c r="G15" s="2" t="s">
        <v>64</v>
      </c>
      <c r="H15" s="2" t="s">
        <v>64</v>
      </c>
      <c r="I15" s="2" t="s">
        <v>64</v>
      </c>
      <c r="J15" s="1" t="s">
        <v>64</v>
      </c>
      <c r="K15" s="2" t="s">
        <v>64</v>
      </c>
      <c r="L15" s="2" t="s">
        <v>64</v>
      </c>
      <c r="M15" s="2" t="s">
        <v>64</v>
      </c>
      <c r="N15" s="3" t="s">
        <v>64</v>
      </c>
      <c r="O15" s="2" t="s">
        <v>64</v>
      </c>
      <c r="P15" s="2" t="s">
        <v>64</v>
      </c>
      <c r="Q15" s="2" t="s">
        <v>64</v>
      </c>
      <c r="R15" s="2" t="s">
        <v>64</v>
      </c>
      <c r="S15" s="2" t="s">
        <v>64</v>
      </c>
      <c r="T15" s="1" t="s">
        <v>64</v>
      </c>
      <c r="U15" s="2" t="s">
        <v>64</v>
      </c>
      <c r="V15" s="2" t="s">
        <v>64</v>
      </c>
      <c r="W15" s="2" t="s">
        <v>64</v>
      </c>
      <c r="X15" s="3" t="s">
        <v>64</v>
      </c>
      <c r="Y15" s="31"/>
      <c r="Z15" s="31"/>
      <c r="AA15" s="101">
        <f t="shared" si="3"/>
        <v>21</v>
      </c>
      <c r="AB15" s="95">
        <f t="shared" si="4"/>
        <v>21</v>
      </c>
      <c r="AC15" s="95">
        <f t="shared" si="5"/>
        <v>0</v>
      </c>
      <c r="AD15" s="96">
        <f t="shared" si="6"/>
        <v>0</v>
      </c>
      <c r="AE15" s="97">
        <f t="shared" si="7"/>
        <v>1</v>
      </c>
      <c r="AF15" s="102" t="str">
        <f t="shared" si="8"/>
        <v>Perfect Attendence</v>
      </c>
      <c r="AG15" s="23"/>
      <c r="AH15" s="23"/>
      <c r="AI15" s="23"/>
      <c r="AJ15" s="23"/>
    </row>
    <row r="16" spans="1:60" x14ac:dyDescent="0.25">
      <c r="A16" s="7" t="s">
        <v>28</v>
      </c>
      <c r="B16" s="8" t="s">
        <v>29</v>
      </c>
      <c r="C16" s="9" t="str">
        <f t="shared" si="2"/>
        <v>Rudram, Christophe</v>
      </c>
      <c r="D16" s="10" t="s">
        <v>64</v>
      </c>
      <c r="E16" s="2" t="s">
        <v>64</v>
      </c>
      <c r="F16" s="2" t="s">
        <v>64</v>
      </c>
      <c r="G16" s="2" t="s">
        <v>64</v>
      </c>
      <c r="H16" s="2" t="s">
        <v>64</v>
      </c>
      <c r="I16" s="2" t="s">
        <v>64</v>
      </c>
      <c r="J16" s="1"/>
      <c r="K16" s="2" t="s">
        <v>64</v>
      </c>
      <c r="L16" s="2" t="s">
        <v>64</v>
      </c>
      <c r="M16" s="2" t="s">
        <v>64</v>
      </c>
      <c r="N16" s="3" t="s">
        <v>64</v>
      </c>
      <c r="O16" s="2" t="s">
        <v>64</v>
      </c>
      <c r="P16" s="2" t="s">
        <v>64</v>
      </c>
      <c r="Q16" s="2" t="s">
        <v>64</v>
      </c>
      <c r="R16" s="2" t="s">
        <v>64</v>
      </c>
      <c r="S16" s="2" t="s">
        <v>64</v>
      </c>
      <c r="T16" s="1" t="s">
        <v>64</v>
      </c>
      <c r="U16" s="2" t="s">
        <v>64</v>
      </c>
      <c r="V16" s="2" t="s">
        <v>64</v>
      </c>
      <c r="W16" s="2" t="s">
        <v>64</v>
      </c>
      <c r="X16" s="3"/>
      <c r="Y16" s="31"/>
      <c r="Z16" s="31"/>
      <c r="AA16" s="101">
        <f t="shared" si="3"/>
        <v>21</v>
      </c>
      <c r="AB16" s="95">
        <f t="shared" si="4"/>
        <v>19</v>
      </c>
      <c r="AC16" s="95">
        <f t="shared" si="5"/>
        <v>2</v>
      </c>
      <c r="AD16" s="96">
        <f t="shared" si="6"/>
        <v>9.5238095238095233E-2</v>
      </c>
      <c r="AE16" s="97">
        <f t="shared" si="7"/>
        <v>0.90476190476190477</v>
      </c>
      <c r="AF16" s="102" t="str">
        <f t="shared" si="8"/>
        <v/>
      </c>
      <c r="AG16" s="23"/>
      <c r="AH16" s="23"/>
      <c r="AI16" s="23"/>
      <c r="AJ16" s="23"/>
    </row>
    <row r="17" spans="1:36" x14ac:dyDescent="0.25">
      <c r="A17" s="7" t="s">
        <v>30</v>
      </c>
      <c r="B17" s="8" t="s">
        <v>31</v>
      </c>
      <c r="C17" s="9" t="str">
        <f t="shared" si="2"/>
        <v>Blankett, Jeana</v>
      </c>
      <c r="D17" s="10" t="s">
        <v>64</v>
      </c>
      <c r="E17" s="2" t="s">
        <v>64</v>
      </c>
      <c r="F17" s="2" t="s">
        <v>64</v>
      </c>
      <c r="J17" s="1" t="s">
        <v>64</v>
      </c>
      <c r="K17" s="2" t="s">
        <v>64</v>
      </c>
      <c r="L17" s="2" t="s">
        <v>64</v>
      </c>
      <c r="M17" s="2" t="s">
        <v>64</v>
      </c>
      <c r="N17" s="3"/>
      <c r="Q17" s="2" t="s">
        <v>64</v>
      </c>
      <c r="R17" s="2" t="s">
        <v>64</v>
      </c>
      <c r="S17" s="2" t="s">
        <v>64</v>
      </c>
      <c r="T17" s="1" t="s">
        <v>64</v>
      </c>
      <c r="X17" s="3" t="s">
        <v>64</v>
      </c>
      <c r="Y17" s="31"/>
      <c r="Z17" s="31"/>
      <c r="AA17" s="101">
        <f t="shared" si="3"/>
        <v>21</v>
      </c>
      <c r="AB17" s="95">
        <f t="shared" si="4"/>
        <v>12</v>
      </c>
      <c r="AC17" s="95">
        <f t="shared" si="5"/>
        <v>9</v>
      </c>
      <c r="AD17" s="96">
        <f t="shared" si="6"/>
        <v>0.42857142857142855</v>
      </c>
      <c r="AE17" s="97">
        <f t="shared" si="7"/>
        <v>0.5714285714285714</v>
      </c>
      <c r="AF17" s="102" t="str">
        <f t="shared" si="8"/>
        <v/>
      </c>
      <c r="AG17" s="23"/>
      <c r="AH17" s="23"/>
      <c r="AI17" s="23"/>
      <c r="AJ17" s="23"/>
    </row>
    <row r="18" spans="1:36" x14ac:dyDescent="0.25">
      <c r="A18" s="7" t="s">
        <v>32</v>
      </c>
      <c r="B18" s="8" t="s">
        <v>33</v>
      </c>
      <c r="C18" s="9" t="str">
        <f t="shared" si="2"/>
        <v>Landrieu, Evelina</v>
      </c>
      <c r="D18" s="10" t="s">
        <v>64</v>
      </c>
      <c r="E18" s="2" t="s">
        <v>64</v>
      </c>
      <c r="F18" s="2" t="s">
        <v>64</v>
      </c>
      <c r="H18" s="2" t="s">
        <v>64</v>
      </c>
      <c r="I18" s="2" t="s">
        <v>64</v>
      </c>
      <c r="J18" s="1" t="s">
        <v>64</v>
      </c>
      <c r="K18" s="2" t="s">
        <v>64</v>
      </c>
      <c r="L18" s="2" t="s">
        <v>64</v>
      </c>
      <c r="M18" s="2" t="s">
        <v>64</v>
      </c>
      <c r="N18" s="3"/>
      <c r="O18" s="2" t="s">
        <v>64</v>
      </c>
      <c r="P18" s="2" t="s">
        <v>64</v>
      </c>
      <c r="Q18" s="2" t="s">
        <v>64</v>
      </c>
      <c r="R18" s="2" t="s">
        <v>64</v>
      </c>
      <c r="S18" s="2" t="s">
        <v>64</v>
      </c>
      <c r="T18" s="1" t="s">
        <v>64</v>
      </c>
      <c r="V18" s="2" t="s">
        <v>64</v>
      </c>
      <c r="W18" s="2" t="s">
        <v>64</v>
      </c>
      <c r="X18" s="3" t="s">
        <v>64</v>
      </c>
      <c r="Y18" s="31"/>
      <c r="Z18" s="31"/>
      <c r="AA18" s="101">
        <f t="shared" si="3"/>
        <v>21</v>
      </c>
      <c r="AB18" s="95">
        <f t="shared" si="4"/>
        <v>18</v>
      </c>
      <c r="AC18" s="95">
        <f t="shared" si="5"/>
        <v>3</v>
      </c>
      <c r="AD18" s="96">
        <f t="shared" si="6"/>
        <v>0.14285714285714285</v>
      </c>
      <c r="AE18" s="97">
        <f t="shared" si="7"/>
        <v>0.85714285714285721</v>
      </c>
      <c r="AF18" s="102" t="str">
        <f t="shared" si="8"/>
        <v/>
      </c>
      <c r="AG18" s="23"/>
      <c r="AH18" s="23"/>
      <c r="AI18" s="23"/>
      <c r="AJ18" s="23"/>
    </row>
    <row r="19" spans="1:36" x14ac:dyDescent="0.25">
      <c r="A19" s="7" t="s">
        <v>34</v>
      </c>
      <c r="B19" s="8" t="s">
        <v>35</v>
      </c>
      <c r="C19" s="9" t="str">
        <f t="shared" si="2"/>
        <v>Breeze, Alford</v>
      </c>
      <c r="D19" s="10" t="s">
        <v>64</v>
      </c>
      <c r="E19" s="2" t="s">
        <v>64</v>
      </c>
      <c r="F19" s="2" t="s">
        <v>64</v>
      </c>
      <c r="G19" s="2" t="s">
        <v>64</v>
      </c>
      <c r="H19" s="2" t="s">
        <v>64</v>
      </c>
      <c r="J19" s="1" t="s">
        <v>64</v>
      </c>
      <c r="K19" s="2" t="s">
        <v>64</v>
      </c>
      <c r="L19" s="2" t="s">
        <v>64</v>
      </c>
      <c r="M19" s="2" t="s">
        <v>64</v>
      </c>
      <c r="N19" s="3" t="s">
        <v>64</v>
      </c>
      <c r="O19" s="2" t="s">
        <v>64</v>
      </c>
      <c r="Q19" s="2" t="s">
        <v>64</v>
      </c>
      <c r="R19" s="2" t="s">
        <v>64</v>
      </c>
      <c r="S19" s="2" t="s">
        <v>64</v>
      </c>
      <c r="T19" s="1" t="s">
        <v>64</v>
      </c>
      <c r="U19" s="2" t="s">
        <v>64</v>
      </c>
      <c r="V19" s="2" t="s">
        <v>64</v>
      </c>
      <c r="W19" s="2" t="s">
        <v>64</v>
      </c>
      <c r="X19" s="3" t="s">
        <v>64</v>
      </c>
      <c r="Y19" s="31"/>
      <c r="Z19" s="31"/>
      <c r="AA19" s="101">
        <f t="shared" si="3"/>
        <v>21</v>
      </c>
      <c r="AB19" s="95">
        <f t="shared" si="4"/>
        <v>19</v>
      </c>
      <c r="AC19" s="95">
        <f t="shared" si="5"/>
        <v>2</v>
      </c>
      <c r="AD19" s="96">
        <f t="shared" si="6"/>
        <v>9.5238095238095233E-2</v>
      </c>
      <c r="AE19" s="97">
        <f t="shared" si="7"/>
        <v>0.90476190476190477</v>
      </c>
      <c r="AF19" s="102" t="str">
        <f t="shared" si="8"/>
        <v/>
      </c>
      <c r="AG19" s="23"/>
      <c r="AH19" s="23"/>
      <c r="AI19" s="23"/>
      <c r="AJ19" s="23"/>
    </row>
    <row r="20" spans="1:36" x14ac:dyDescent="0.25">
      <c r="A20" s="7" t="s">
        <v>36</v>
      </c>
      <c r="B20" s="8" t="s">
        <v>37</v>
      </c>
      <c r="C20" s="9" t="str">
        <f t="shared" si="2"/>
        <v>Squibbs, Benni</v>
      </c>
      <c r="D20" s="10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1" t="s">
        <v>64</v>
      </c>
      <c r="K20" s="2" t="s">
        <v>64</v>
      </c>
      <c r="L20" s="2" t="s">
        <v>64</v>
      </c>
      <c r="M20" s="2" t="s">
        <v>64</v>
      </c>
      <c r="N20" s="3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S20" s="2" t="s">
        <v>64</v>
      </c>
      <c r="T20" s="1" t="s">
        <v>64</v>
      </c>
      <c r="U20" s="2" t="s">
        <v>64</v>
      </c>
      <c r="V20" s="2" t="s">
        <v>64</v>
      </c>
      <c r="W20" s="2" t="s">
        <v>64</v>
      </c>
      <c r="X20" s="3" t="s">
        <v>64</v>
      </c>
      <c r="Y20" s="31"/>
      <c r="Z20" s="31"/>
      <c r="AA20" s="101">
        <f t="shared" si="3"/>
        <v>21</v>
      </c>
      <c r="AB20" s="95">
        <f t="shared" si="4"/>
        <v>21</v>
      </c>
      <c r="AC20" s="95">
        <f t="shared" si="5"/>
        <v>0</v>
      </c>
      <c r="AD20" s="96">
        <f t="shared" si="6"/>
        <v>0</v>
      </c>
      <c r="AE20" s="97">
        <f t="shared" si="7"/>
        <v>1</v>
      </c>
      <c r="AF20" s="102" t="str">
        <f t="shared" si="8"/>
        <v>Perfect Attendence</v>
      </c>
      <c r="AG20" s="23"/>
      <c r="AH20" s="23"/>
      <c r="AI20" s="23"/>
      <c r="AJ20" s="23"/>
    </row>
    <row r="21" spans="1:36" x14ac:dyDescent="0.25">
      <c r="A21" s="7" t="s">
        <v>38</v>
      </c>
      <c r="B21" s="8" t="s">
        <v>39</v>
      </c>
      <c r="C21" s="9" t="str">
        <f t="shared" si="2"/>
        <v>Burchess, Joaquin</v>
      </c>
      <c r="D21" s="10" t="s">
        <v>64</v>
      </c>
      <c r="E21" s="2" t="s">
        <v>64</v>
      </c>
      <c r="F21" s="2" t="s">
        <v>64</v>
      </c>
      <c r="G21" s="2" t="s">
        <v>64</v>
      </c>
      <c r="H21" s="2" t="s">
        <v>64</v>
      </c>
      <c r="I21" s="2" t="s">
        <v>64</v>
      </c>
      <c r="J21" s="1" t="s">
        <v>64</v>
      </c>
      <c r="K21" s="2" t="s">
        <v>64</v>
      </c>
      <c r="L21" s="2" t="s">
        <v>64</v>
      </c>
      <c r="M21" s="2" t="s">
        <v>64</v>
      </c>
      <c r="N21" s="3" t="s">
        <v>64</v>
      </c>
      <c r="O21" s="2" t="s">
        <v>64</v>
      </c>
      <c r="P21" s="2" t="s">
        <v>64</v>
      </c>
      <c r="Q21" s="2" t="s">
        <v>64</v>
      </c>
      <c r="R21" s="2" t="s">
        <v>64</v>
      </c>
      <c r="S21" s="2" t="s">
        <v>64</v>
      </c>
      <c r="T21" s="1" t="s">
        <v>64</v>
      </c>
      <c r="U21" s="2" t="s">
        <v>64</v>
      </c>
      <c r="V21" s="2" t="s">
        <v>64</v>
      </c>
      <c r="W21" s="2" t="s">
        <v>64</v>
      </c>
      <c r="X21" s="3" t="s">
        <v>64</v>
      </c>
      <c r="Y21" s="31"/>
      <c r="Z21" s="31"/>
      <c r="AA21" s="101">
        <f t="shared" si="3"/>
        <v>21</v>
      </c>
      <c r="AB21" s="95">
        <f t="shared" si="4"/>
        <v>21</v>
      </c>
      <c r="AC21" s="95">
        <f t="shared" si="5"/>
        <v>0</v>
      </c>
      <c r="AD21" s="96">
        <f t="shared" si="6"/>
        <v>0</v>
      </c>
      <c r="AE21" s="97">
        <f t="shared" si="7"/>
        <v>1</v>
      </c>
      <c r="AF21" s="102" t="str">
        <f t="shared" si="8"/>
        <v>Perfect Attendence</v>
      </c>
      <c r="AG21" s="23"/>
      <c r="AH21" s="23"/>
      <c r="AI21" s="23"/>
      <c r="AJ21" s="23"/>
    </row>
    <row r="22" spans="1:36" x14ac:dyDescent="0.25">
      <c r="A22" s="7" t="s">
        <v>40</v>
      </c>
      <c r="B22" s="8" t="s">
        <v>41</v>
      </c>
      <c r="C22" s="9" t="str">
        <f t="shared" si="2"/>
        <v>Belchamber, Anatole</v>
      </c>
      <c r="D22" s="10" t="s">
        <v>64</v>
      </c>
      <c r="E22" s="2" t="s">
        <v>64</v>
      </c>
      <c r="F22" s="2" t="s">
        <v>64</v>
      </c>
      <c r="G22" s="2" t="s">
        <v>64</v>
      </c>
      <c r="H22" s="2" t="s">
        <v>64</v>
      </c>
      <c r="I22" s="2" t="s">
        <v>64</v>
      </c>
      <c r="J22" s="1" t="s">
        <v>64</v>
      </c>
      <c r="K22" s="2" t="s">
        <v>64</v>
      </c>
      <c r="L22" s="2" t="s">
        <v>64</v>
      </c>
      <c r="M22" s="2" t="s">
        <v>64</v>
      </c>
      <c r="N22" s="3" t="s">
        <v>64</v>
      </c>
      <c r="O22" s="2" t="s">
        <v>64</v>
      </c>
      <c r="P22" s="2" t="s">
        <v>64</v>
      </c>
      <c r="Q22" s="2" t="s">
        <v>64</v>
      </c>
      <c r="R22" s="2" t="s">
        <v>64</v>
      </c>
      <c r="S22" s="2" t="s">
        <v>64</v>
      </c>
      <c r="T22" s="1" t="s">
        <v>64</v>
      </c>
      <c r="U22" s="2" t="s">
        <v>64</v>
      </c>
      <c r="V22" s="2" t="s">
        <v>64</v>
      </c>
      <c r="W22" s="2" t="s">
        <v>64</v>
      </c>
      <c r="X22" s="3" t="s">
        <v>64</v>
      </c>
      <c r="Y22" s="31"/>
      <c r="Z22" s="31"/>
      <c r="AA22" s="101">
        <f t="shared" si="3"/>
        <v>21</v>
      </c>
      <c r="AB22" s="95">
        <f t="shared" si="4"/>
        <v>21</v>
      </c>
      <c r="AC22" s="95">
        <f t="shared" si="5"/>
        <v>0</v>
      </c>
      <c r="AD22" s="96">
        <f t="shared" si="6"/>
        <v>0</v>
      </c>
      <c r="AE22" s="97">
        <f t="shared" si="7"/>
        <v>1</v>
      </c>
      <c r="AF22" s="102" t="str">
        <f t="shared" si="8"/>
        <v>Perfect Attendence</v>
      </c>
      <c r="AG22" s="23"/>
      <c r="AH22" s="23"/>
      <c r="AI22" s="23"/>
      <c r="AJ22" s="23"/>
    </row>
    <row r="23" spans="1:36" x14ac:dyDescent="0.25">
      <c r="A23" s="7" t="s">
        <v>42</v>
      </c>
      <c r="B23" s="8" t="s">
        <v>43</v>
      </c>
      <c r="C23" s="9" t="str">
        <f t="shared" si="2"/>
        <v>Peaple, Ann</v>
      </c>
      <c r="D23" s="10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1" t="s">
        <v>64</v>
      </c>
      <c r="K23" s="2" t="s">
        <v>64</v>
      </c>
      <c r="L23" s="2" t="s">
        <v>64</v>
      </c>
      <c r="M23" s="2" t="s">
        <v>64</v>
      </c>
      <c r="N23" s="3" t="s">
        <v>64</v>
      </c>
      <c r="O23" s="2" t="s">
        <v>64</v>
      </c>
      <c r="P23" s="2" t="s">
        <v>64</v>
      </c>
      <c r="Q23" s="2" t="s">
        <v>64</v>
      </c>
      <c r="R23" s="2" t="s">
        <v>64</v>
      </c>
      <c r="S23" s="2" t="s">
        <v>64</v>
      </c>
      <c r="T23" s="1" t="s">
        <v>64</v>
      </c>
      <c r="U23" s="2" t="s">
        <v>64</v>
      </c>
      <c r="V23" s="2" t="s">
        <v>64</v>
      </c>
      <c r="W23" s="2" t="s">
        <v>64</v>
      </c>
      <c r="X23" s="3" t="s">
        <v>64</v>
      </c>
      <c r="Y23" s="31"/>
      <c r="Z23" s="31"/>
      <c r="AA23" s="101">
        <f t="shared" si="3"/>
        <v>21</v>
      </c>
      <c r="AB23" s="95">
        <f t="shared" si="4"/>
        <v>21</v>
      </c>
      <c r="AC23" s="95">
        <f t="shared" si="5"/>
        <v>0</v>
      </c>
      <c r="AD23" s="96">
        <f t="shared" si="6"/>
        <v>0</v>
      </c>
      <c r="AE23" s="97">
        <f t="shared" si="7"/>
        <v>1</v>
      </c>
      <c r="AF23" s="102" t="str">
        <f t="shared" si="8"/>
        <v>Perfect Attendence</v>
      </c>
      <c r="AG23" s="23"/>
      <c r="AH23" s="23"/>
      <c r="AI23" s="23"/>
      <c r="AJ23" s="23"/>
    </row>
    <row r="24" spans="1:36" x14ac:dyDescent="0.25">
      <c r="A24" s="7" t="s">
        <v>44</v>
      </c>
      <c r="B24" s="8" t="s">
        <v>45</v>
      </c>
      <c r="C24" s="9" t="str">
        <f t="shared" si="2"/>
        <v>Lyptrit, Caritta</v>
      </c>
      <c r="D24" s="10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1"/>
      <c r="K24" s="2" t="s">
        <v>64</v>
      </c>
      <c r="L24" s="2" t="s">
        <v>64</v>
      </c>
      <c r="M24" s="2" t="s">
        <v>64</v>
      </c>
      <c r="N24" s="3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T24" s="1"/>
      <c r="U24" s="2" t="s">
        <v>64</v>
      </c>
      <c r="V24" s="2" t="s">
        <v>64</v>
      </c>
      <c r="W24" s="2" t="s">
        <v>64</v>
      </c>
      <c r="X24" s="3" t="s">
        <v>64</v>
      </c>
      <c r="Y24" s="31"/>
      <c r="Z24" s="31"/>
      <c r="AA24" s="101">
        <f t="shared" si="3"/>
        <v>21</v>
      </c>
      <c r="AB24" s="95">
        <f t="shared" si="4"/>
        <v>18</v>
      </c>
      <c r="AC24" s="95">
        <f t="shared" si="5"/>
        <v>3</v>
      </c>
      <c r="AD24" s="96">
        <f t="shared" si="6"/>
        <v>0.14285714285714285</v>
      </c>
      <c r="AE24" s="97">
        <f t="shared" si="7"/>
        <v>0.85714285714285721</v>
      </c>
      <c r="AF24" s="102" t="str">
        <f t="shared" si="8"/>
        <v/>
      </c>
      <c r="AG24" s="23"/>
      <c r="AH24" s="23"/>
      <c r="AI24" s="23"/>
      <c r="AJ24" s="23"/>
    </row>
    <row r="25" spans="1:36" x14ac:dyDescent="0.25">
      <c r="A25" s="7" t="s">
        <v>46</v>
      </c>
      <c r="B25" s="8" t="s">
        <v>47</v>
      </c>
      <c r="C25" s="9" t="str">
        <f t="shared" si="2"/>
        <v>Ainsbury, Reinaldos</v>
      </c>
      <c r="D25" s="10" t="s">
        <v>64</v>
      </c>
      <c r="E25" s="2" t="s">
        <v>64</v>
      </c>
      <c r="F25" s="2" t="s">
        <v>64</v>
      </c>
      <c r="J25" s="1" t="s">
        <v>64</v>
      </c>
      <c r="K25" s="2" t="s">
        <v>64</v>
      </c>
      <c r="L25" s="2" t="s">
        <v>64</v>
      </c>
      <c r="M25" s="2" t="s">
        <v>64</v>
      </c>
      <c r="N25" s="3"/>
      <c r="Q25" s="2" t="s">
        <v>64</v>
      </c>
      <c r="R25" s="2" t="s">
        <v>64</v>
      </c>
      <c r="S25" s="2" t="s">
        <v>64</v>
      </c>
      <c r="T25" s="1" t="s">
        <v>64</v>
      </c>
      <c r="U25" s="2" t="s">
        <v>64</v>
      </c>
      <c r="V25" s="2" t="s">
        <v>64</v>
      </c>
      <c r="W25" s="2" t="s">
        <v>64</v>
      </c>
      <c r="X25" s="3" t="s">
        <v>64</v>
      </c>
      <c r="Y25" s="31"/>
      <c r="Z25" s="31"/>
      <c r="AA25" s="101">
        <f t="shared" si="3"/>
        <v>21</v>
      </c>
      <c r="AB25" s="95">
        <f t="shared" si="4"/>
        <v>15</v>
      </c>
      <c r="AC25" s="95">
        <f t="shared" si="5"/>
        <v>6</v>
      </c>
      <c r="AD25" s="96">
        <f t="shared" si="6"/>
        <v>0.2857142857142857</v>
      </c>
      <c r="AE25" s="97">
        <f t="shared" si="7"/>
        <v>0.7142857142857143</v>
      </c>
      <c r="AF25" s="102" t="str">
        <f t="shared" si="8"/>
        <v/>
      </c>
      <c r="AG25" s="23"/>
      <c r="AH25" s="23"/>
      <c r="AI25" s="23"/>
      <c r="AJ25" s="23"/>
    </row>
    <row r="26" spans="1:36" x14ac:dyDescent="0.25">
      <c r="A26" s="7" t="s">
        <v>48</v>
      </c>
      <c r="B26" s="8" t="s">
        <v>49</v>
      </c>
      <c r="C26" s="9" t="str">
        <f t="shared" si="2"/>
        <v>Realph, Anthe</v>
      </c>
      <c r="D26" s="10" t="s">
        <v>64</v>
      </c>
      <c r="E26" s="2" t="s">
        <v>64</v>
      </c>
      <c r="F26" s="2" t="s">
        <v>64</v>
      </c>
      <c r="H26" s="2" t="s">
        <v>64</v>
      </c>
      <c r="I26" s="2" t="s">
        <v>64</v>
      </c>
      <c r="J26" s="1" t="s">
        <v>64</v>
      </c>
      <c r="K26" s="2" t="s">
        <v>64</v>
      </c>
      <c r="L26" s="2" t="s">
        <v>64</v>
      </c>
      <c r="M26" s="2" t="s">
        <v>64</v>
      </c>
      <c r="N26" s="3"/>
      <c r="O26" s="2" t="s">
        <v>64</v>
      </c>
      <c r="P26" s="2" t="s">
        <v>64</v>
      </c>
      <c r="Q26" s="2" t="s">
        <v>64</v>
      </c>
      <c r="R26" s="2" t="s">
        <v>64</v>
      </c>
      <c r="T26" s="1" t="s">
        <v>64</v>
      </c>
      <c r="U26" s="2" t="s">
        <v>64</v>
      </c>
      <c r="X26" s="3"/>
      <c r="Y26" s="31"/>
      <c r="Z26" s="31"/>
      <c r="AA26" s="101">
        <f t="shared" si="3"/>
        <v>21</v>
      </c>
      <c r="AB26" s="95">
        <f t="shared" si="4"/>
        <v>15</v>
      </c>
      <c r="AC26" s="95">
        <f t="shared" si="5"/>
        <v>6</v>
      </c>
      <c r="AD26" s="96">
        <f t="shared" si="6"/>
        <v>0.2857142857142857</v>
      </c>
      <c r="AE26" s="97">
        <f t="shared" si="7"/>
        <v>0.7142857142857143</v>
      </c>
      <c r="AF26" s="102" t="str">
        <f t="shared" si="8"/>
        <v/>
      </c>
      <c r="AG26" s="23"/>
      <c r="AH26" s="23"/>
      <c r="AI26" s="23"/>
      <c r="AJ26" s="23"/>
    </row>
    <row r="27" spans="1:36" x14ac:dyDescent="0.25">
      <c r="A27" s="7" t="s">
        <v>50</v>
      </c>
      <c r="B27" s="8" t="s">
        <v>51</v>
      </c>
      <c r="C27" s="9" t="str">
        <f t="shared" si="2"/>
        <v>Fitchell, Jeni</v>
      </c>
      <c r="D27" s="10" t="s">
        <v>64</v>
      </c>
      <c r="E27" s="2" t="s">
        <v>64</v>
      </c>
      <c r="F27" s="2" t="s">
        <v>64</v>
      </c>
      <c r="G27" s="2" t="s">
        <v>64</v>
      </c>
      <c r="H27" s="2" t="s">
        <v>64</v>
      </c>
      <c r="I27" s="2" t="s">
        <v>64</v>
      </c>
      <c r="J27" s="1" t="s">
        <v>64</v>
      </c>
      <c r="K27" s="2" t="s">
        <v>64</v>
      </c>
      <c r="L27" s="2" t="s">
        <v>64</v>
      </c>
      <c r="M27" s="2" t="s">
        <v>64</v>
      </c>
      <c r="N27" s="3" t="s">
        <v>64</v>
      </c>
      <c r="O27" s="2" t="s">
        <v>64</v>
      </c>
      <c r="Q27" s="2" t="s">
        <v>64</v>
      </c>
      <c r="R27" s="2" t="s">
        <v>64</v>
      </c>
      <c r="S27" s="2" t="s">
        <v>64</v>
      </c>
      <c r="T27" s="1" t="s">
        <v>64</v>
      </c>
      <c r="U27" s="2" t="s">
        <v>64</v>
      </c>
      <c r="V27" s="2" t="s">
        <v>64</v>
      </c>
      <c r="X27" s="3" t="s">
        <v>64</v>
      </c>
      <c r="Y27" s="31"/>
      <c r="Z27" s="31"/>
      <c r="AA27" s="101">
        <f t="shared" si="3"/>
        <v>21</v>
      </c>
      <c r="AB27" s="95">
        <f t="shared" si="4"/>
        <v>19</v>
      </c>
      <c r="AC27" s="95">
        <f t="shared" si="5"/>
        <v>2</v>
      </c>
      <c r="AD27" s="96">
        <f t="shared" si="6"/>
        <v>9.5238095238095233E-2</v>
      </c>
      <c r="AE27" s="97">
        <f t="shared" si="7"/>
        <v>0.90476190476190477</v>
      </c>
      <c r="AF27" s="102" t="str">
        <f t="shared" si="8"/>
        <v/>
      </c>
      <c r="AG27" s="23"/>
      <c r="AH27" s="23"/>
      <c r="AI27" s="23"/>
      <c r="AJ27" s="23"/>
    </row>
    <row r="28" spans="1:36" x14ac:dyDescent="0.25">
      <c r="A28" s="7" t="s">
        <v>52</v>
      </c>
      <c r="B28" s="8" t="s">
        <v>53</v>
      </c>
      <c r="C28" s="9" t="str">
        <f t="shared" si="2"/>
        <v>Lightning, Evered</v>
      </c>
      <c r="D28" s="10" t="s">
        <v>64</v>
      </c>
      <c r="E28" s="2" t="s">
        <v>64</v>
      </c>
      <c r="F28" s="2" t="s">
        <v>64</v>
      </c>
      <c r="G28" s="2" t="s">
        <v>64</v>
      </c>
      <c r="H28" s="2" t="s">
        <v>64</v>
      </c>
      <c r="I28" s="2" t="s">
        <v>64</v>
      </c>
      <c r="J28" s="1" t="s">
        <v>64</v>
      </c>
      <c r="K28" s="2" t="s">
        <v>64</v>
      </c>
      <c r="L28" s="2" t="s">
        <v>64</v>
      </c>
      <c r="M28" s="2" t="s">
        <v>64</v>
      </c>
      <c r="N28" s="3" t="s">
        <v>64</v>
      </c>
      <c r="O28" s="2" t="s">
        <v>64</v>
      </c>
      <c r="P28" s="2" t="s">
        <v>64</v>
      </c>
      <c r="Q28" s="2" t="s">
        <v>64</v>
      </c>
      <c r="R28" s="2" t="s">
        <v>64</v>
      </c>
      <c r="S28" s="2" t="s">
        <v>64</v>
      </c>
      <c r="T28" s="1" t="s">
        <v>64</v>
      </c>
      <c r="U28" s="2" t="s">
        <v>64</v>
      </c>
      <c r="V28" s="2" t="s">
        <v>64</v>
      </c>
      <c r="W28" s="2" t="s">
        <v>64</v>
      </c>
      <c r="X28" s="3" t="s">
        <v>64</v>
      </c>
      <c r="Y28" s="31"/>
      <c r="Z28" s="31"/>
      <c r="AA28" s="101">
        <f t="shared" si="3"/>
        <v>21</v>
      </c>
      <c r="AB28" s="95">
        <f t="shared" si="4"/>
        <v>21</v>
      </c>
      <c r="AC28" s="95">
        <f t="shared" si="5"/>
        <v>0</v>
      </c>
      <c r="AD28" s="96">
        <f t="shared" si="6"/>
        <v>0</v>
      </c>
      <c r="AE28" s="97">
        <f t="shared" si="7"/>
        <v>1</v>
      </c>
      <c r="AF28" s="102" t="str">
        <f t="shared" si="8"/>
        <v>Perfect Attendence</v>
      </c>
      <c r="AG28" s="23"/>
      <c r="AH28" s="23"/>
      <c r="AI28" s="23"/>
      <c r="AJ28" s="23"/>
    </row>
    <row r="29" spans="1:36" x14ac:dyDescent="0.25">
      <c r="A29" s="7" t="s">
        <v>54</v>
      </c>
      <c r="B29" s="8" t="s">
        <v>55</v>
      </c>
      <c r="C29" s="9" t="str">
        <f t="shared" si="2"/>
        <v>Flecknell, Luther</v>
      </c>
      <c r="D29" s="10" t="s">
        <v>64</v>
      </c>
      <c r="E29" s="2" t="s">
        <v>64</v>
      </c>
      <c r="F29" s="2" t="s">
        <v>64</v>
      </c>
      <c r="G29" s="2" t="s">
        <v>64</v>
      </c>
      <c r="H29" s="2" t="s">
        <v>64</v>
      </c>
      <c r="I29" s="2" t="s">
        <v>64</v>
      </c>
      <c r="J29" s="1" t="s">
        <v>64</v>
      </c>
      <c r="K29" s="2" t="s">
        <v>64</v>
      </c>
      <c r="M29" s="2" t="s">
        <v>64</v>
      </c>
      <c r="N29" s="3" t="s">
        <v>64</v>
      </c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1" t="s">
        <v>64</v>
      </c>
      <c r="U29" s="2" t="s">
        <v>64</v>
      </c>
      <c r="V29" s="2" t="s">
        <v>64</v>
      </c>
      <c r="W29" s="2" t="s">
        <v>64</v>
      </c>
      <c r="X29" s="3" t="s">
        <v>64</v>
      </c>
      <c r="Y29" s="31"/>
      <c r="Z29" s="31"/>
      <c r="AA29" s="101">
        <f t="shared" si="3"/>
        <v>21</v>
      </c>
      <c r="AB29" s="95">
        <f t="shared" si="4"/>
        <v>20</v>
      </c>
      <c r="AC29" s="95">
        <f t="shared" si="5"/>
        <v>1</v>
      </c>
      <c r="AD29" s="96">
        <f t="shared" si="6"/>
        <v>4.7619047619047616E-2</v>
      </c>
      <c r="AE29" s="97">
        <f t="shared" si="7"/>
        <v>0.95238095238095233</v>
      </c>
      <c r="AF29" s="102" t="str">
        <f t="shared" si="8"/>
        <v/>
      </c>
      <c r="AG29" s="23"/>
      <c r="AH29" s="23"/>
      <c r="AI29" s="23"/>
      <c r="AJ29" s="23"/>
    </row>
    <row r="30" spans="1:36" x14ac:dyDescent="0.25">
      <c r="A30" s="7" t="s">
        <v>56</v>
      </c>
      <c r="B30" s="8" t="s">
        <v>57</v>
      </c>
      <c r="C30" s="9" t="str">
        <f t="shared" si="2"/>
        <v>Sweatland, Lyndsey</v>
      </c>
      <c r="D30" s="10" t="s">
        <v>64</v>
      </c>
      <c r="E30" s="2" t="s">
        <v>64</v>
      </c>
      <c r="F30" s="2" t="s">
        <v>64</v>
      </c>
      <c r="G30" s="2" t="s">
        <v>64</v>
      </c>
      <c r="H30" s="2" t="s">
        <v>64</v>
      </c>
      <c r="I30" s="2" t="s">
        <v>64</v>
      </c>
      <c r="J30" s="1"/>
      <c r="K30" s="2" t="s">
        <v>64</v>
      </c>
      <c r="L30" s="2" t="s">
        <v>64</v>
      </c>
      <c r="M30" s="2" t="s">
        <v>64</v>
      </c>
      <c r="N30" s="3" t="s">
        <v>64</v>
      </c>
      <c r="O30" s="2" t="s">
        <v>64</v>
      </c>
      <c r="P30" s="2" t="s">
        <v>64</v>
      </c>
      <c r="Q30" s="2" t="s">
        <v>64</v>
      </c>
      <c r="R30" s="2" t="s">
        <v>64</v>
      </c>
      <c r="S30" s="2" t="s">
        <v>64</v>
      </c>
      <c r="T30" s="1" t="s">
        <v>64</v>
      </c>
      <c r="U30" s="2" t="s">
        <v>64</v>
      </c>
      <c r="V30" s="2" t="s">
        <v>64</v>
      </c>
      <c r="W30" s="2" t="s">
        <v>64</v>
      </c>
      <c r="X30" s="3" t="s">
        <v>64</v>
      </c>
      <c r="Y30" s="31"/>
      <c r="Z30" s="31"/>
      <c r="AA30" s="101">
        <f t="shared" si="3"/>
        <v>21</v>
      </c>
      <c r="AB30" s="95">
        <f t="shared" si="4"/>
        <v>20</v>
      </c>
      <c r="AC30" s="95">
        <f t="shared" si="5"/>
        <v>1</v>
      </c>
      <c r="AD30" s="96">
        <f t="shared" si="6"/>
        <v>4.7619047619047616E-2</v>
      </c>
      <c r="AE30" s="97">
        <f t="shared" si="7"/>
        <v>0.95238095238095233</v>
      </c>
      <c r="AF30" s="102" t="str">
        <f t="shared" si="8"/>
        <v/>
      </c>
      <c r="AG30" s="23"/>
      <c r="AH30" s="23"/>
      <c r="AI30" s="23"/>
      <c r="AJ30" s="23"/>
    </row>
    <row r="31" spans="1:36" x14ac:dyDescent="0.25">
      <c r="A31" s="7" t="s">
        <v>58</v>
      </c>
      <c r="B31" s="8" t="s">
        <v>59</v>
      </c>
      <c r="C31" s="9" t="str">
        <f t="shared" si="2"/>
        <v>Hince, Loella</v>
      </c>
      <c r="D31" s="10" t="s">
        <v>64</v>
      </c>
      <c r="E31" s="2" t="s">
        <v>64</v>
      </c>
      <c r="F31" s="2" t="s">
        <v>64</v>
      </c>
      <c r="J31" s="1" t="s">
        <v>64</v>
      </c>
      <c r="K31" s="2" t="s">
        <v>64</v>
      </c>
      <c r="L31" s="2" t="s">
        <v>64</v>
      </c>
      <c r="M31" s="2" t="s">
        <v>64</v>
      </c>
      <c r="N31" s="3" t="s">
        <v>64</v>
      </c>
      <c r="O31" s="2" t="s">
        <v>64</v>
      </c>
      <c r="P31" s="2" t="s">
        <v>64</v>
      </c>
      <c r="Q31" s="2" t="s">
        <v>64</v>
      </c>
      <c r="R31" s="2" t="s">
        <v>64</v>
      </c>
      <c r="S31" s="2" t="s">
        <v>64</v>
      </c>
      <c r="T31" s="1" t="s">
        <v>64</v>
      </c>
      <c r="U31" s="2" t="s">
        <v>64</v>
      </c>
      <c r="V31" s="2" t="s">
        <v>64</v>
      </c>
      <c r="W31" s="2" t="s">
        <v>64</v>
      </c>
      <c r="X31" s="3" t="s">
        <v>64</v>
      </c>
      <c r="Y31" s="31"/>
      <c r="Z31" s="31"/>
      <c r="AA31" s="101">
        <f t="shared" si="3"/>
        <v>21</v>
      </c>
      <c r="AB31" s="95">
        <f t="shared" si="4"/>
        <v>18</v>
      </c>
      <c r="AC31" s="95">
        <f t="shared" si="5"/>
        <v>3</v>
      </c>
      <c r="AD31" s="96">
        <f t="shared" si="6"/>
        <v>0.14285714285714285</v>
      </c>
      <c r="AE31" s="97">
        <f t="shared" si="7"/>
        <v>0.85714285714285721</v>
      </c>
      <c r="AF31" s="102" t="str">
        <f t="shared" si="8"/>
        <v/>
      </c>
      <c r="AG31" s="23"/>
      <c r="AH31" s="23"/>
      <c r="AI31" s="23"/>
      <c r="AJ31" s="23"/>
    </row>
    <row r="32" spans="1:36" x14ac:dyDescent="0.25">
      <c r="A32" s="7" t="s">
        <v>60</v>
      </c>
      <c r="B32" s="8" t="s">
        <v>61</v>
      </c>
      <c r="C32" s="9" t="str">
        <f t="shared" si="2"/>
        <v>Mary, Harlen</v>
      </c>
      <c r="D32" s="10" t="s">
        <v>64</v>
      </c>
      <c r="E32" s="2" t="s">
        <v>64</v>
      </c>
      <c r="F32" s="2" t="s">
        <v>64</v>
      </c>
      <c r="H32" s="2" t="s">
        <v>64</v>
      </c>
      <c r="I32" s="2" t="s">
        <v>64</v>
      </c>
      <c r="J32" s="1" t="s">
        <v>64</v>
      </c>
      <c r="K32" s="2" t="s">
        <v>64</v>
      </c>
      <c r="L32" s="2" t="s">
        <v>64</v>
      </c>
      <c r="M32" s="2" t="s">
        <v>64</v>
      </c>
      <c r="N32" s="3" t="s">
        <v>64</v>
      </c>
      <c r="O32" s="2" t="s">
        <v>64</v>
      </c>
      <c r="Q32" s="2" t="s">
        <v>64</v>
      </c>
      <c r="S32" s="2" t="s">
        <v>64</v>
      </c>
      <c r="T32" s="1" t="s">
        <v>64</v>
      </c>
      <c r="U32" s="2" t="s">
        <v>64</v>
      </c>
      <c r="V32" s="2" t="s">
        <v>64</v>
      </c>
      <c r="W32" s="2" t="s">
        <v>64</v>
      </c>
      <c r="X32" s="3" t="s">
        <v>64</v>
      </c>
      <c r="Y32" s="31"/>
      <c r="Z32" s="31"/>
      <c r="AA32" s="101">
        <f t="shared" si="3"/>
        <v>21</v>
      </c>
      <c r="AB32" s="95">
        <f t="shared" si="4"/>
        <v>18</v>
      </c>
      <c r="AC32" s="95">
        <f t="shared" si="5"/>
        <v>3</v>
      </c>
      <c r="AD32" s="96">
        <f t="shared" si="6"/>
        <v>0.14285714285714285</v>
      </c>
      <c r="AE32" s="97">
        <f t="shared" si="7"/>
        <v>0.85714285714285721</v>
      </c>
      <c r="AF32" s="102" t="str">
        <f t="shared" si="8"/>
        <v/>
      </c>
      <c r="AG32" s="23"/>
      <c r="AH32" s="23"/>
      <c r="AI32" s="23"/>
      <c r="AJ32" s="23"/>
    </row>
    <row r="33" spans="1:36" ht="15.75" thickBot="1" x14ac:dyDescent="0.3">
      <c r="A33" s="6" t="s">
        <v>62</v>
      </c>
      <c r="B33" s="28" t="s">
        <v>63</v>
      </c>
      <c r="C33" s="29" t="str">
        <f t="shared" si="2"/>
        <v>Morais, Deeanne</v>
      </c>
      <c r="D33" s="30" t="s">
        <v>64</v>
      </c>
      <c r="E33" s="17" t="s">
        <v>64</v>
      </c>
      <c r="F33" s="17" t="s">
        <v>64</v>
      </c>
      <c r="G33" s="17" t="s">
        <v>64</v>
      </c>
      <c r="H33" s="17" t="s">
        <v>64</v>
      </c>
      <c r="I33" s="17" t="s">
        <v>64</v>
      </c>
      <c r="J33" s="16" t="s">
        <v>64</v>
      </c>
      <c r="K33" s="17" t="s">
        <v>64</v>
      </c>
      <c r="L33" s="17" t="s">
        <v>64</v>
      </c>
      <c r="M33" s="17" t="s">
        <v>64</v>
      </c>
      <c r="N33" s="18" t="s">
        <v>64</v>
      </c>
      <c r="O33" s="17" t="s">
        <v>64</v>
      </c>
      <c r="P33" s="17" t="s">
        <v>64</v>
      </c>
      <c r="Q33" s="17" t="s">
        <v>64</v>
      </c>
      <c r="R33" s="17" t="s">
        <v>64</v>
      </c>
      <c r="S33" s="17" t="s">
        <v>64</v>
      </c>
      <c r="T33" s="16" t="s">
        <v>64</v>
      </c>
      <c r="U33" s="17" t="s">
        <v>64</v>
      </c>
      <c r="V33" s="17" t="s">
        <v>64</v>
      </c>
      <c r="W33" s="17" t="s">
        <v>64</v>
      </c>
      <c r="X33" s="18" t="s">
        <v>64</v>
      </c>
      <c r="Y33" s="31"/>
      <c r="Z33" s="31"/>
      <c r="AA33" s="101">
        <f t="shared" si="3"/>
        <v>21</v>
      </c>
      <c r="AB33" s="95">
        <f t="shared" si="4"/>
        <v>21</v>
      </c>
      <c r="AC33" s="95">
        <f t="shared" si="5"/>
        <v>0</v>
      </c>
      <c r="AD33" s="96">
        <f t="shared" si="6"/>
        <v>0</v>
      </c>
      <c r="AE33" s="97">
        <f t="shared" si="7"/>
        <v>1</v>
      </c>
      <c r="AF33" s="102" t="str">
        <f t="shared" si="8"/>
        <v>Perfect Attendence</v>
      </c>
      <c r="AG33" s="23"/>
      <c r="AH33" s="23"/>
      <c r="AI33" s="23"/>
      <c r="AJ33" s="23"/>
    </row>
    <row r="34" spans="1:36" x14ac:dyDescent="0.25">
      <c r="A34" s="22"/>
      <c r="B34" s="22"/>
      <c r="C34" s="22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31"/>
      <c r="Z34" s="31"/>
      <c r="AA34" s="103" t="s">
        <v>135</v>
      </c>
      <c r="AB34" s="98" t="s">
        <v>72</v>
      </c>
      <c r="AC34" s="99" t="s">
        <v>73</v>
      </c>
      <c r="AD34" s="99" t="s">
        <v>74</v>
      </c>
      <c r="AE34" s="99" t="s">
        <v>75</v>
      </c>
      <c r="AF34" s="104" t="s">
        <v>137</v>
      </c>
      <c r="AG34" s="11"/>
      <c r="AH34" s="23"/>
      <c r="AI34" s="23"/>
      <c r="AJ34" s="23"/>
    </row>
    <row r="35" spans="1:36" ht="18.75" thickBot="1" x14ac:dyDescent="0.3">
      <c r="A35" s="21"/>
      <c r="B35" s="22"/>
      <c r="C35" s="34" t="s">
        <v>70</v>
      </c>
      <c r="D35" s="38">
        <f>COUNTA(D3:D33)</f>
        <v>31</v>
      </c>
      <c r="E35" s="38">
        <f t="shared" ref="E35:X35" si="9">COUNTA(E3:E33)</f>
        <v>31</v>
      </c>
      <c r="F35" s="38">
        <f t="shared" si="9"/>
        <v>31</v>
      </c>
      <c r="G35" s="38">
        <f t="shared" si="9"/>
        <v>23</v>
      </c>
      <c r="H35" s="38">
        <f t="shared" si="9"/>
        <v>27</v>
      </c>
      <c r="I35" s="38">
        <f t="shared" si="9"/>
        <v>24</v>
      </c>
      <c r="J35" s="38">
        <f t="shared" si="9"/>
        <v>27</v>
      </c>
      <c r="K35" s="38">
        <f t="shared" si="9"/>
        <v>30</v>
      </c>
      <c r="L35" s="38">
        <f t="shared" si="9"/>
        <v>28</v>
      </c>
      <c r="M35" s="38">
        <f t="shared" si="9"/>
        <v>30</v>
      </c>
      <c r="N35" s="38">
        <f t="shared" si="9"/>
        <v>27</v>
      </c>
      <c r="O35" s="38">
        <f t="shared" si="9"/>
        <v>29</v>
      </c>
      <c r="P35" s="38">
        <f t="shared" si="9"/>
        <v>25</v>
      </c>
      <c r="Q35" s="38">
        <f t="shared" si="9"/>
        <v>31</v>
      </c>
      <c r="R35" s="38">
        <f t="shared" si="9"/>
        <v>29</v>
      </c>
      <c r="S35" s="38">
        <f t="shared" si="9"/>
        <v>29</v>
      </c>
      <c r="T35" s="38">
        <f t="shared" si="9"/>
        <v>30</v>
      </c>
      <c r="U35" s="38">
        <f t="shared" si="9"/>
        <v>29</v>
      </c>
      <c r="V35" s="38">
        <f t="shared" si="9"/>
        <v>29</v>
      </c>
      <c r="W35" s="38">
        <f t="shared" si="9"/>
        <v>27</v>
      </c>
      <c r="X35" s="38">
        <f t="shared" si="9"/>
        <v>29</v>
      </c>
      <c r="Y35" s="31"/>
      <c r="Z35" s="31"/>
      <c r="AA35" s="105">
        <f>$AA$3*31</f>
        <v>651</v>
      </c>
      <c r="AB35" s="106">
        <f>SUM(AB3:AB33)</f>
        <v>596</v>
      </c>
      <c r="AC35" s="106">
        <f>SUM(AC3:AC33)</f>
        <v>55</v>
      </c>
      <c r="AD35" s="107">
        <f>AVERAGE(AD3:AD33)</f>
        <v>8.4485407066052204E-2</v>
      </c>
      <c r="AE35" s="107">
        <f>AVERAGE(AE3:AE33)</f>
        <v>0.9155145929339481</v>
      </c>
      <c r="AF35" s="108"/>
      <c r="AG35" s="24"/>
      <c r="AH35" s="23"/>
      <c r="AI35" s="23"/>
      <c r="AJ35" s="23"/>
    </row>
    <row r="36" spans="1:36" ht="15.75" thickBot="1" x14ac:dyDescent="0.3">
      <c r="A36" s="21"/>
      <c r="B36" s="22"/>
      <c r="C36" s="34" t="s">
        <v>71</v>
      </c>
      <c r="D36" s="38">
        <f>COUNTBLANK(D3:D33)</f>
        <v>0</v>
      </c>
      <c r="E36" s="38">
        <f t="shared" ref="E36:X36" si="10">COUNTBLANK(E3:E33)</f>
        <v>0</v>
      </c>
      <c r="F36" s="38">
        <f t="shared" si="10"/>
        <v>0</v>
      </c>
      <c r="G36" s="38">
        <f t="shared" si="10"/>
        <v>8</v>
      </c>
      <c r="H36" s="38">
        <f t="shared" si="10"/>
        <v>4</v>
      </c>
      <c r="I36" s="38">
        <f t="shared" si="10"/>
        <v>7</v>
      </c>
      <c r="J36" s="38">
        <f t="shared" si="10"/>
        <v>4</v>
      </c>
      <c r="K36" s="38">
        <f t="shared" si="10"/>
        <v>1</v>
      </c>
      <c r="L36" s="38">
        <f t="shared" si="10"/>
        <v>3</v>
      </c>
      <c r="M36" s="38">
        <f t="shared" si="10"/>
        <v>1</v>
      </c>
      <c r="N36" s="38">
        <f t="shared" si="10"/>
        <v>4</v>
      </c>
      <c r="O36" s="38">
        <f t="shared" si="10"/>
        <v>2</v>
      </c>
      <c r="P36" s="38">
        <f t="shared" si="10"/>
        <v>6</v>
      </c>
      <c r="Q36" s="38">
        <f t="shared" si="10"/>
        <v>0</v>
      </c>
      <c r="R36" s="38">
        <f t="shared" si="10"/>
        <v>2</v>
      </c>
      <c r="S36" s="38">
        <f t="shared" si="10"/>
        <v>2</v>
      </c>
      <c r="T36" s="38">
        <f t="shared" si="10"/>
        <v>1</v>
      </c>
      <c r="U36" s="38">
        <f t="shared" si="10"/>
        <v>2</v>
      </c>
      <c r="V36" s="38">
        <f t="shared" si="10"/>
        <v>2</v>
      </c>
      <c r="W36" s="38">
        <f t="shared" si="10"/>
        <v>4</v>
      </c>
      <c r="X36" s="38">
        <f t="shared" si="10"/>
        <v>2</v>
      </c>
      <c r="Y36" s="31"/>
      <c r="Z36" s="31"/>
      <c r="AA36" s="33"/>
      <c r="AB36" s="19"/>
      <c r="AC36" s="19"/>
      <c r="AD36" s="19"/>
      <c r="AE36" s="19"/>
      <c r="AF36" s="20"/>
      <c r="AG36" s="23"/>
      <c r="AH36" s="23"/>
      <c r="AI36" s="23"/>
      <c r="AJ36" s="23"/>
    </row>
    <row r="37" spans="1:36" ht="18" x14ac:dyDescent="0.25">
      <c r="A37" s="21"/>
      <c r="B37" s="22"/>
      <c r="C37" s="34" t="s">
        <v>76</v>
      </c>
      <c r="D37" s="35">
        <f>D36/D35</f>
        <v>0</v>
      </c>
      <c r="E37" s="35">
        <f t="shared" ref="E37:X37" si="11">E36/E35</f>
        <v>0</v>
      </c>
      <c r="F37" s="35">
        <f t="shared" si="11"/>
        <v>0</v>
      </c>
      <c r="G37" s="35">
        <f t="shared" si="11"/>
        <v>0.34782608695652173</v>
      </c>
      <c r="H37" s="35">
        <f t="shared" si="11"/>
        <v>0.14814814814814814</v>
      </c>
      <c r="I37" s="35">
        <f t="shared" si="11"/>
        <v>0.29166666666666669</v>
      </c>
      <c r="J37" s="35">
        <f t="shared" si="11"/>
        <v>0.14814814814814814</v>
      </c>
      <c r="K37" s="35">
        <f t="shared" si="11"/>
        <v>3.3333333333333333E-2</v>
      </c>
      <c r="L37" s="35">
        <f t="shared" si="11"/>
        <v>0.10714285714285714</v>
      </c>
      <c r="M37" s="35">
        <f t="shared" si="11"/>
        <v>3.3333333333333333E-2</v>
      </c>
      <c r="N37" s="35">
        <f t="shared" si="11"/>
        <v>0.14814814814814814</v>
      </c>
      <c r="O37" s="35">
        <f t="shared" si="11"/>
        <v>6.8965517241379309E-2</v>
      </c>
      <c r="P37" s="35">
        <f t="shared" si="11"/>
        <v>0.24</v>
      </c>
      <c r="Q37" s="35">
        <f t="shared" si="11"/>
        <v>0</v>
      </c>
      <c r="R37" s="35">
        <f t="shared" si="11"/>
        <v>6.8965517241379309E-2</v>
      </c>
      <c r="S37" s="35">
        <f t="shared" si="11"/>
        <v>6.8965517241379309E-2</v>
      </c>
      <c r="T37" s="35">
        <f t="shared" si="11"/>
        <v>3.3333333333333333E-2</v>
      </c>
      <c r="U37" s="35">
        <f t="shared" si="11"/>
        <v>6.8965517241379309E-2</v>
      </c>
      <c r="V37" s="35">
        <f t="shared" si="11"/>
        <v>6.8965517241379309E-2</v>
      </c>
      <c r="W37" s="35">
        <f t="shared" si="11"/>
        <v>0.14814814814814814</v>
      </c>
      <c r="X37" s="35">
        <f t="shared" si="11"/>
        <v>6.8965517241379309E-2</v>
      </c>
      <c r="Y37" s="31"/>
      <c r="Z37" s="31"/>
      <c r="AA37" s="109" t="s">
        <v>79</v>
      </c>
      <c r="AB37" s="110"/>
      <c r="AC37" s="110"/>
      <c r="AD37" s="110"/>
      <c r="AE37" s="110"/>
      <c r="AF37" s="111"/>
      <c r="AG37" s="23"/>
      <c r="AH37" s="23"/>
      <c r="AI37" s="23"/>
      <c r="AJ37" s="23"/>
    </row>
    <row r="38" spans="1:36" ht="15.75" x14ac:dyDescent="0.25">
      <c r="A38" s="21"/>
      <c r="B38" s="22"/>
      <c r="C38" s="34" t="s">
        <v>77</v>
      </c>
      <c r="D38" s="35">
        <f>1-D37</f>
        <v>1</v>
      </c>
      <c r="E38" s="35">
        <f t="shared" ref="E38:X38" si="12">1-E37</f>
        <v>1</v>
      </c>
      <c r="F38" s="35">
        <f t="shared" si="12"/>
        <v>1</v>
      </c>
      <c r="G38" s="35">
        <f t="shared" si="12"/>
        <v>0.65217391304347827</v>
      </c>
      <c r="H38" s="35">
        <f t="shared" si="12"/>
        <v>0.85185185185185186</v>
      </c>
      <c r="I38" s="35">
        <f t="shared" si="12"/>
        <v>0.70833333333333326</v>
      </c>
      <c r="J38" s="35">
        <f t="shared" si="12"/>
        <v>0.85185185185185186</v>
      </c>
      <c r="K38" s="35">
        <f t="shared" si="12"/>
        <v>0.96666666666666667</v>
      </c>
      <c r="L38" s="35">
        <f t="shared" si="12"/>
        <v>0.8928571428571429</v>
      </c>
      <c r="M38" s="35">
        <f t="shared" si="12"/>
        <v>0.96666666666666667</v>
      </c>
      <c r="N38" s="35">
        <f t="shared" si="12"/>
        <v>0.85185185185185186</v>
      </c>
      <c r="O38" s="35">
        <f t="shared" si="12"/>
        <v>0.93103448275862066</v>
      </c>
      <c r="P38" s="35">
        <f t="shared" si="12"/>
        <v>0.76</v>
      </c>
      <c r="Q38" s="35">
        <f t="shared" si="12"/>
        <v>1</v>
      </c>
      <c r="R38" s="35">
        <f t="shared" si="12"/>
        <v>0.93103448275862066</v>
      </c>
      <c r="S38" s="35">
        <f t="shared" si="12"/>
        <v>0.93103448275862066</v>
      </c>
      <c r="T38" s="35">
        <f t="shared" si="12"/>
        <v>0.96666666666666667</v>
      </c>
      <c r="U38" s="35">
        <f t="shared" si="12"/>
        <v>0.93103448275862066</v>
      </c>
      <c r="V38" s="35">
        <f t="shared" si="12"/>
        <v>0.93103448275862066</v>
      </c>
      <c r="W38" s="35">
        <f t="shared" si="12"/>
        <v>0.85185185185185186</v>
      </c>
      <c r="X38" s="35">
        <f t="shared" si="12"/>
        <v>0.93103448275862066</v>
      </c>
      <c r="Y38" s="31"/>
      <c r="Z38" s="31"/>
      <c r="AA38" s="85" t="s">
        <v>84</v>
      </c>
      <c r="AB38" s="83" t="s">
        <v>85</v>
      </c>
      <c r="AC38" s="83" t="s">
        <v>86</v>
      </c>
      <c r="AD38" s="83" t="s">
        <v>87</v>
      </c>
      <c r="AE38" s="83" t="s">
        <v>88</v>
      </c>
      <c r="AF38" s="86" t="s">
        <v>89</v>
      </c>
      <c r="AG38" s="23"/>
      <c r="AH38" s="23"/>
      <c r="AI38" s="23"/>
      <c r="AJ38" s="23"/>
    </row>
    <row r="39" spans="1:36" ht="15.75" x14ac:dyDescent="0.25">
      <c r="A39" s="22"/>
      <c r="B39" s="22"/>
      <c r="C39" s="22"/>
      <c r="D39" s="25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20"/>
      <c r="V39" s="20"/>
      <c r="W39" s="20"/>
      <c r="X39" s="20"/>
      <c r="Y39" s="31"/>
      <c r="Z39" s="31"/>
      <c r="AA39" s="85" t="s">
        <v>80</v>
      </c>
      <c r="AB39" s="84">
        <f>MIN(E$36,J$36,O$36,T$36)</f>
        <v>0</v>
      </c>
      <c r="AC39" s="84">
        <f t="shared" ref="AC39:AF39" si="13">MIN(F$36,K$36,P$36,U$36)</f>
        <v>0</v>
      </c>
      <c r="AD39" s="84">
        <f t="shared" si="13"/>
        <v>0</v>
      </c>
      <c r="AE39" s="84">
        <f t="shared" si="13"/>
        <v>1</v>
      </c>
      <c r="AF39" s="87">
        <f t="shared" si="13"/>
        <v>2</v>
      </c>
      <c r="AG39" s="23"/>
      <c r="AH39" s="23"/>
      <c r="AI39" s="23"/>
      <c r="AJ39" s="23"/>
    </row>
    <row r="40" spans="1:36" ht="15.75" x14ac:dyDescent="0.25">
      <c r="A40" s="22"/>
      <c r="B40" s="22"/>
      <c r="C40" s="22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31"/>
      <c r="Z40" s="31"/>
      <c r="AA40" s="85" t="s">
        <v>81</v>
      </c>
      <c r="AB40" s="84">
        <f>MAX(E$36,J$36,O$36,T$36)</f>
        <v>4</v>
      </c>
      <c r="AC40" s="84">
        <f t="shared" ref="AC40:AF40" si="14">MAX(F$36,K$36,P$36,U$36)</f>
        <v>6</v>
      </c>
      <c r="AD40" s="84">
        <f t="shared" si="14"/>
        <v>8</v>
      </c>
      <c r="AE40" s="84">
        <f t="shared" si="14"/>
        <v>4</v>
      </c>
      <c r="AF40" s="87">
        <f t="shared" si="14"/>
        <v>7</v>
      </c>
      <c r="AG40" s="23"/>
      <c r="AH40" s="23"/>
      <c r="AI40" s="23"/>
      <c r="AJ40" s="23"/>
    </row>
    <row r="41" spans="1:36" ht="15.75" x14ac:dyDescent="0.25">
      <c r="A41" s="22"/>
      <c r="B41" s="22"/>
      <c r="C41" s="22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20"/>
      <c r="V41" s="20"/>
      <c r="W41" s="20"/>
      <c r="X41" s="20"/>
      <c r="Y41" s="31"/>
      <c r="Z41" s="31"/>
      <c r="AA41" s="85" t="s">
        <v>82</v>
      </c>
      <c r="AB41" s="84">
        <f>AVERAGE(E$36,J$36,O$36,T$36)</f>
        <v>1.75</v>
      </c>
      <c r="AC41" s="84">
        <f t="shared" ref="AC41:AF41" si="15">AVERAGE(F$36,K$36,P$36,U$36)</f>
        <v>2.25</v>
      </c>
      <c r="AD41" s="84">
        <f t="shared" si="15"/>
        <v>3.25</v>
      </c>
      <c r="AE41" s="84">
        <f t="shared" si="15"/>
        <v>2.75</v>
      </c>
      <c r="AF41" s="87">
        <f t="shared" si="15"/>
        <v>3.75</v>
      </c>
      <c r="AG41" s="23"/>
      <c r="AH41" s="23"/>
      <c r="AI41" s="23"/>
      <c r="AJ41" s="23"/>
    </row>
    <row r="42" spans="1:36" ht="16.5" thickBot="1" x14ac:dyDescent="0.3">
      <c r="A42" s="22"/>
      <c r="B42" s="22"/>
      <c r="C42" s="22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31"/>
      <c r="Z42" s="31"/>
      <c r="AA42" s="88" t="s">
        <v>83</v>
      </c>
      <c r="AB42" s="89">
        <f>MEDIAN(E$36,J$36,O$36,T$36)</f>
        <v>1.5</v>
      </c>
      <c r="AC42" s="89">
        <f t="shared" ref="AC42:AF42" si="16">MEDIAN(F$36,K$36,P$36,U$36)</f>
        <v>1.5</v>
      </c>
      <c r="AD42" s="89">
        <f t="shared" si="16"/>
        <v>2.5</v>
      </c>
      <c r="AE42" s="89">
        <f t="shared" si="16"/>
        <v>3</v>
      </c>
      <c r="AF42" s="90">
        <f t="shared" si="16"/>
        <v>3</v>
      </c>
      <c r="AG42" s="23"/>
      <c r="AH42" s="23"/>
      <c r="AI42" s="23"/>
      <c r="AJ42" s="23"/>
    </row>
    <row r="43" spans="1:36" x14ac:dyDescent="0.25">
      <c r="A43" s="22"/>
      <c r="B43" s="22"/>
      <c r="C43" s="22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31"/>
      <c r="Z43" s="31"/>
      <c r="AB43" s="20"/>
      <c r="AC43" s="20"/>
      <c r="AD43" s="20"/>
      <c r="AE43" s="20"/>
      <c r="AF43" s="20"/>
      <c r="AG43" s="23"/>
      <c r="AH43" s="23"/>
      <c r="AI43" s="23"/>
      <c r="AJ43" s="23"/>
    </row>
    <row r="44" spans="1:36" x14ac:dyDescent="0.25">
      <c r="A44" s="22"/>
      <c r="B44" s="22"/>
      <c r="C44" s="22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31"/>
      <c r="Z44" s="31"/>
      <c r="AB44" s="20"/>
      <c r="AC44" s="20"/>
      <c r="AD44" s="20"/>
      <c r="AE44" s="20"/>
      <c r="AF44" s="20"/>
      <c r="AG44" s="23"/>
      <c r="AH44" s="23"/>
      <c r="AI44" s="23"/>
      <c r="AJ44" s="23"/>
    </row>
    <row r="45" spans="1:36" x14ac:dyDescent="0.25">
      <c r="A45" s="22"/>
      <c r="B45" s="22"/>
      <c r="C45" s="22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B45" s="20"/>
      <c r="AC45" s="20"/>
      <c r="AD45" s="20"/>
      <c r="AE45" s="20"/>
      <c r="AF45" s="20"/>
      <c r="AG45" s="23"/>
      <c r="AH45" s="23"/>
      <c r="AI45" s="23"/>
      <c r="AJ45" s="23"/>
    </row>
    <row r="46" spans="1:36" ht="15" customHeight="1" x14ac:dyDescent="0.25">
      <c r="A46" s="22"/>
      <c r="B46" s="22"/>
      <c r="C46" s="22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B46" s="20"/>
      <c r="AC46" s="20"/>
      <c r="AD46" s="20"/>
      <c r="AE46" s="20"/>
      <c r="AF46" s="20"/>
      <c r="AG46" s="23"/>
      <c r="AH46" s="23"/>
      <c r="AI46" s="23"/>
      <c r="AJ46" s="23"/>
    </row>
    <row r="47" spans="1:36" ht="15" customHeight="1" x14ac:dyDescent="0.25">
      <c r="A47" s="22"/>
      <c r="B47" s="22"/>
      <c r="C47" s="22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B47" s="20"/>
      <c r="AC47" s="20"/>
      <c r="AD47" s="20"/>
      <c r="AE47" s="20"/>
      <c r="AF47" s="20"/>
      <c r="AG47" s="23"/>
      <c r="AH47" s="23"/>
      <c r="AI47" s="23"/>
      <c r="AJ47" s="23"/>
    </row>
    <row r="48" spans="1:36" ht="15" customHeight="1" x14ac:dyDescent="0.25">
      <c r="A48" s="22"/>
      <c r="B48" s="22"/>
      <c r="C48" s="22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B48" s="20"/>
      <c r="AC48" s="20"/>
      <c r="AD48" s="20"/>
      <c r="AE48" s="20"/>
      <c r="AF48" s="20"/>
      <c r="AG48" s="23"/>
      <c r="AH48" s="23"/>
      <c r="AI48" s="23"/>
      <c r="AJ48" s="23"/>
    </row>
    <row r="49" spans="1:36" ht="15" customHeight="1" x14ac:dyDescent="0.25">
      <c r="A49" s="22"/>
      <c r="B49" s="22"/>
      <c r="C49" s="22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B49" s="20"/>
      <c r="AC49" s="20"/>
      <c r="AD49" s="20"/>
      <c r="AE49" s="20"/>
      <c r="AF49" s="20"/>
      <c r="AG49" s="23"/>
      <c r="AH49" s="23"/>
      <c r="AI49" s="23"/>
      <c r="AJ49" s="23"/>
    </row>
    <row r="50" spans="1:36" ht="15" customHeight="1" x14ac:dyDescent="0.25">
      <c r="A50" s="22"/>
      <c r="B50" s="22"/>
      <c r="C50" s="22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B50" s="20"/>
      <c r="AC50" s="20"/>
      <c r="AD50" s="20"/>
      <c r="AE50" s="20"/>
      <c r="AF50" s="20"/>
      <c r="AG50" s="23"/>
      <c r="AH50" s="23"/>
      <c r="AI50" s="23"/>
      <c r="AJ50" s="23"/>
    </row>
    <row r="51" spans="1:36" ht="15" customHeight="1" x14ac:dyDescent="0.25">
      <c r="A51" s="22"/>
      <c r="B51" s="22"/>
      <c r="C51" s="22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B51" s="20"/>
      <c r="AC51" s="20"/>
      <c r="AD51" s="20"/>
      <c r="AE51" s="20"/>
      <c r="AF51" s="20"/>
      <c r="AG51" s="23"/>
      <c r="AH51" s="23"/>
      <c r="AI51" s="23"/>
      <c r="AJ51" s="23"/>
    </row>
    <row r="52" spans="1:36" ht="15" customHeight="1" x14ac:dyDescent="0.25">
      <c r="A52" s="22"/>
      <c r="B52" s="22"/>
      <c r="C52" s="22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B52" s="20"/>
      <c r="AC52" s="20"/>
      <c r="AD52" s="20"/>
      <c r="AE52" s="20"/>
      <c r="AF52" s="20"/>
      <c r="AG52" s="23"/>
      <c r="AH52" s="23"/>
      <c r="AI52" s="23"/>
      <c r="AJ52" s="23"/>
    </row>
    <row r="53" spans="1:36" ht="15" customHeight="1" x14ac:dyDescent="0.25">
      <c r="A53" s="22"/>
      <c r="B53" s="22"/>
      <c r="C53" s="22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B53" s="20"/>
      <c r="AC53" s="20"/>
      <c r="AD53" s="20"/>
      <c r="AE53" s="20"/>
      <c r="AF53" s="20"/>
      <c r="AG53" s="23"/>
      <c r="AH53" s="23"/>
      <c r="AI53" s="23"/>
      <c r="AJ53" s="23"/>
    </row>
    <row r="54" spans="1:36" ht="15" customHeight="1" x14ac:dyDescent="0.25">
      <c r="A54" s="22"/>
      <c r="B54" s="22"/>
      <c r="C54" s="22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B54" s="20"/>
      <c r="AC54" s="20"/>
      <c r="AD54" s="20"/>
      <c r="AE54" s="20"/>
      <c r="AF54" s="20"/>
      <c r="AG54" s="23"/>
      <c r="AH54" s="23"/>
      <c r="AI54" s="23"/>
      <c r="AJ54" s="23"/>
    </row>
    <row r="55" spans="1:36" ht="15" customHeight="1" x14ac:dyDescent="0.25">
      <c r="A55" s="22"/>
      <c r="B55" s="22"/>
      <c r="C55" s="22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B55" s="20"/>
      <c r="AC55" s="20"/>
      <c r="AD55" s="20"/>
      <c r="AE55" s="20"/>
      <c r="AF55" s="20"/>
      <c r="AG55" s="23"/>
      <c r="AH55" s="23"/>
      <c r="AI55" s="23"/>
      <c r="AJ55" s="23"/>
    </row>
    <row r="56" spans="1:36" ht="15" customHeight="1" x14ac:dyDescent="0.25">
      <c r="A56" s="22"/>
      <c r="B56" s="22"/>
      <c r="C56" s="22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20"/>
      <c r="V56" s="20"/>
      <c r="W56" s="20"/>
      <c r="X56" s="20"/>
      <c r="Y56" s="20"/>
      <c r="Z56" s="20"/>
      <c r="AB56" s="20"/>
      <c r="AC56" s="20"/>
      <c r="AD56" s="20"/>
      <c r="AE56" s="20"/>
      <c r="AF56" s="20"/>
      <c r="AG56" s="23"/>
      <c r="AH56" s="23"/>
      <c r="AI56" s="23"/>
      <c r="AJ56" s="23"/>
    </row>
    <row r="57" spans="1:36" ht="15" customHeight="1" x14ac:dyDescent="0.25">
      <c r="A57" s="22"/>
      <c r="B57" s="22"/>
      <c r="C57" s="22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20"/>
      <c r="V57" s="20"/>
      <c r="W57" s="20"/>
      <c r="X57" s="20"/>
      <c r="Y57" s="20"/>
      <c r="Z57" s="20"/>
      <c r="AB57" s="20"/>
      <c r="AC57" s="20"/>
      <c r="AD57" s="20"/>
      <c r="AE57" s="20"/>
      <c r="AF57" s="20"/>
      <c r="AG57" s="23"/>
      <c r="AH57" s="23"/>
      <c r="AI57" s="23"/>
      <c r="AJ57" s="23"/>
    </row>
    <row r="58" spans="1:36" ht="15" customHeight="1" x14ac:dyDescent="0.25">
      <c r="A58" s="22"/>
      <c r="B58" s="22"/>
      <c r="C58" s="22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B58" s="20"/>
      <c r="AC58" s="20"/>
      <c r="AD58" s="20"/>
      <c r="AE58" s="20"/>
      <c r="AF58" s="20"/>
      <c r="AG58" s="23"/>
      <c r="AH58" s="23"/>
      <c r="AI58" s="23"/>
      <c r="AJ58" s="23"/>
    </row>
    <row r="59" spans="1:36" ht="15" customHeight="1" x14ac:dyDescent="0.25">
      <c r="A59" s="22"/>
      <c r="B59" s="22"/>
      <c r="C59" s="22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B59" s="20"/>
      <c r="AC59" s="20"/>
      <c r="AD59" s="20"/>
      <c r="AE59" s="20"/>
      <c r="AF59" s="20"/>
      <c r="AG59" s="23"/>
      <c r="AH59" s="23"/>
      <c r="AI59" s="23"/>
      <c r="AJ59" s="23"/>
    </row>
    <row r="60" spans="1:36" ht="15" customHeight="1" x14ac:dyDescent="0.25">
      <c r="A60" s="22"/>
      <c r="B60" s="22"/>
      <c r="C60" s="22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20"/>
      <c r="V60" s="20"/>
      <c r="W60" s="20"/>
      <c r="X60" s="20"/>
      <c r="Y60" s="20"/>
      <c r="Z60" s="20"/>
      <c r="AB60" s="20"/>
      <c r="AC60" s="20"/>
      <c r="AD60" s="20"/>
      <c r="AE60" s="20"/>
      <c r="AF60" s="20"/>
      <c r="AG60" s="23"/>
      <c r="AH60" s="23"/>
      <c r="AI60" s="23"/>
      <c r="AJ60" s="23"/>
    </row>
    <row r="61" spans="1:36" ht="15" customHeight="1" x14ac:dyDescent="0.25">
      <c r="A61" s="22"/>
      <c r="B61" s="22"/>
      <c r="C61" s="22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20"/>
      <c r="V61" s="20"/>
      <c r="W61" s="20"/>
      <c r="X61" s="20"/>
      <c r="Y61" s="20"/>
      <c r="Z61" s="20"/>
      <c r="AB61" s="20"/>
      <c r="AC61" s="20"/>
      <c r="AD61" s="20"/>
      <c r="AE61" s="20"/>
      <c r="AF61" s="20"/>
      <c r="AG61" s="23"/>
      <c r="AH61" s="23"/>
      <c r="AI61" s="23"/>
      <c r="AJ61" s="23"/>
    </row>
    <row r="62" spans="1:36" ht="15" customHeight="1" x14ac:dyDescent="0.25">
      <c r="A62" s="22"/>
      <c r="B62" s="22"/>
      <c r="C62" s="22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20"/>
      <c r="V62" s="20"/>
      <c r="W62" s="20"/>
      <c r="X62" s="20"/>
      <c r="Y62" s="20"/>
      <c r="Z62" s="20"/>
      <c r="AB62" s="20"/>
      <c r="AC62" s="20"/>
      <c r="AD62" s="20"/>
      <c r="AE62" s="20"/>
      <c r="AF62" s="20"/>
      <c r="AG62" s="23"/>
      <c r="AH62" s="23"/>
      <c r="AI62" s="23"/>
      <c r="AJ62" s="23"/>
    </row>
    <row r="63" spans="1:36" ht="15" customHeight="1" x14ac:dyDescent="0.25">
      <c r="A63" s="22"/>
      <c r="B63" s="22"/>
      <c r="C63" s="22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20"/>
      <c r="V63" s="20"/>
      <c r="W63" s="20"/>
      <c r="X63" s="20"/>
      <c r="Y63" s="20"/>
      <c r="Z63" s="20"/>
      <c r="AB63" s="20"/>
      <c r="AC63" s="20"/>
      <c r="AD63" s="20"/>
      <c r="AE63" s="20"/>
      <c r="AF63" s="20"/>
      <c r="AG63" s="23"/>
      <c r="AH63" s="23"/>
      <c r="AI63" s="23"/>
      <c r="AJ63" s="23"/>
    </row>
    <row r="64" spans="1:36" ht="15" customHeight="1" x14ac:dyDescent="0.25">
      <c r="A64" s="22"/>
      <c r="B64" s="22"/>
      <c r="C64" s="22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B64" s="20"/>
      <c r="AC64" s="20"/>
      <c r="AD64" s="20"/>
      <c r="AE64" s="20"/>
      <c r="AF64" s="20"/>
      <c r="AG64" s="23"/>
      <c r="AH64" s="23"/>
      <c r="AI64" s="23"/>
      <c r="AJ64" s="23"/>
    </row>
    <row r="65" spans="1:36" ht="15" customHeight="1" x14ac:dyDescent="0.25">
      <c r="A65" s="22"/>
      <c r="B65" s="22"/>
      <c r="C65" s="22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B65" s="20"/>
      <c r="AC65" s="20"/>
      <c r="AD65" s="20"/>
      <c r="AE65" s="20"/>
      <c r="AF65" s="20"/>
      <c r="AG65" s="23"/>
      <c r="AH65" s="23"/>
      <c r="AI65" s="23"/>
      <c r="AJ65" s="23"/>
    </row>
    <row r="66" spans="1:36" ht="15" customHeight="1" x14ac:dyDescent="0.25">
      <c r="A66" s="22"/>
      <c r="B66" s="22"/>
      <c r="C66" s="22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B66" s="20"/>
      <c r="AC66" s="20"/>
      <c r="AD66" s="20"/>
      <c r="AE66" s="20"/>
      <c r="AF66" s="20"/>
      <c r="AG66" s="23"/>
      <c r="AH66" s="23"/>
      <c r="AI66" s="23"/>
      <c r="AJ66" s="23"/>
    </row>
    <row r="67" spans="1:36" ht="15" customHeight="1" x14ac:dyDescent="0.25">
      <c r="A67" s="22"/>
      <c r="B67" s="22"/>
      <c r="C67" s="22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B67" s="20"/>
      <c r="AC67" s="20"/>
      <c r="AD67" s="20"/>
      <c r="AE67" s="20"/>
      <c r="AF67" s="20"/>
      <c r="AG67" s="23"/>
      <c r="AH67" s="23"/>
      <c r="AI67" s="23"/>
      <c r="AJ67" s="23"/>
    </row>
    <row r="68" spans="1:36" ht="15" customHeight="1" x14ac:dyDescent="0.25">
      <c r="A68" s="22"/>
      <c r="B68" s="22"/>
      <c r="C68" s="22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B68" s="20"/>
      <c r="AC68" s="20"/>
      <c r="AD68" s="20"/>
      <c r="AE68" s="20"/>
      <c r="AF68" s="20"/>
      <c r="AG68" s="23"/>
      <c r="AH68" s="23"/>
      <c r="AI68" s="23"/>
      <c r="AJ68" s="23"/>
    </row>
    <row r="69" spans="1:36" ht="15" customHeight="1" x14ac:dyDescent="0.25">
      <c r="A69" s="22"/>
      <c r="B69" s="22"/>
      <c r="C69" s="22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20"/>
      <c r="V69" s="20"/>
      <c r="W69" s="20"/>
      <c r="X69" s="20"/>
      <c r="Y69" s="20"/>
      <c r="Z69" s="20"/>
      <c r="AB69" s="20"/>
      <c r="AC69" s="20"/>
      <c r="AD69" s="20"/>
      <c r="AE69" s="20"/>
      <c r="AF69" s="20"/>
      <c r="AG69" s="23"/>
      <c r="AH69" s="23"/>
      <c r="AI69" s="23"/>
      <c r="AJ69" s="23"/>
    </row>
    <row r="70" spans="1:36" ht="15" customHeight="1" x14ac:dyDescent="0.25">
      <c r="A70" s="22"/>
      <c r="B70" s="22"/>
      <c r="C70" s="22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20"/>
      <c r="V70" s="20"/>
      <c r="W70" s="20"/>
      <c r="X70" s="20"/>
      <c r="Y70" s="20"/>
      <c r="Z70" s="20"/>
      <c r="AB70" s="20"/>
      <c r="AC70" s="20"/>
      <c r="AD70" s="20"/>
      <c r="AE70" s="20"/>
      <c r="AF70" s="20"/>
      <c r="AG70" s="23"/>
      <c r="AH70" s="23"/>
      <c r="AI70" s="23"/>
      <c r="AJ70" s="23"/>
    </row>
    <row r="71" spans="1:36" ht="15" customHeight="1" x14ac:dyDescent="0.25">
      <c r="A71" s="22"/>
      <c r="B71" s="22"/>
      <c r="C71" s="22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20"/>
      <c r="V71" s="20"/>
      <c r="W71" s="20"/>
      <c r="X71" s="20"/>
      <c r="Y71" s="20"/>
      <c r="Z71" s="20"/>
      <c r="AB71" s="20"/>
      <c r="AC71" s="20"/>
      <c r="AD71" s="20"/>
      <c r="AE71" s="20"/>
      <c r="AF71" s="20"/>
      <c r="AG71" s="23"/>
      <c r="AH71" s="23"/>
      <c r="AI71" s="23"/>
      <c r="AJ71" s="23"/>
    </row>
    <row r="72" spans="1:36" ht="15" customHeight="1" x14ac:dyDescent="0.25">
      <c r="A72" s="22"/>
      <c r="B72" s="22"/>
      <c r="C72" s="22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20"/>
      <c r="V72" s="20"/>
      <c r="W72" s="20"/>
      <c r="X72" s="20"/>
      <c r="Y72" s="20"/>
      <c r="Z72" s="20"/>
      <c r="AB72" s="20"/>
      <c r="AC72" s="20"/>
      <c r="AD72" s="20"/>
      <c r="AE72" s="20"/>
      <c r="AF72" s="20"/>
      <c r="AG72" s="23"/>
      <c r="AH72" s="23"/>
      <c r="AI72" s="23"/>
      <c r="AJ72" s="23"/>
    </row>
    <row r="73" spans="1:36" ht="15" customHeight="1" x14ac:dyDescent="0.25">
      <c r="A73" s="22"/>
      <c r="B73" s="22"/>
      <c r="C73" s="22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Z73" s="20"/>
      <c r="AB73" s="20"/>
      <c r="AC73" s="20"/>
      <c r="AD73" s="20"/>
      <c r="AE73" s="20"/>
      <c r="AF73" s="20"/>
      <c r="AG73" s="23"/>
      <c r="AH73" s="23"/>
      <c r="AI73" s="23"/>
      <c r="AJ73" s="23"/>
    </row>
    <row r="74" spans="1:36" ht="15" customHeight="1" x14ac:dyDescent="0.25">
      <c r="A74" s="22"/>
      <c r="B74" s="22"/>
      <c r="C74" s="22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20"/>
      <c r="V74" s="20"/>
      <c r="W74" s="20"/>
      <c r="X74" s="20"/>
      <c r="Y74" s="20"/>
      <c r="Z74" s="20"/>
      <c r="AB74" s="20"/>
      <c r="AC74" s="20"/>
      <c r="AD74" s="20"/>
      <c r="AE74" s="20"/>
      <c r="AF74" s="20"/>
      <c r="AG74" s="23"/>
      <c r="AH74" s="23"/>
      <c r="AI74" s="23"/>
      <c r="AJ74" s="23"/>
    </row>
    <row r="75" spans="1:36" ht="15" customHeight="1" x14ac:dyDescent="0.25">
      <c r="A75" s="22"/>
      <c r="B75" s="22"/>
      <c r="C75" s="22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20"/>
      <c r="V75" s="20"/>
      <c r="W75" s="20"/>
      <c r="X75" s="20"/>
      <c r="Y75" s="20"/>
      <c r="Z75" s="20"/>
      <c r="AB75" s="20"/>
      <c r="AC75" s="20"/>
      <c r="AD75" s="20"/>
      <c r="AE75" s="20"/>
      <c r="AF75" s="20"/>
      <c r="AG75" s="23"/>
      <c r="AH75" s="23"/>
      <c r="AI75" s="23"/>
      <c r="AJ75" s="23"/>
    </row>
    <row r="76" spans="1:36" ht="15" customHeight="1" x14ac:dyDescent="0.25">
      <c r="A76" s="22"/>
      <c r="B76" s="22"/>
      <c r="C76" s="22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20"/>
      <c r="V76" s="20"/>
      <c r="W76" s="20"/>
      <c r="X76" s="20"/>
      <c r="Y76" s="20"/>
      <c r="Z76" s="20"/>
      <c r="AB76" s="20"/>
      <c r="AC76" s="20"/>
      <c r="AD76" s="20"/>
      <c r="AE76" s="20"/>
      <c r="AF76" s="20"/>
      <c r="AG76" s="23"/>
      <c r="AH76" s="23"/>
      <c r="AI76" s="23"/>
      <c r="AJ76" s="23"/>
    </row>
    <row r="77" spans="1:36" ht="15" customHeight="1" x14ac:dyDescent="0.25">
      <c r="A77" s="22"/>
      <c r="B77" s="22"/>
      <c r="C77" s="22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20"/>
      <c r="V77" s="20"/>
      <c r="W77" s="20"/>
      <c r="X77" s="20"/>
      <c r="Y77" s="20"/>
      <c r="Z77" s="20"/>
      <c r="AB77" s="20"/>
      <c r="AC77" s="20"/>
      <c r="AD77" s="20"/>
      <c r="AE77" s="20"/>
      <c r="AF77" s="20"/>
      <c r="AG77" s="23"/>
      <c r="AH77" s="23"/>
      <c r="AI77" s="23"/>
      <c r="AJ77" s="23"/>
    </row>
    <row r="78" spans="1:36" ht="15" customHeight="1" x14ac:dyDescent="0.25">
      <c r="A78" s="22"/>
      <c r="B78" s="22"/>
      <c r="C78" s="22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20"/>
      <c r="V78" s="20"/>
      <c r="W78" s="20"/>
      <c r="X78" s="20"/>
      <c r="Y78" s="20"/>
      <c r="Z78" s="20"/>
      <c r="AB78" s="20"/>
      <c r="AC78" s="20"/>
      <c r="AD78" s="20"/>
      <c r="AE78" s="20"/>
      <c r="AF78" s="20"/>
      <c r="AG78" s="23"/>
      <c r="AH78" s="23"/>
      <c r="AI78" s="23"/>
      <c r="AJ78" s="23"/>
    </row>
    <row r="79" spans="1:36" ht="15" customHeight="1" x14ac:dyDescent="0.25">
      <c r="A79" s="22"/>
      <c r="B79" s="22"/>
      <c r="C79" s="22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20"/>
      <c r="V79" s="20"/>
      <c r="W79" s="20"/>
      <c r="X79" s="20"/>
      <c r="Y79" s="20"/>
      <c r="Z79" s="20"/>
      <c r="AB79" s="20"/>
      <c r="AC79" s="20"/>
      <c r="AD79" s="20"/>
      <c r="AE79" s="20"/>
      <c r="AF79" s="20"/>
      <c r="AG79" s="23"/>
      <c r="AH79" s="23"/>
      <c r="AI79" s="23"/>
      <c r="AJ79" s="23"/>
    </row>
    <row r="80" spans="1:36" ht="15" customHeight="1" x14ac:dyDescent="0.25">
      <c r="A80" s="22"/>
      <c r="B80" s="22"/>
      <c r="C80" s="22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20"/>
      <c r="V80" s="20"/>
      <c r="W80" s="20"/>
      <c r="X80" s="20"/>
      <c r="Y80" s="20"/>
      <c r="Z80" s="20"/>
      <c r="AB80" s="20"/>
      <c r="AC80" s="20"/>
      <c r="AD80" s="20"/>
      <c r="AE80" s="20"/>
      <c r="AF80" s="20"/>
      <c r="AG80" s="23"/>
      <c r="AH80" s="23"/>
      <c r="AI80" s="23"/>
      <c r="AJ80" s="23"/>
    </row>
    <row r="81" spans="1:36" ht="15" customHeight="1" x14ac:dyDescent="0.25">
      <c r="A81" s="22"/>
      <c r="B81" s="22"/>
      <c r="C81" s="22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20"/>
      <c r="V81" s="20"/>
      <c r="W81" s="20"/>
      <c r="X81" s="20"/>
      <c r="Y81" s="20"/>
      <c r="Z81" s="20"/>
      <c r="AB81" s="20"/>
      <c r="AC81" s="20"/>
      <c r="AD81" s="20"/>
      <c r="AE81" s="20"/>
      <c r="AF81" s="20"/>
      <c r="AG81" s="23"/>
      <c r="AH81" s="23"/>
      <c r="AI81" s="23"/>
      <c r="AJ81" s="23"/>
    </row>
    <row r="82" spans="1:36" ht="15" hidden="1" customHeight="1" x14ac:dyDescent="0.25">
      <c r="A82" s="22"/>
      <c r="B82" s="22"/>
      <c r="C82" s="22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20"/>
      <c r="V82" s="20"/>
      <c r="W82" s="20"/>
      <c r="X82" s="20"/>
      <c r="Y82" s="20"/>
      <c r="Z82" s="20"/>
      <c r="AB82" s="20"/>
      <c r="AC82" s="20"/>
      <c r="AD82" s="20"/>
      <c r="AE82" s="20"/>
      <c r="AF82" s="20"/>
      <c r="AG82" s="23"/>
      <c r="AH82" s="23"/>
      <c r="AI82" s="23"/>
      <c r="AJ82" s="23"/>
    </row>
    <row r="83" spans="1:36" ht="15" hidden="1" customHeight="1" x14ac:dyDescent="0.25">
      <c r="A83" s="22"/>
      <c r="B83" s="22"/>
      <c r="C83" s="22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20"/>
      <c r="V83" s="20"/>
      <c r="W83" s="20"/>
      <c r="X83" s="20"/>
      <c r="Y83" s="20"/>
      <c r="Z83" s="20"/>
      <c r="AB83" s="20"/>
      <c r="AC83" s="20"/>
      <c r="AD83" s="20"/>
      <c r="AE83" s="20"/>
      <c r="AF83" s="20"/>
      <c r="AG83" s="23"/>
      <c r="AH83" s="23"/>
      <c r="AI83" s="23"/>
      <c r="AJ83" s="23"/>
    </row>
    <row r="84" spans="1:36" ht="15" hidden="1" customHeight="1" x14ac:dyDescent="0.25">
      <c r="A84" s="22"/>
      <c r="B84" s="22"/>
      <c r="C84" s="22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20"/>
      <c r="V84" s="20"/>
      <c r="W84" s="20"/>
      <c r="X84" s="20"/>
      <c r="Y84" s="20"/>
      <c r="Z84" s="20"/>
      <c r="AB84" s="20"/>
      <c r="AC84" s="20"/>
      <c r="AD84" s="20"/>
      <c r="AE84" s="20"/>
      <c r="AF84" s="20"/>
      <c r="AG84" s="23"/>
      <c r="AH84" s="23"/>
      <c r="AI84" s="23"/>
      <c r="AJ84" s="23"/>
    </row>
    <row r="85" spans="1:36" ht="15" hidden="1" customHeight="1" x14ac:dyDescent="0.25">
      <c r="A85" s="22"/>
      <c r="B85" s="22"/>
      <c r="C85" s="22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20"/>
      <c r="V85" s="20"/>
      <c r="W85" s="20"/>
      <c r="X85" s="20"/>
      <c r="Y85" s="20"/>
      <c r="Z85" s="20"/>
      <c r="AB85" s="20"/>
      <c r="AC85" s="20"/>
      <c r="AD85" s="20"/>
      <c r="AE85" s="20"/>
      <c r="AF85" s="20"/>
      <c r="AG85" s="23"/>
      <c r="AH85" s="23"/>
      <c r="AI85" s="23"/>
      <c r="AJ85" s="23"/>
    </row>
    <row r="86" spans="1:36" ht="15" hidden="1" customHeight="1" x14ac:dyDescent="0.25">
      <c r="A86" s="22"/>
      <c r="B86" s="22"/>
      <c r="C86" s="22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20"/>
      <c r="V86" s="20"/>
      <c r="W86" s="20"/>
      <c r="X86" s="20"/>
      <c r="Y86" s="20"/>
      <c r="Z86" s="20"/>
      <c r="AB86" s="20"/>
      <c r="AC86" s="20"/>
      <c r="AD86" s="20"/>
      <c r="AE86" s="20"/>
      <c r="AF86" s="20"/>
      <c r="AG86" s="23"/>
      <c r="AH86" s="23"/>
      <c r="AI86" s="23"/>
      <c r="AJ86" s="23"/>
    </row>
    <row r="87" spans="1:36" ht="15" hidden="1" customHeight="1" x14ac:dyDescent="0.25">
      <c r="A87" s="22"/>
      <c r="B87" s="22"/>
      <c r="C87" s="22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20"/>
      <c r="V87" s="20"/>
      <c r="W87" s="20"/>
      <c r="X87" s="20"/>
      <c r="Y87" s="20"/>
      <c r="Z87" s="20"/>
      <c r="AB87" s="20"/>
      <c r="AC87" s="20"/>
      <c r="AD87" s="20"/>
      <c r="AE87" s="20"/>
      <c r="AF87" s="20"/>
      <c r="AG87" s="23"/>
      <c r="AH87" s="23"/>
      <c r="AI87" s="23"/>
      <c r="AJ87" s="23"/>
    </row>
    <row r="88" spans="1:36" ht="15" hidden="1" customHeight="1" x14ac:dyDescent="0.25">
      <c r="A88" s="22"/>
      <c r="B88" s="22"/>
      <c r="C88" s="22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20"/>
      <c r="V88" s="20"/>
      <c r="W88" s="20"/>
      <c r="X88" s="20"/>
      <c r="Y88" s="20"/>
      <c r="Z88" s="20"/>
      <c r="AB88" s="20"/>
      <c r="AC88" s="20"/>
      <c r="AD88" s="20"/>
      <c r="AE88" s="20"/>
      <c r="AF88" s="20"/>
      <c r="AG88" s="23"/>
      <c r="AH88" s="23"/>
      <c r="AI88" s="23"/>
      <c r="AJ88" s="23"/>
    </row>
    <row r="89" spans="1:36" ht="15" hidden="1" customHeight="1" x14ac:dyDescent="0.25">
      <c r="A89" s="22"/>
      <c r="B89" s="22"/>
      <c r="C89" s="22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20"/>
      <c r="V89" s="20"/>
      <c r="W89" s="20"/>
      <c r="X89" s="20"/>
      <c r="Y89" s="20"/>
      <c r="Z89" s="20"/>
      <c r="AB89" s="20"/>
      <c r="AC89" s="20"/>
      <c r="AD89" s="20"/>
      <c r="AE89" s="20"/>
      <c r="AF89" s="20"/>
      <c r="AG89" s="23"/>
      <c r="AH89" s="23"/>
      <c r="AI89" s="23"/>
      <c r="AJ89" s="23"/>
    </row>
    <row r="90" spans="1:36" ht="15" hidden="1" customHeight="1" x14ac:dyDescent="0.25">
      <c r="A90" s="22"/>
      <c r="B90" s="22"/>
      <c r="C90" s="22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20"/>
      <c r="V90" s="20"/>
      <c r="W90" s="20"/>
      <c r="X90" s="20"/>
      <c r="Y90" s="20"/>
      <c r="Z90" s="20"/>
      <c r="AB90" s="20"/>
      <c r="AC90" s="20"/>
      <c r="AD90" s="20"/>
      <c r="AE90" s="20"/>
      <c r="AF90" s="20"/>
      <c r="AG90" s="23"/>
      <c r="AH90" s="23"/>
      <c r="AI90" s="23"/>
      <c r="AJ90" s="23"/>
    </row>
    <row r="91" spans="1:36" ht="15" hidden="1" customHeight="1" x14ac:dyDescent="0.25">
      <c r="A91" s="22"/>
      <c r="B91" s="22"/>
      <c r="C91" s="22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B91" s="20"/>
      <c r="AC91" s="20"/>
      <c r="AD91" s="20"/>
      <c r="AE91" s="20"/>
      <c r="AF91" s="20"/>
      <c r="AG91" s="23"/>
      <c r="AH91" s="23"/>
      <c r="AI91" s="23"/>
      <c r="AJ91" s="23"/>
    </row>
    <row r="92" spans="1:36" ht="15" hidden="1" customHeight="1" x14ac:dyDescent="0.25">
      <c r="A92" s="22"/>
      <c r="B92" s="22"/>
      <c r="C92" s="22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20"/>
      <c r="V92" s="20"/>
      <c r="W92" s="20"/>
      <c r="X92" s="20"/>
      <c r="Y92" s="20"/>
      <c r="Z92" s="20"/>
      <c r="AB92" s="20"/>
      <c r="AC92" s="20"/>
      <c r="AD92" s="20"/>
      <c r="AE92" s="20"/>
      <c r="AF92" s="20"/>
      <c r="AG92" s="23"/>
      <c r="AH92" s="23"/>
      <c r="AI92" s="23"/>
      <c r="AJ92" s="23"/>
    </row>
    <row r="93" spans="1:36" ht="15" hidden="1" customHeight="1" x14ac:dyDescent="0.25">
      <c r="A93" s="22"/>
      <c r="B93" s="22"/>
      <c r="C93" s="22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20"/>
      <c r="V93" s="20"/>
      <c r="W93" s="20"/>
      <c r="X93" s="20"/>
      <c r="Y93" s="20"/>
      <c r="Z93" s="20"/>
      <c r="AB93" s="20"/>
      <c r="AC93" s="20"/>
      <c r="AD93" s="20"/>
      <c r="AE93" s="20"/>
      <c r="AF93" s="20"/>
      <c r="AG93" s="23"/>
      <c r="AH93" s="23"/>
      <c r="AI93" s="23"/>
      <c r="AJ93" s="23"/>
    </row>
    <row r="94" spans="1:36" ht="15" hidden="1" customHeight="1" x14ac:dyDescent="0.25">
      <c r="A94" s="22"/>
      <c r="B94" s="22"/>
      <c r="C94" s="22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20"/>
      <c r="V94" s="20"/>
      <c r="W94" s="20"/>
      <c r="X94" s="20"/>
      <c r="Y94" s="20"/>
      <c r="Z94" s="20"/>
      <c r="AB94" s="20"/>
      <c r="AC94" s="20"/>
      <c r="AD94" s="20"/>
      <c r="AE94" s="20"/>
      <c r="AF94" s="20"/>
      <c r="AG94" s="23"/>
      <c r="AH94" s="23"/>
      <c r="AI94" s="23"/>
      <c r="AJ94" s="23"/>
    </row>
  </sheetData>
  <autoFilter ref="A2:BH2" xr:uid="{00000000-0001-0000-0000-000000000000}"/>
  <mergeCells count="2">
    <mergeCell ref="AA37:AF37"/>
    <mergeCell ref="AA1:AF1"/>
  </mergeCells>
  <conditionalFormatting sqref="D37:X37">
    <cfRule type="cellIs" dxfId="10" priority="4" operator="greaterThan">
      <formula>0.15</formula>
    </cfRule>
    <cfRule type="cellIs" dxfId="9" priority="5" operator="lessThan">
      <formula>0.06</formula>
    </cfRule>
    <cfRule type="cellIs" dxfId="8" priority="6" operator="greaterThan">
      <formula>5%</formula>
    </cfRule>
  </conditionalFormatting>
  <conditionalFormatting sqref="D38:X38">
    <cfRule type="cellIs" dxfId="7" priority="1" operator="greaterThan">
      <formula>0.95</formula>
    </cfRule>
    <cfRule type="cellIs" dxfId="6" priority="2" operator="lessThan">
      <formula>0.83</formula>
    </cfRule>
    <cfRule type="cellIs" dxfId="5" priority="3" operator="lessThan">
      <formula>0.95</formula>
    </cfRule>
  </conditionalFormatting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AV38"/>
  <sheetViews>
    <sheetView showOutlineSymbols="0" showWhiteSpace="0" zoomScale="70" zoomScaleNormal="70" workbookViewId="0">
      <pane xSplit="3" ySplit="2" topLeftCell="E3" activePane="bottomRight" state="frozen"/>
      <selection pane="topRight" activeCell="D1" sqref="D1"/>
      <selection pane="bottomLeft" activeCell="A3" sqref="A3"/>
      <selection pane="bottomRight"/>
    </sheetView>
  </sheetViews>
  <sheetFormatPr defaultColWidth="9" defaultRowHeight="15" x14ac:dyDescent="0.25"/>
  <cols>
    <col min="1" max="1" width="10.75" style="8" bestFit="1" customWidth="1"/>
    <col min="2" max="2" width="16.75" style="8" bestFit="1" customWidth="1"/>
    <col min="3" max="3" width="25.875" style="8" bestFit="1" customWidth="1"/>
    <col min="4" max="4" width="10.125" style="2" bestFit="1" customWidth="1"/>
    <col min="5" max="5" width="9.5" style="2" bestFit="1" customWidth="1"/>
    <col min="6" max="6" width="10" style="2" customWidth="1"/>
    <col min="7" max="7" width="12.875" style="2" bestFit="1" customWidth="1"/>
    <col min="8" max="8" width="10.875" style="2" bestFit="1" customWidth="1"/>
    <col min="9" max="24" width="11.125" style="2" customWidth="1"/>
    <col min="25" max="28" width="12.875" style="57" customWidth="1"/>
    <col min="29" max="29" width="18.875" bestFit="1" customWidth="1"/>
    <col min="30" max="46" width="9" customWidth="1"/>
    <col min="47" max="47" width="1.875" customWidth="1"/>
    <col min="48" max="48" width="10.625" customWidth="1"/>
  </cols>
  <sheetData>
    <row r="1" spans="1:48" s="53" customFormat="1" ht="19.5" thickBot="1" x14ac:dyDescent="0.35">
      <c r="A1" s="45"/>
      <c r="B1" s="46"/>
      <c r="C1" s="47"/>
      <c r="D1" s="48" t="str">
        <f t="shared" ref="D1:X1" si="0">_xlfn.XLOOKUP(WEEKDAY(D2)-1,$AU:$AU,$AV:$AV,"",0)</f>
        <v>Fri</v>
      </c>
      <c r="E1" s="49" t="str">
        <f t="shared" si="0"/>
        <v>Mon</v>
      </c>
      <c r="F1" s="49" t="str">
        <f t="shared" si="0"/>
        <v>Tue</v>
      </c>
      <c r="G1" s="49" t="str">
        <f t="shared" si="0"/>
        <v>Wed</v>
      </c>
      <c r="H1" s="49" t="str">
        <f t="shared" si="0"/>
        <v>Thur</v>
      </c>
      <c r="I1" s="49" t="str">
        <f t="shared" si="0"/>
        <v>Fri</v>
      </c>
      <c r="J1" s="50" t="str">
        <f t="shared" si="0"/>
        <v>Mon</v>
      </c>
      <c r="K1" s="49" t="str">
        <f t="shared" si="0"/>
        <v>Tue</v>
      </c>
      <c r="L1" s="49" t="str">
        <f t="shared" si="0"/>
        <v>Wed</v>
      </c>
      <c r="M1" s="49" t="str">
        <f t="shared" si="0"/>
        <v>Thur</v>
      </c>
      <c r="N1" s="51" t="str">
        <f t="shared" si="0"/>
        <v>Fri</v>
      </c>
      <c r="O1" s="52" t="str">
        <f t="shared" si="0"/>
        <v>Mon</v>
      </c>
      <c r="P1" s="52" t="str">
        <f t="shared" si="0"/>
        <v>Tue</v>
      </c>
      <c r="Q1" s="52" t="str">
        <f t="shared" si="0"/>
        <v>Wed</v>
      </c>
      <c r="R1" s="52" t="str">
        <f t="shared" si="0"/>
        <v>Thur</v>
      </c>
      <c r="S1" s="52" t="str">
        <f t="shared" si="0"/>
        <v>Fri</v>
      </c>
      <c r="T1" s="50" t="str">
        <f t="shared" si="0"/>
        <v>Mon</v>
      </c>
      <c r="U1" s="49" t="str">
        <f t="shared" si="0"/>
        <v>Tue</v>
      </c>
      <c r="V1" s="49" t="str">
        <f t="shared" si="0"/>
        <v>Wed</v>
      </c>
      <c r="W1" s="49" t="str">
        <f t="shared" si="0"/>
        <v>Thur</v>
      </c>
      <c r="X1" s="51" t="str">
        <f t="shared" si="0"/>
        <v>Fri</v>
      </c>
      <c r="Y1" s="55"/>
      <c r="Z1" s="55"/>
      <c r="AA1" s="55"/>
      <c r="AB1" s="56"/>
    </row>
    <row r="2" spans="1:48" s="4" customFormat="1" ht="42.75" customHeight="1" thickBot="1" x14ac:dyDescent="0.25">
      <c r="A2" s="39" t="s">
        <v>0</v>
      </c>
      <c r="B2" s="40" t="s">
        <v>1</v>
      </c>
      <c r="C2" s="40" t="s">
        <v>69</v>
      </c>
      <c r="D2" s="41">
        <v>45170</v>
      </c>
      <c r="E2" s="42">
        <f>WORKDAY(D2,1)</f>
        <v>45173</v>
      </c>
      <c r="F2" s="43">
        <f t="shared" ref="F2:X2" si="1">WORKDAY(E2,1)</f>
        <v>45174</v>
      </c>
      <c r="G2" s="43">
        <f t="shared" si="1"/>
        <v>45175</v>
      </c>
      <c r="H2" s="43">
        <f t="shared" si="1"/>
        <v>45176</v>
      </c>
      <c r="I2" s="44">
        <f t="shared" si="1"/>
        <v>45177</v>
      </c>
      <c r="J2" s="42">
        <f t="shared" si="1"/>
        <v>45180</v>
      </c>
      <c r="K2" s="43">
        <f t="shared" si="1"/>
        <v>45181</v>
      </c>
      <c r="L2" s="43">
        <f t="shared" si="1"/>
        <v>45182</v>
      </c>
      <c r="M2" s="43">
        <f t="shared" si="1"/>
        <v>45183</v>
      </c>
      <c r="N2" s="44">
        <f t="shared" si="1"/>
        <v>45184</v>
      </c>
      <c r="O2" s="42">
        <f t="shared" si="1"/>
        <v>45187</v>
      </c>
      <c r="P2" s="43">
        <f t="shared" si="1"/>
        <v>45188</v>
      </c>
      <c r="Q2" s="43">
        <f t="shared" si="1"/>
        <v>45189</v>
      </c>
      <c r="R2" s="43">
        <f t="shared" si="1"/>
        <v>45190</v>
      </c>
      <c r="S2" s="44">
        <f t="shared" si="1"/>
        <v>45191</v>
      </c>
      <c r="T2" s="42">
        <f t="shared" si="1"/>
        <v>45194</v>
      </c>
      <c r="U2" s="43">
        <f t="shared" si="1"/>
        <v>45195</v>
      </c>
      <c r="V2" s="43">
        <f t="shared" si="1"/>
        <v>45196</v>
      </c>
      <c r="W2" s="43">
        <f t="shared" si="1"/>
        <v>45197</v>
      </c>
      <c r="X2" s="44">
        <f t="shared" si="1"/>
        <v>45198</v>
      </c>
      <c r="Y2" s="60" t="s">
        <v>97</v>
      </c>
      <c r="Z2" s="61" t="s">
        <v>72</v>
      </c>
      <c r="AA2" s="61" t="s">
        <v>73</v>
      </c>
      <c r="AB2" s="62" t="s">
        <v>93</v>
      </c>
    </row>
    <row r="3" spans="1:48" x14ac:dyDescent="0.25">
      <c r="A3" s="5" t="s">
        <v>2</v>
      </c>
      <c r="B3" s="26" t="s">
        <v>3</v>
      </c>
      <c r="C3" s="27" t="str">
        <f t="shared" ref="C3:C33" si="2">_xlfn.CONCAT(B3,", ",A3)</f>
        <v>Gulliman, Gawen</v>
      </c>
      <c r="D3" s="10" t="s">
        <v>64</v>
      </c>
      <c r="E3" s="2" t="s">
        <v>64</v>
      </c>
      <c r="F3" s="2" t="s">
        <v>64</v>
      </c>
      <c r="G3" s="2" t="s">
        <v>64</v>
      </c>
      <c r="H3" s="2" t="s">
        <v>64</v>
      </c>
      <c r="J3" s="1" t="s">
        <v>64</v>
      </c>
      <c r="L3" s="2" t="s">
        <v>64</v>
      </c>
      <c r="M3" s="2" t="s">
        <v>64</v>
      </c>
      <c r="N3" s="3" t="s">
        <v>64</v>
      </c>
      <c r="O3" s="2" t="s">
        <v>64</v>
      </c>
      <c r="P3" s="2" t="s">
        <v>64</v>
      </c>
      <c r="Q3" s="2" t="s">
        <v>64</v>
      </c>
      <c r="S3" s="2" t="s">
        <v>64</v>
      </c>
      <c r="T3" s="1" t="s">
        <v>64</v>
      </c>
      <c r="U3" s="2" t="s">
        <v>64</v>
      </c>
      <c r="V3" s="2" t="s">
        <v>64</v>
      </c>
      <c r="W3" s="2" t="s">
        <v>64</v>
      </c>
      <c r="X3" s="3" t="s">
        <v>64</v>
      </c>
      <c r="Y3" s="1">
        <f>COUNTA($D$2:$X$2)</f>
        <v>21</v>
      </c>
      <c r="Z3" s="2">
        <f>COUNTA($D3:$X3)</f>
        <v>18</v>
      </c>
      <c r="AA3" s="2">
        <f>COUNTBLANK($D3:$X3)</f>
        <v>3</v>
      </c>
      <c r="AB3" s="58">
        <f>AA3/Y3</f>
        <v>0.14285714285714285</v>
      </c>
      <c r="AU3">
        <v>1</v>
      </c>
      <c r="AV3" t="s">
        <v>85</v>
      </c>
    </row>
    <row r="4" spans="1:48" x14ac:dyDescent="0.25">
      <c r="A4" s="7" t="s">
        <v>4</v>
      </c>
      <c r="B4" s="8" t="s">
        <v>5</v>
      </c>
      <c r="C4" s="9" t="str">
        <f t="shared" si="2"/>
        <v>Riteley, Enrico</v>
      </c>
      <c r="D4" s="10" t="s">
        <v>64</v>
      </c>
      <c r="E4" s="2" t="s">
        <v>64</v>
      </c>
      <c r="F4" s="2" t="s">
        <v>64</v>
      </c>
      <c r="G4" s="2" t="s">
        <v>64</v>
      </c>
      <c r="H4" s="2" t="s">
        <v>64</v>
      </c>
      <c r="I4" s="2" t="s">
        <v>64</v>
      </c>
      <c r="J4" s="1" t="s">
        <v>64</v>
      </c>
      <c r="K4" s="2" t="s">
        <v>64</v>
      </c>
      <c r="L4" s="2" t="s">
        <v>64</v>
      </c>
      <c r="M4" s="2" t="s">
        <v>64</v>
      </c>
      <c r="N4" s="3" t="s">
        <v>64</v>
      </c>
      <c r="O4" s="2" t="s">
        <v>64</v>
      </c>
      <c r="P4" s="2" t="s">
        <v>64</v>
      </c>
      <c r="Q4" s="2" t="s">
        <v>64</v>
      </c>
      <c r="R4" s="2" t="s">
        <v>64</v>
      </c>
      <c r="S4" s="2" t="s">
        <v>64</v>
      </c>
      <c r="T4" s="1" t="s">
        <v>64</v>
      </c>
      <c r="U4" s="2" t="s">
        <v>64</v>
      </c>
      <c r="V4" s="2" t="s">
        <v>64</v>
      </c>
      <c r="W4" s="2" t="s">
        <v>64</v>
      </c>
      <c r="X4" s="3" t="s">
        <v>64</v>
      </c>
      <c r="Y4" s="1">
        <f t="shared" ref="Y4:Y33" si="3">COUNTA($D$2:$X$2)</f>
        <v>21</v>
      </c>
      <c r="Z4" s="2">
        <f t="shared" ref="Z4:Z33" si="4">COUNTA($D4:$X4)</f>
        <v>21</v>
      </c>
      <c r="AA4" s="2">
        <f t="shared" ref="AA4:AA33" si="5">COUNTBLANK($D4:$X4)</f>
        <v>0</v>
      </c>
      <c r="AB4" s="58">
        <f t="shared" ref="AB4:AB33" si="6">AA4/Y4</f>
        <v>0</v>
      </c>
      <c r="AU4">
        <v>2</v>
      </c>
      <c r="AV4" t="s">
        <v>86</v>
      </c>
    </row>
    <row r="5" spans="1:48" x14ac:dyDescent="0.25">
      <c r="A5" s="7" t="s">
        <v>6</v>
      </c>
      <c r="B5" s="8" t="s">
        <v>7</v>
      </c>
      <c r="C5" s="9" t="str">
        <f t="shared" si="2"/>
        <v>Aynold, Dayna</v>
      </c>
      <c r="D5" s="10" t="s">
        <v>64</v>
      </c>
      <c r="E5" s="2" t="s">
        <v>64</v>
      </c>
      <c r="F5" s="2" t="s">
        <v>64</v>
      </c>
      <c r="G5" s="2" t="s">
        <v>64</v>
      </c>
      <c r="H5" s="2" t="s">
        <v>64</v>
      </c>
      <c r="I5" s="2" t="s">
        <v>64</v>
      </c>
      <c r="J5" s="1" t="s">
        <v>64</v>
      </c>
      <c r="K5" s="2" t="s">
        <v>64</v>
      </c>
      <c r="L5" s="2" t="s">
        <v>64</v>
      </c>
      <c r="M5" s="2" t="s">
        <v>64</v>
      </c>
      <c r="N5" s="3" t="s">
        <v>64</v>
      </c>
      <c r="O5" s="2" t="s">
        <v>64</v>
      </c>
      <c r="P5" s="2" t="s">
        <v>64</v>
      </c>
      <c r="Q5" s="2" t="s">
        <v>64</v>
      </c>
      <c r="R5" s="2" t="s">
        <v>64</v>
      </c>
      <c r="S5" s="2" t="s">
        <v>64</v>
      </c>
      <c r="T5" s="1" t="s">
        <v>64</v>
      </c>
      <c r="U5" s="2" t="s">
        <v>64</v>
      </c>
      <c r="V5" s="2" t="s">
        <v>64</v>
      </c>
      <c r="W5" s="2" t="s">
        <v>64</v>
      </c>
      <c r="X5" s="3" t="s">
        <v>64</v>
      </c>
      <c r="Y5" s="1">
        <f t="shared" si="3"/>
        <v>21</v>
      </c>
      <c r="Z5" s="2">
        <f t="shared" si="4"/>
        <v>21</v>
      </c>
      <c r="AA5" s="2">
        <f t="shared" si="5"/>
        <v>0</v>
      </c>
      <c r="AB5" s="58">
        <f t="shared" si="6"/>
        <v>0</v>
      </c>
      <c r="AU5">
        <v>3</v>
      </c>
      <c r="AV5" t="s">
        <v>87</v>
      </c>
    </row>
    <row r="6" spans="1:48" x14ac:dyDescent="0.25">
      <c r="A6" s="7" t="s">
        <v>8</v>
      </c>
      <c r="B6" s="8" t="s">
        <v>9</v>
      </c>
      <c r="C6" s="9" t="str">
        <f t="shared" si="2"/>
        <v>Kembrey, Levon</v>
      </c>
      <c r="D6" s="10" t="s">
        <v>64</v>
      </c>
      <c r="E6" s="2" t="s">
        <v>64</v>
      </c>
      <c r="F6" s="2" t="s">
        <v>64</v>
      </c>
      <c r="G6" s="2" t="s">
        <v>64</v>
      </c>
      <c r="H6" s="2" t="s">
        <v>64</v>
      </c>
      <c r="I6" s="2" t="s">
        <v>64</v>
      </c>
      <c r="J6" s="1" t="s">
        <v>64</v>
      </c>
      <c r="K6" s="2" t="s">
        <v>64</v>
      </c>
      <c r="L6" s="2" t="s">
        <v>64</v>
      </c>
      <c r="M6" s="2" t="s">
        <v>64</v>
      </c>
      <c r="N6" s="3" t="s">
        <v>64</v>
      </c>
      <c r="O6" s="2" t="s">
        <v>64</v>
      </c>
      <c r="P6" s="2" t="s">
        <v>64</v>
      </c>
      <c r="Q6" s="2" t="s">
        <v>64</v>
      </c>
      <c r="R6" s="2" t="s">
        <v>64</v>
      </c>
      <c r="S6" s="2" t="s">
        <v>64</v>
      </c>
      <c r="T6" s="1" t="s">
        <v>64</v>
      </c>
      <c r="U6" s="2" t="s">
        <v>64</v>
      </c>
      <c r="V6" s="2" t="s">
        <v>64</v>
      </c>
      <c r="W6" s="2" t="s">
        <v>64</v>
      </c>
      <c r="X6" s="3" t="s">
        <v>64</v>
      </c>
      <c r="Y6" s="1">
        <f t="shared" si="3"/>
        <v>21</v>
      </c>
      <c r="Z6" s="2">
        <f t="shared" si="4"/>
        <v>21</v>
      </c>
      <c r="AA6" s="2">
        <f t="shared" si="5"/>
        <v>0</v>
      </c>
      <c r="AB6" s="58">
        <f t="shared" si="6"/>
        <v>0</v>
      </c>
      <c r="AU6">
        <v>4</v>
      </c>
      <c r="AV6" t="s">
        <v>88</v>
      </c>
    </row>
    <row r="7" spans="1:48" x14ac:dyDescent="0.25">
      <c r="A7" s="7" t="s">
        <v>10</v>
      </c>
      <c r="B7" s="8" t="s">
        <v>11</v>
      </c>
      <c r="C7" s="9" t="str">
        <f t="shared" si="2"/>
        <v>Fletham, Walker</v>
      </c>
      <c r="D7" s="10" t="s">
        <v>64</v>
      </c>
      <c r="E7" s="2" t="s">
        <v>64</v>
      </c>
      <c r="F7" s="2" t="s">
        <v>64</v>
      </c>
      <c r="G7" s="2" t="s">
        <v>64</v>
      </c>
      <c r="H7" s="2" t="s">
        <v>64</v>
      </c>
      <c r="I7" s="2" t="s">
        <v>64</v>
      </c>
      <c r="J7" s="1" t="s">
        <v>64</v>
      </c>
      <c r="K7" s="2" t="s">
        <v>64</v>
      </c>
      <c r="L7" s="2" t="s">
        <v>64</v>
      </c>
      <c r="M7" s="2" t="s">
        <v>64</v>
      </c>
      <c r="N7" s="3" t="s">
        <v>64</v>
      </c>
      <c r="O7" s="2" t="s">
        <v>64</v>
      </c>
      <c r="P7" s="2" t="s">
        <v>64</v>
      </c>
      <c r="Q7" s="2" t="s">
        <v>64</v>
      </c>
      <c r="R7" s="2" t="s">
        <v>64</v>
      </c>
      <c r="S7" s="2" t="s">
        <v>64</v>
      </c>
      <c r="T7" s="1" t="s">
        <v>64</v>
      </c>
      <c r="U7" s="2" t="s">
        <v>64</v>
      </c>
      <c r="V7" s="2" t="s">
        <v>64</v>
      </c>
      <c r="W7" s="2" t="s">
        <v>64</v>
      </c>
      <c r="X7" s="3" t="s">
        <v>64</v>
      </c>
      <c r="Y7" s="1">
        <f t="shared" si="3"/>
        <v>21</v>
      </c>
      <c r="Z7" s="2">
        <f t="shared" si="4"/>
        <v>21</v>
      </c>
      <c r="AA7" s="2">
        <f t="shared" si="5"/>
        <v>0</v>
      </c>
      <c r="AB7" s="58">
        <f t="shared" si="6"/>
        <v>0</v>
      </c>
      <c r="AU7">
        <v>5</v>
      </c>
      <c r="AV7" t="s">
        <v>89</v>
      </c>
    </row>
    <row r="8" spans="1:48" x14ac:dyDescent="0.25">
      <c r="A8" s="7" t="s">
        <v>12</v>
      </c>
      <c r="B8" s="8" t="s">
        <v>13</v>
      </c>
      <c r="C8" s="9" t="str">
        <f t="shared" si="2"/>
        <v>Looby, Hinze</v>
      </c>
      <c r="D8" s="10" t="s">
        <v>64</v>
      </c>
      <c r="E8" s="2" t="s">
        <v>64</v>
      </c>
      <c r="F8" s="2" t="s">
        <v>64</v>
      </c>
      <c r="G8" s="2" t="s">
        <v>64</v>
      </c>
      <c r="H8" s="2" t="s">
        <v>64</v>
      </c>
      <c r="I8" s="2" t="s">
        <v>64</v>
      </c>
      <c r="J8" s="1"/>
      <c r="K8" s="2" t="s">
        <v>64</v>
      </c>
      <c r="N8" s="3" t="s">
        <v>64</v>
      </c>
      <c r="O8" s="2" t="s">
        <v>64</v>
      </c>
      <c r="P8" s="2" t="s">
        <v>64</v>
      </c>
      <c r="Q8" s="2" t="s">
        <v>64</v>
      </c>
      <c r="R8" s="2" t="s">
        <v>64</v>
      </c>
      <c r="S8" s="2" t="s">
        <v>64</v>
      </c>
      <c r="T8" s="1" t="s">
        <v>64</v>
      </c>
      <c r="U8" s="2" t="s">
        <v>64</v>
      </c>
      <c r="V8" s="2" t="s">
        <v>64</v>
      </c>
      <c r="W8" s="2" t="s">
        <v>64</v>
      </c>
      <c r="X8" s="3" t="s">
        <v>64</v>
      </c>
      <c r="Y8" s="1">
        <f t="shared" si="3"/>
        <v>21</v>
      </c>
      <c r="Z8" s="2">
        <f t="shared" si="4"/>
        <v>18</v>
      </c>
      <c r="AA8" s="2">
        <f t="shared" si="5"/>
        <v>3</v>
      </c>
      <c r="AB8" s="58">
        <f t="shared" si="6"/>
        <v>0.14285714285714285</v>
      </c>
      <c r="AU8">
        <v>6</v>
      </c>
      <c r="AV8" t="s">
        <v>90</v>
      </c>
    </row>
    <row r="9" spans="1:48" x14ac:dyDescent="0.25">
      <c r="A9" s="7" t="s">
        <v>18</v>
      </c>
      <c r="B9" s="8" t="s">
        <v>19</v>
      </c>
      <c r="C9" s="9" t="str">
        <f t="shared" si="2"/>
        <v>Lytle, Darryl</v>
      </c>
      <c r="D9" s="10" t="s">
        <v>64</v>
      </c>
      <c r="E9" s="2" t="s">
        <v>64</v>
      </c>
      <c r="F9" s="2" t="s">
        <v>64</v>
      </c>
      <c r="G9" s="2" t="s">
        <v>64</v>
      </c>
      <c r="H9" s="2" t="s">
        <v>64</v>
      </c>
      <c r="J9" s="1" t="s">
        <v>64</v>
      </c>
      <c r="K9" s="2" t="s">
        <v>64</v>
      </c>
      <c r="L9" s="2" t="s">
        <v>64</v>
      </c>
      <c r="M9" s="2" t="s">
        <v>64</v>
      </c>
      <c r="N9" s="3" t="s">
        <v>64</v>
      </c>
      <c r="O9" s="2" t="s">
        <v>64</v>
      </c>
      <c r="Q9" s="2" t="s">
        <v>64</v>
      </c>
      <c r="R9" s="2" t="s">
        <v>64</v>
      </c>
      <c r="S9" s="2" t="s">
        <v>64</v>
      </c>
      <c r="T9" s="1" t="s">
        <v>64</v>
      </c>
      <c r="U9" s="2" t="s">
        <v>64</v>
      </c>
      <c r="V9" s="2" t="s">
        <v>64</v>
      </c>
      <c r="X9" s="3" t="s">
        <v>64</v>
      </c>
      <c r="Y9" s="1">
        <f t="shared" si="3"/>
        <v>21</v>
      </c>
      <c r="Z9" s="2">
        <f t="shared" si="4"/>
        <v>18</v>
      </c>
      <c r="AA9" s="2">
        <f t="shared" si="5"/>
        <v>3</v>
      </c>
      <c r="AB9" s="58">
        <f t="shared" si="6"/>
        <v>0.14285714285714285</v>
      </c>
    </row>
    <row r="10" spans="1:48" x14ac:dyDescent="0.25">
      <c r="A10" s="7" t="s">
        <v>20</v>
      </c>
      <c r="B10" s="8" t="s">
        <v>21</v>
      </c>
      <c r="C10" s="9" t="str">
        <f t="shared" si="2"/>
        <v>Symon, Barnett</v>
      </c>
      <c r="D10" s="10" t="s">
        <v>64</v>
      </c>
      <c r="E10" s="2" t="s">
        <v>64</v>
      </c>
      <c r="F10" s="2" t="s">
        <v>64</v>
      </c>
      <c r="G10" s="2" t="s">
        <v>64</v>
      </c>
      <c r="H10" s="2" t="s">
        <v>64</v>
      </c>
      <c r="I10" s="2" t="s">
        <v>64</v>
      </c>
      <c r="J10" s="1" t="s">
        <v>64</v>
      </c>
      <c r="K10" s="2" t="s">
        <v>64</v>
      </c>
      <c r="L10" s="2" t="s">
        <v>64</v>
      </c>
      <c r="M10" s="2" t="s">
        <v>64</v>
      </c>
      <c r="N10" s="3" t="s">
        <v>64</v>
      </c>
      <c r="O10" s="2" t="s">
        <v>64</v>
      </c>
      <c r="P10" s="2" t="s">
        <v>64</v>
      </c>
      <c r="Q10" s="2" t="s">
        <v>64</v>
      </c>
      <c r="R10" s="2" t="s">
        <v>64</v>
      </c>
      <c r="S10" s="2" t="s">
        <v>64</v>
      </c>
      <c r="T10" s="1" t="s">
        <v>64</v>
      </c>
      <c r="U10" s="2" t="s">
        <v>64</v>
      </c>
      <c r="V10" s="2" t="s">
        <v>64</v>
      </c>
      <c r="W10" s="2" t="s">
        <v>64</v>
      </c>
      <c r="X10" s="3" t="s">
        <v>64</v>
      </c>
      <c r="Y10" s="1">
        <f t="shared" si="3"/>
        <v>21</v>
      </c>
      <c r="Z10" s="2">
        <f t="shared" si="4"/>
        <v>21</v>
      </c>
      <c r="AA10" s="2">
        <f t="shared" si="5"/>
        <v>0</v>
      </c>
      <c r="AB10" s="58">
        <f t="shared" si="6"/>
        <v>0</v>
      </c>
    </row>
    <row r="11" spans="1:48" x14ac:dyDescent="0.25">
      <c r="A11" s="7" t="s">
        <v>22</v>
      </c>
      <c r="B11" s="8" t="s">
        <v>23</v>
      </c>
      <c r="C11" s="9" t="str">
        <f t="shared" si="2"/>
        <v>Keysall, Theobald</v>
      </c>
      <c r="D11" s="10" t="s">
        <v>64</v>
      </c>
      <c r="E11" s="2" t="s">
        <v>64</v>
      </c>
      <c r="F11" s="2" t="s">
        <v>64</v>
      </c>
      <c r="G11" s="2" t="s">
        <v>64</v>
      </c>
      <c r="H11" s="2" t="s">
        <v>64</v>
      </c>
      <c r="I11" s="2" t="s">
        <v>64</v>
      </c>
      <c r="J11" s="1" t="s">
        <v>64</v>
      </c>
      <c r="K11" s="2" t="s">
        <v>64</v>
      </c>
      <c r="L11" s="2" t="s">
        <v>64</v>
      </c>
      <c r="M11" s="2" t="s">
        <v>64</v>
      </c>
      <c r="N11" s="3" t="s">
        <v>64</v>
      </c>
      <c r="O11" s="2" t="s">
        <v>64</v>
      </c>
      <c r="P11" s="2" t="s">
        <v>64</v>
      </c>
      <c r="Q11" s="2" t="s">
        <v>64</v>
      </c>
      <c r="R11" s="2" t="s">
        <v>64</v>
      </c>
      <c r="S11" s="2" t="s">
        <v>64</v>
      </c>
      <c r="T11" s="1" t="s">
        <v>64</v>
      </c>
      <c r="U11" s="2" t="s">
        <v>64</v>
      </c>
      <c r="V11" s="2" t="s">
        <v>64</v>
      </c>
      <c r="W11" s="2" t="s">
        <v>64</v>
      </c>
      <c r="X11" s="3" t="s">
        <v>64</v>
      </c>
      <c r="Y11" s="1">
        <f t="shared" si="3"/>
        <v>21</v>
      </c>
      <c r="Z11" s="2">
        <f t="shared" si="4"/>
        <v>21</v>
      </c>
      <c r="AA11" s="2">
        <f t="shared" si="5"/>
        <v>0</v>
      </c>
      <c r="AB11" s="58">
        <f t="shared" si="6"/>
        <v>0</v>
      </c>
    </row>
    <row r="12" spans="1:48" x14ac:dyDescent="0.25">
      <c r="A12" s="7" t="s">
        <v>24</v>
      </c>
      <c r="B12" s="8" t="s">
        <v>25</v>
      </c>
      <c r="C12" s="9" t="str">
        <f t="shared" si="2"/>
        <v>Elsbury, Blaire</v>
      </c>
      <c r="D12" s="10" t="s">
        <v>64</v>
      </c>
      <c r="E12" s="2" t="s">
        <v>64</v>
      </c>
      <c r="F12" s="2" t="s">
        <v>64</v>
      </c>
      <c r="G12" s="2" t="s">
        <v>64</v>
      </c>
      <c r="H12" s="2" t="s">
        <v>64</v>
      </c>
      <c r="I12" s="2" t="s">
        <v>64</v>
      </c>
      <c r="J12" s="1" t="s">
        <v>64</v>
      </c>
      <c r="K12" s="2" t="s">
        <v>64</v>
      </c>
      <c r="L12" s="2" t="s">
        <v>64</v>
      </c>
      <c r="M12" s="2" t="s">
        <v>64</v>
      </c>
      <c r="N12" s="3" t="s">
        <v>64</v>
      </c>
      <c r="O12" s="2" t="s">
        <v>64</v>
      </c>
      <c r="P12" s="2" t="s">
        <v>64</v>
      </c>
      <c r="Q12" s="2" t="s">
        <v>64</v>
      </c>
      <c r="R12" s="2" t="s">
        <v>64</v>
      </c>
      <c r="S12" s="2" t="s">
        <v>64</v>
      </c>
      <c r="T12" s="1" t="s">
        <v>64</v>
      </c>
      <c r="U12" s="2" t="s">
        <v>64</v>
      </c>
      <c r="V12" s="2" t="s">
        <v>64</v>
      </c>
      <c r="W12" s="2" t="s">
        <v>64</v>
      </c>
      <c r="X12" s="3" t="s">
        <v>64</v>
      </c>
      <c r="Y12" s="1">
        <f t="shared" si="3"/>
        <v>21</v>
      </c>
      <c r="Z12" s="2">
        <f t="shared" si="4"/>
        <v>21</v>
      </c>
      <c r="AA12" s="2">
        <f t="shared" si="5"/>
        <v>0</v>
      </c>
      <c r="AB12" s="58">
        <f t="shared" si="6"/>
        <v>0</v>
      </c>
    </row>
    <row r="13" spans="1:48" x14ac:dyDescent="0.25">
      <c r="A13" s="7" t="s">
        <v>26</v>
      </c>
      <c r="B13" s="8" t="s">
        <v>27</v>
      </c>
      <c r="C13" s="9" t="str">
        <f t="shared" si="2"/>
        <v>Liverseege, Jefferson</v>
      </c>
      <c r="D13" s="10" t="s">
        <v>64</v>
      </c>
      <c r="E13" s="2" t="s">
        <v>64</v>
      </c>
      <c r="F13" s="2" t="s">
        <v>64</v>
      </c>
      <c r="G13" s="2" t="s">
        <v>64</v>
      </c>
      <c r="H13" s="2" t="s">
        <v>64</v>
      </c>
      <c r="I13" s="2" t="s">
        <v>64</v>
      </c>
      <c r="J13" s="1" t="s">
        <v>64</v>
      </c>
      <c r="K13" s="2" t="s">
        <v>64</v>
      </c>
      <c r="L13" s="2" t="s">
        <v>64</v>
      </c>
      <c r="M13" s="2" t="s">
        <v>64</v>
      </c>
      <c r="N13" s="3" t="s">
        <v>64</v>
      </c>
      <c r="O13" s="2" t="s">
        <v>64</v>
      </c>
      <c r="P13" s="2" t="s">
        <v>64</v>
      </c>
      <c r="Q13" s="2" t="s">
        <v>64</v>
      </c>
      <c r="R13" s="2" t="s">
        <v>64</v>
      </c>
      <c r="S13" s="2" t="s">
        <v>64</v>
      </c>
      <c r="T13" s="1" t="s">
        <v>64</v>
      </c>
      <c r="U13" s="2" t="s">
        <v>64</v>
      </c>
      <c r="V13" s="2" t="s">
        <v>64</v>
      </c>
      <c r="W13" s="2" t="s">
        <v>64</v>
      </c>
      <c r="X13" s="3" t="s">
        <v>64</v>
      </c>
      <c r="Y13" s="1">
        <f t="shared" si="3"/>
        <v>21</v>
      </c>
      <c r="Z13" s="2">
        <f t="shared" si="4"/>
        <v>21</v>
      </c>
      <c r="AA13" s="2">
        <f t="shared" si="5"/>
        <v>0</v>
      </c>
      <c r="AB13" s="58">
        <f t="shared" si="6"/>
        <v>0</v>
      </c>
    </row>
    <row r="14" spans="1:48" x14ac:dyDescent="0.25">
      <c r="A14" s="7" t="s">
        <v>28</v>
      </c>
      <c r="B14" s="8" t="s">
        <v>29</v>
      </c>
      <c r="C14" s="9" t="str">
        <f t="shared" si="2"/>
        <v>Rudram, Christophe</v>
      </c>
      <c r="D14" s="10" t="s">
        <v>64</v>
      </c>
      <c r="E14" s="2" t="s">
        <v>64</v>
      </c>
      <c r="F14" s="2" t="s">
        <v>64</v>
      </c>
      <c r="G14" s="2" t="s">
        <v>64</v>
      </c>
      <c r="H14" s="2" t="s">
        <v>64</v>
      </c>
      <c r="I14" s="2" t="s">
        <v>64</v>
      </c>
      <c r="J14" s="1"/>
      <c r="K14" s="2" t="s">
        <v>64</v>
      </c>
      <c r="L14" s="2" t="s">
        <v>64</v>
      </c>
      <c r="M14" s="2" t="s">
        <v>64</v>
      </c>
      <c r="N14" s="3" t="s">
        <v>64</v>
      </c>
      <c r="O14" s="2" t="s">
        <v>64</v>
      </c>
      <c r="P14" s="2" t="s">
        <v>64</v>
      </c>
      <c r="Q14" s="2" t="s">
        <v>64</v>
      </c>
      <c r="R14" s="2" t="s">
        <v>64</v>
      </c>
      <c r="S14" s="2" t="s">
        <v>64</v>
      </c>
      <c r="T14" s="1" t="s">
        <v>64</v>
      </c>
      <c r="U14" s="2" t="s">
        <v>64</v>
      </c>
      <c r="V14" s="2" t="s">
        <v>64</v>
      </c>
      <c r="W14" s="2" t="s">
        <v>64</v>
      </c>
      <c r="X14" s="3"/>
      <c r="Y14" s="1">
        <f t="shared" si="3"/>
        <v>21</v>
      </c>
      <c r="Z14" s="2">
        <f t="shared" si="4"/>
        <v>19</v>
      </c>
      <c r="AA14" s="2">
        <f t="shared" si="5"/>
        <v>2</v>
      </c>
      <c r="AB14" s="58">
        <f t="shared" si="6"/>
        <v>9.5238095238095233E-2</v>
      </c>
    </row>
    <row r="15" spans="1:48" x14ac:dyDescent="0.25">
      <c r="A15" s="7" t="s">
        <v>34</v>
      </c>
      <c r="B15" s="8" t="s">
        <v>35</v>
      </c>
      <c r="C15" s="9" t="str">
        <f t="shared" si="2"/>
        <v>Breeze, Alford</v>
      </c>
      <c r="D15" s="10" t="s">
        <v>64</v>
      </c>
      <c r="E15" s="2" t="s">
        <v>64</v>
      </c>
      <c r="F15" s="2" t="s">
        <v>64</v>
      </c>
      <c r="G15" s="2" t="s">
        <v>64</v>
      </c>
      <c r="H15" s="2" t="s">
        <v>64</v>
      </c>
      <c r="J15" s="1" t="s">
        <v>64</v>
      </c>
      <c r="K15" s="2" t="s">
        <v>64</v>
      </c>
      <c r="L15" s="2" t="s">
        <v>64</v>
      </c>
      <c r="M15" s="2" t="s">
        <v>64</v>
      </c>
      <c r="N15" s="3" t="s">
        <v>64</v>
      </c>
      <c r="O15" s="2" t="s">
        <v>64</v>
      </c>
      <c r="Q15" s="2" t="s">
        <v>64</v>
      </c>
      <c r="R15" s="2" t="s">
        <v>64</v>
      </c>
      <c r="S15" s="2" t="s">
        <v>64</v>
      </c>
      <c r="T15" s="1" t="s">
        <v>64</v>
      </c>
      <c r="U15" s="2" t="s">
        <v>64</v>
      </c>
      <c r="V15" s="2" t="s">
        <v>64</v>
      </c>
      <c r="W15" s="2" t="s">
        <v>64</v>
      </c>
      <c r="X15" s="3" t="s">
        <v>64</v>
      </c>
      <c r="Y15" s="1">
        <f t="shared" si="3"/>
        <v>21</v>
      </c>
      <c r="Z15" s="2">
        <f t="shared" si="4"/>
        <v>19</v>
      </c>
      <c r="AA15" s="2">
        <f t="shared" si="5"/>
        <v>2</v>
      </c>
      <c r="AB15" s="58">
        <f t="shared" si="6"/>
        <v>9.5238095238095233E-2</v>
      </c>
    </row>
    <row r="16" spans="1:48" x14ac:dyDescent="0.25">
      <c r="A16" s="7" t="s">
        <v>36</v>
      </c>
      <c r="B16" s="8" t="s">
        <v>37</v>
      </c>
      <c r="C16" s="9" t="str">
        <f t="shared" si="2"/>
        <v>Squibbs, Benni</v>
      </c>
      <c r="D16" s="10" t="s">
        <v>64</v>
      </c>
      <c r="E16" s="2" t="s">
        <v>64</v>
      </c>
      <c r="F16" s="2" t="s">
        <v>64</v>
      </c>
      <c r="G16" s="2" t="s">
        <v>64</v>
      </c>
      <c r="H16" s="2" t="s">
        <v>64</v>
      </c>
      <c r="I16" s="2" t="s">
        <v>64</v>
      </c>
      <c r="J16" s="1" t="s">
        <v>64</v>
      </c>
      <c r="K16" s="2" t="s">
        <v>64</v>
      </c>
      <c r="L16" s="2" t="s">
        <v>64</v>
      </c>
      <c r="M16" s="2" t="s">
        <v>64</v>
      </c>
      <c r="N16" s="3" t="s">
        <v>64</v>
      </c>
      <c r="O16" s="2" t="s">
        <v>64</v>
      </c>
      <c r="P16" s="2" t="s">
        <v>64</v>
      </c>
      <c r="Q16" s="2" t="s">
        <v>64</v>
      </c>
      <c r="R16" s="2" t="s">
        <v>64</v>
      </c>
      <c r="S16" s="2" t="s">
        <v>64</v>
      </c>
      <c r="T16" s="1" t="s">
        <v>64</v>
      </c>
      <c r="U16" s="2" t="s">
        <v>64</v>
      </c>
      <c r="V16" s="2" t="s">
        <v>64</v>
      </c>
      <c r="W16" s="2" t="s">
        <v>64</v>
      </c>
      <c r="X16" s="3" t="s">
        <v>64</v>
      </c>
      <c r="Y16" s="1">
        <f t="shared" si="3"/>
        <v>21</v>
      </c>
      <c r="Z16" s="2">
        <f t="shared" si="4"/>
        <v>21</v>
      </c>
      <c r="AA16" s="2">
        <f t="shared" si="5"/>
        <v>0</v>
      </c>
      <c r="AB16" s="58">
        <f t="shared" si="6"/>
        <v>0</v>
      </c>
    </row>
    <row r="17" spans="1:48" x14ac:dyDescent="0.25">
      <c r="A17" s="7" t="s">
        <v>38</v>
      </c>
      <c r="B17" s="8" t="s">
        <v>39</v>
      </c>
      <c r="C17" s="9" t="str">
        <f t="shared" si="2"/>
        <v>Burchess, Joaquin</v>
      </c>
      <c r="D17" s="10" t="s">
        <v>64</v>
      </c>
      <c r="E17" s="2" t="s">
        <v>64</v>
      </c>
      <c r="F17" s="2" t="s">
        <v>64</v>
      </c>
      <c r="G17" s="2" t="s">
        <v>64</v>
      </c>
      <c r="H17" s="2" t="s">
        <v>64</v>
      </c>
      <c r="I17" s="2" t="s">
        <v>64</v>
      </c>
      <c r="J17" s="1" t="s">
        <v>64</v>
      </c>
      <c r="K17" s="2" t="s">
        <v>64</v>
      </c>
      <c r="L17" s="2" t="s">
        <v>64</v>
      </c>
      <c r="M17" s="2" t="s">
        <v>64</v>
      </c>
      <c r="N17" s="3" t="s">
        <v>64</v>
      </c>
      <c r="O17" s="2" t="s">
        <v>64</v>
      </c>
      <c r="P17" s="2" t="s">
        <v>64</v>
      </c>
      <c r="Q17" s="2" t="s">
        <v>64</v>
      </c>
      <c r="R17" s="2" t="s">
        <v>64</v>
      </c>
      <c r="S17" s="2" t="s">
        <v>64</v>
      </c>
      <c r="T17" s="1" t="s">
        <v>64</v>
      </c>
      <c r="U17" s="2" t="s">
        <v>64</v>
      </c>
      <c r="V17" s="2" t="s">
        <v>64</v>
      </c>
      <c r="W17" s="2" t="s">
        <v>64</v>
      </c>
      <c r="X17" s="3" t="s">
        <v>64</v>
      </c>
      <c r="Y17" s="1">
        <f t="shared" si="3"/>
        <v>21</v>
      </c>
      <c r="Z17" s="2">
        <f t="shared" si="4"/>
        <v>21</v>
      </c>
      <c r="AA17" s="2">
        <f t="shared" si="5"/>
        <v>0</v>
      </c>
      <c r="AB17" s="58">
        <f t="shared" si="6"/>
        <v>0</v>
      </c>
    </row>
    <row r="18" spans="1:48" x14ac:dyDescent="0.25">
      <c r="A18" s="7" t="s">
        <v>40</v>
      </c>
      <c r="B18" s="8" t="s">
        <v>41</v>
      </c>
      <c r="C18" s="9" t="str">
        <f t="shared" si="2"/>
        <v>Belchamber, Anatole</v>
      </c>
      <c r="D18" s="10" t="s">
        <v>64</v>
      </c>
      <c r="E18" s="2" t="s">
        <v>64</v>
      </c>
      <c r="F18" s="2" t="s">
        <v>64</v>
      </c>
      <c r="G18" s="2" t="s">
        <v>64</v>
      </c>
      <c r="H18" s="2" t="s">
        <v>64</v>
      </c>
      <c r="I18" s="2" t="s">
        <v>64</v>
      </c>
      <c r="J18" s="1" t="s">
        <v>64</v>
      </c>
      <c r="K18" s="2" t="s">
        <v>64</v>
      </c>
      <c r="L18" s="2" t="s">
        <v>64</v>
      </c>
      <c r="M18" s="2" t="s">
        <v>64</v>
      </c>
      <c r="N18" s="3" t="s">
        <v>64</v>
      </c>
      <c r="O18" s="2" t="s">
        <v>64</v>
      </c>
      <c r="P18" s="2" t="s">
        <v>64</v>
      </c>
      <c r="Q18" s="2" t="s">
        <v>64</v>
      </c>
      <c r="R18" s="2" t="s">
        <v>64</v>
      </c>
      <c r="S18" s="2" t="s">
        <v>64</v>
      </c>
      <c r="T18" s="1" t="s">
        <v>64</v>
      </c>
      <c r="U18" s="2" t="s">
        <v>64</v>
      </c>
      <c r="V18" s="2" t="s">
        <v>64</v>
      </c>
      <c r="W18" s="2" t="s">
        <v>64</v>
      </c>
      <c r="X18" s="3" t="s">
        <v>64</v>
      </c>
      <c r="Y18" s="1">
        <f t="shared" si="3"/>
        <v>21</v>
      </c>
      <c r="Z18" s="2">
        <f t="shared" si="4"/>
        <v>21</v>
      </c>
      <c r="AA18" s="2">
        <f t="shared" si="5"/>
        <v>0</v>
      </c>
      <c r="AB18" s="58">
        <f t="shared" si="6"/>
        <v>0</v>
      </c>
    </row>
    <row r="19" spans="1:48" x14ac:dyDescent="0.25">
      <c r="A19" s="7" t="s">
        <v>42</v>
      </c>
      <c r="B19" s="8" t="s">
        <v>43</v>
      </c>
      <c r="C19" s="9" t="str">
        <f t="shared" si="2"/>
        <v>Peaple, Ann</v>
      </c>
      <c r="D19" s="10" t="s">
        <v>64</v>
      </c>
      <c r="E19" s="2" t="s">
        <v>64</v>
      </c>
      <c r="F19" s="2" t="s">
        <v>64</v>
      </c>
      <c r="G19" s="2" t="s">
        <v>64</v>
      </c>
      <c r="H19" s="2" t="s">
        <v>64</v>
      </c>
      <c r="I19" s="2" t="s">
        <v>64</v>
      </c>
      <c r="J19" s="1" t="s">
        <v>64</v>
      </c>
      <c r="K19" s="2" t="s">
        <v>64</v>
      </c>
      <c r="L19" s="2" t="s">
        <v>64</v>
      </c>
      <c r="M19" s="2" t="s">
        <v>64</v>
      </c>
      <c r="N19" s="3" t="s">
        <v>64</v>
      </c>
      <c r="O19" s="2" t="s">
        <v>64</v>
      </c>
      <c r="P19" s="2" t="s">
        <v>64</v>
      </c>
      <c r="Q19" s="2" t="s">
        <v>64</v>
      </c>
      <c r="R19" s="2" t="s">
        <v>64</v>
      </c>
      <c r="S19" s="2" t="s">
        <v>64</v>
      </c>
      <c r="T19" s="1" t="s">
        <v>64</v>
      </c>
      <c r="U19" s="2" t="s">
        <v>64</v>
      </c>
      <c r="V19" s="2" t="s">
        <v>64</v>
      </c>
      <c r="W19" s="2" t="s">
        <v>64</v>
      </c>
      <c r="X19" s="3" t="s">
        <v>64</v>
      </c>
      <c r="Y19" s="1">
        <f t="shared" si="3"/>
        <v>21</v>
      </c>
      <c r="Z19" s="2">
        <f t="shared" si="4"/>
        <v>21</v>
      </c>
      <c r="AA19" s="2">
        <f t="shared" si="5"/>
        <v>0</v>
      </c>
      <c r="AB19" s="58">
        <f t="shared" si="6"/>
        <v>0</v>
      </c>
    </row>
    <row r="20" spans="1:48" x14ac:dyDescent="0.25">
      <c r="A20" s="7" t="s">
        <v>44</v>
      </c>
      <c r="B20" s="8" t="s">
        <v>45</v>
      </c>
      <c r="C20" s="9" t="str">
        <f t="shared" si="2"/>
        <v>Lyptrit, Caritta</v>
      </c>
      <c r="D20" s="10" t="s">
        <v>64</v>
      </c>
      <c r="E20" s="2" t="s">
        <v>64</v>
      </c>
      <c r="F20" s="2" t="s">
        <v>64</v>
      </c>
      <c r="G20" s="2" t="s">
        <v>64</v>
      </c>
      <c r="H20" s="2" t="s">
        <v>64</v>
      </c>
      <c r="I20" s="2" t="s">
        <v>64</v>
      </c>
      <c r="J20" s="1"/>
      <c r="K20" s="2" t="s">
        <v>64</v>
      </c>
      <c r="L20" s="2" t="s">
        <v>64</v>
      </c>
      <c r="M20" s="2" t="s">
        <v>64</v>
      </c>
      <c r="N20" s="3" t="s">
        <v>64</v>
      </c>
      <c r="O20" s="2" t="s">
        <v>64</v>
      </c>
      <c r="P20" s="2" t="s">
        <v>64</v>
      </c>
      <c r="Q20" s="2" t="s">
        <v>64</v>
      </c>
      <c r="R20" s="2" t="s">
        <v>64</v>
      </c>
      <c r="T20" s="1"/>
      <c r="U20" s="2" t="s">
        <v>64</v>
      </c>
      <c r="V20" s="2" t="s">
        <v>64</v>
      </c>
      <c r="W20" s="2" t="s">
        <v>64</v>
      </c>
      <c r="X20" s="3" t="s">
        <v>64</v>
      </c>
      <c r="Y20" s="1">
        <f t="shared" si="3"/>
        <v>21</v>
      </c>
      <c r="Z20" s="2">
        <f t="shared" si="4"/>
        <v>18</v>
      </c>
      <c r="AA20" s="2">
        <f t="shared" si="5"/>
        <v>3</v>
      </c>
      <c r="AB20" s="58">
        <f t="shared" si="6"/>
        <v>0.14285714285714285</v>
      </c>
    </row>
    <row r="21" spans="1:48" x14ac:dyDescent="0.25">
      <c r="A21" s="7" t="s">
        <v>50</v>
      </c>
      <c r="B21" s="8" t="s">
        <v>51</v>
      </c>
      <c r="C21" s="9" t="str">
        <f t="shared" si="2"/>
        <v>Fitchell, Jeni</v>
      </c>
      <c r="D21" s="10" t="s">
        <v>64</v>
      </c>
      <c r="E21" s="2" t="s">
        <v>64</v>
      </c>
      <c r="F21" s="2" t="s">
        <v>64</v>
      </c>
      <c r="G21" s="2" t="s">
        <v>64</v>
      </c>
      <c r="H21" s="2" t="s">
        <v>64</v>
      </c>
      <c r="I21" s="2" t="s">
        <v>64</v>
      </c>
      <c r="J21" s="1" t="s">
        <v>64</v>
      </c>
      <c r="K21" s="2" t="s">
        <v>64</v>
      </c>
      <c r="L21" s="2" t="s">
        <v>64</v>
      </c>
      <c r="M21" s="2" t="s">
        <v>64</v>
      </c>
      <c r="N21" s="3" t="s">
        <v>64</v>
      </c>
      <c r="O21" s="2" t="s">
        <v>64</v>
      </c>
      <c r="Q21" s="2" t="s">
        <v>64</v>
      </c>
      <c r="R21" s="2" t="s">
        <v>64</v>
      </c>
      <c r="S21" s="2" t="s">
        <v>64</v>
      </c>
      <c r="T21" s="1" t="s">
        <v>64</v>
      </c>
      <c r="U21" s="2" t="s">
        <v>64</v>
      </c>
      <c r="V21" s="2" t="s">
        <v>64</v>
      </c>
      <c r="X21" s="3" t="s">
        <v>64</v>
      </c>
      <c r="Y21" s="1">
        <f t="shared" si="3"/>
        <v>21</v>
      </c>
      <c r="Z21" s="2">
        <f t="shared" si="4"/>
        <v>19</v>
      </c>
      <c r="AA21" s="2">
        <f t="shared" si="5"/>
        <v>2</v>
      </c>
      <c r="AB21" s="58">
        <f t="shared" si="6"/>
        <v>9.5238095238095233E-2</v>
      </c>
    </row>
    <row r="22" spans="1:48" x14ac:dyDescent="0.25">
      <c r="A22" s="7" t="s">
        <v>52</v>
      </c>
      <c r="B22" s="8" t="s">
        <v>53</v>
      </c>
      <c r="C22" s="9" t="str">
        <f t="shared" si="2"/>
        <v>Lightning, Evered</v>
      </c>
      <c r="D22" s="10" t="s">
        <v>64</v>
      </c>
      <c r="E22" s="2" t="s">
        <v>64</v>
      </c>
      <c r="F22" s="2" t="s">
        <v>64</v>
      </c>
      <c r="G22" s="2" t="s">
        <v>64</v>
      </c>
      <c r="H22" s="2" t="s">
        <v>64</v>
      </c>
      <c r="I22" s="2" t="s">
        <v>64</v>
      </c>
      <c r="J22" s="1" t="s">
        <v>64</v>
      </c>
      <c r="K22" s="2" t="s">
        <v>64</v>
      </c>
      <c r="L22" s="2" t="s">
        <v>64</v>
      </c>
      <c r="M22" s="2" t="s">
        <v>64</v>
      </c>
      <c r="N22" s="3" t="s">
        <v>64</v>
      </c>
      <c r="O22" s="2" t="s">
        <v>64</v>
      </c>
      <c r="P22" s="2" t="s">
        <v>64</v>
      </c>
      <c r="Q22" s="2" t="s">
        <v>64</v>
      </c>
      <c r="R22" s="2" t="s">
        <v>64</v>
      </c>
      <c r="S22" s="2" t="s">
        <v>64</v>
      </c>
      <c r="T22" s="1" t="s">
        <v>64</v>
      </c>
      <c r="U22" s="2" t="s">
        <v>64</v>
      </c>
      <c r="V22" s="2" t="s">
        <v>64</v>
      </c>
      <c r="W22" s="2" t="s">
        <v>64</v>
      </c>
      <c r="X22" s="3" t="s">
        <v>64</v>
      </c>
      <c r="Y22" s="1">
        <f t="shared" si="3"/>
        <v>21</v>
      </c>
      <c r="Z22" s="2">
        <f t="shared" si="4"/>
        <v>21</v>
      </c>
      <c r="AA22" s="2">
        <f t="shared" si="5"/>
        <v>0</v>
      </c>
      <c r="AB22" s="58">
        <f t="shared" si="6"/>
        <v>0</v>
      </c>
    </row>
    <row r="23" spans="1:48" x14ac:dyDescent="0.25">
      <c r="A23" s="7" t="s">
        <v>54</v>
      </c>
      <c r="B23" s="8" t="s">
        <v>55</v>
      </c>
      <c r="C23" s="9" t="str">
        <f t="shared" si="2"/>
        <v>Flecknell, Luther</v>
      </c>
      <c r="D23" s="10" t="s">
        <v>64</v>
      </c>
      <c r="E23" s="2" t="s">
        <v>64</v>
      </c>
      <c r="F23" s="2" t="s">
        <v>64</v>
      </c>
      <c r="G23" s="2" t="s">
        <v>64</v>
      </c>
      <c r="H23" s="2" t="s">
        <v>64</v>
      </c>
      <c r="I23" s="2" t="s">
        <v>64</v>
      </c>
      <c r="J23" s="1" t="s">
        <v>64</v>
      </c>
      <c r="K23" s="2" t="s">
        <v>64</v>
      </c>
      <c r="M23" s="2" t="s">
        <v>64</v>
      </c>
      <c r="N23" s="3" t="s">
        <v>64</v>
      </c>
      <c r="O23" s="2" t="s">
        <v>64</v>
      </c>
      <c r="P23" s="2" t="s">
        <v>64</v>
      </c>
      <c r="Q23" s="2" t="s">
        <v>64</v>
      </c>
      <c r="R23" s="2" t="s">
        <v>64</v>
      </c>
      <c r="S23" s="2" t="s">
        <v>64</v>
      </c>
      <c r="T23" s="1" t="s">
        <v>64</v>
      </c>
      <c r="U23" s="2" t="s">
        <v>64</v>
      </c>
      <c r="V23" s="2" t="s">
        <v>64</v>
      </c>
      <c r="W23" s="2" t="s">
        <v>64</v>
      </c>
      <c r="X23" s="3" t="s">
        <v>64</v>
      </c>
      <c r="Y23" s="1">
        <f t="shared" si="3"/>
        <v>21</v>
      </c>
      <c r="Z23" s="2">
        <f t="shared" si="4"/>
        <v>20</v>
      </c>
      <c r="AA23" s="2">
        <f t="shared" si="5"/>
        <v>1</v>
      </c>
      <c r="AB23" s="58">
        <f t="shared" si="6"/>
        <v>4.7619047619047616E-2</v>
      </c>
    </row>
    <row r="24" spans="1:48" x14ac:dyDescent="0.25">
      <c r="A24" s="7" t="s">
        <v>56</v>
      </c>
      <c r="B24" s="8" t="s">
        <v>57</v>
      </c>
      <c r="C24" s="9" t="str">
        <f t="shared" si="2"/>
        <v>Sweatland, Lyndsey</v>
      </c>
      <c r="D24" s="10" t="s">
        <v>64</v>
      </c>
      <c r="E24" s="2" t="s">
        <v>64</v>
      </c>
      <c r="F24" s="2" t="s">
        <v>64</v>
      </c>
      <c r="G24" s="2" t="s">
        <v>64</v>
      </c>
      <c r="H24" s="2" t="s">
        <v>64</v>
      </c>
      <c r="I24" s="2" t="s">
        <v>64</v>
      </c>
      <c r="J24" s="1"/>
      <c r="K24" s="2" t="s">
        <v>64</v>
      </c>
      <c r="L24" s="2" t="s">
        <v>64</v>
      </c>
      <c r="M24" s="2" t="s">
        <v>64</v>
      </c>
      <c r="N24" s="3" t="s">
        <v>64</v>
      </c>
      <c r="O24" s="2" t="s">
        <v>64</v>
      </c>
      <c r="P24" s="2" t="s">
        <v>64</v>
      </c>
      <c r="Q24" s="2" t="s">
        <v>64</v>
      </c>
      <c r="R24" s="2" t="s">
        <v>64</v>
      </c>
      <c r="S24" s="2" t="s">
        <v>64</v>
      </c>
      <c r="T24" s="1" t="s">
        <v>64</v>
      </c>
      <c r="U24" s="2" t="s">
        <v>64</v>
      </c>
      <c r="V24" s="2" t="s">
        <v>64</v>
      </c>
      <c r="W24" s="2" t="s">
        <v>64</v>
      </c>
      <c r="X24" s="3" t="s">
        <v>64</v>
      </c>
      <c r="Y24" s="1">
        <f t="shared" si="3"/>
        <v>21</v>
      </c>
      <c r="Z24" s="2">
        <f t="shared" si="4"/>
        <v>20</v>
      </c>
      <c r="AA24" s="2">
        <f t="shared" si="5"/>
        <v>1</v>
      </c>
      <c r="AB24" s="58">
        <f t="shared" si="6"/>
        <v>4.7619047619047616E-2</v>
      </c>
    </row>
    <row r="25" spans="1:48" x14ac:dyDescent="0.25">
      <c r="A25" s="7" t="s">
        <v>62</v>
      </c>
      <c r="B25" s="8" t="s">
        <v>63</v>
      </c>
      <c r="C25" s="9" t="str">
        <f t="shared" si="2"/>
        <v>Morais, Deeanne</v>
      </c>
      <c r="D25" s="10" t="s">
        <v>64</v>
      </c>
      <c r="E25" s="2" t="s">
        <v>64</v>
      </c>
      <c r="F25" s="2" t="s">
        <v>64</v>
      </c>
      <c r="G25" s="2" t="s">
        <v>64</v>
      </c>
      <c r="H25" s="2" t="s">
        <v>64</v>
      </c>
      <c r="I25" s="2" t="s">
        <v>64</v>
      </c>
      <c r="J25" s="1" t="s">
        <v>64</v>
      </c>
      <c r="K25" s="2" t="s">
        <v>64</v>
      </c>
      <c r="L25" s="2" t="s">
        <v>64</v>
      </c>
      <c r="M25" s="2" t="s">
        <v>64</v>
      </c>
      <c r="N25" s="3" t="s">
        <v>64</v>
      </c>
      <c r="O25" s="2" t="s">
        <v>64</v>
      </c>
      <c r="P25" s="2" t="s">
        <v>64</v>
      </c>
      <c r="Q25" s="2" t="s">
        <v>64</v>
      </c>
      <c r="R25" s="2" t="s">
        <v>64</v>
      </c>
      <c r="S25" s="2" t="s">
        <v>64</v>
      </c>
      <c r="T25" s="1" t="s">
        <v>64</v>
      </c>
      <c r="U25" s="2" t="s">
        <v>64</v>
      </c>
      <c r="V25" s="2" t="s">
        <v>64</v>
      </c>
      <c r="W25" s="2" t="s">
        <v>64</v>
      </c>
      <c r="X25" s="3" t="s">
        <v>64</v>
      </c>
      <c r="Y25" s="1">
        <f t="shared" si="3"/>
        <v>21</v>
      </c>
      <c r="Z25" s="2">
        <f t="shared" si="4"/>
        <v>21</v>
      </c>
      <c r="AA25" s="2">
        <f t="shared" si="5"/>
        <v>0</v>
      </c>
      <c r="AB25" s="58">
        <f t="shared" si="6"/>
        <v>0</v>
      </c>
    </row>
    <row r="26" spans="1:48" x14ac:dyDescent="0.25">
      <c r="A26" s="7" t="s">
        <v>14</v>
      </c>
      <c r="B26" s="8" t="s">
        <v>15</v>
      </c>
      <c r="C26" s="9" t="str">
        <f t="shared" si="2"/>
        <v>Dormer, Eben</v>
      </c>
      <c r="D26" s="10" t="s">
        <v>64</v>
      </c>
      <c r="E26" s="2" t="s">
        <v>64</v>
      </c>
      <c r="F26" s="2" t="s">
        <v>64</v>
      </c>
      <c r="H26" s="2" t="s">
        <v>64</v>
      </c>
      <c r="J26" s="1" t="s">
        <v>64</v>
      </c>
      <c r="K26" s="2" t="s">
        <v>64</v>
      </c>
      <c r="L26" s="2" t="s">
        <v>64</v>
      </c>
      <c r="M26" s="2" t="s">
        <v>64</v>
      </c>
      <c r="N26" s="3" t="s">
        <v>64</v>
      </c>
      <c r="O26" s="2" t="s">
        <v>64</v>
      </c>
      <c r="P26" s="2" t="s">
        <v>64</v>
      </c>
      <c r="Q26" s="2" t="s">
        <v>64</v>
      </c>
      <c r="R26" s="2" t="s">
        <v>64</v>
      </c>
      <c r="S26" s="2" t="s">
        <v>64</v>
      </c>
      <c r="T26" s="1" t="s">
        <v>64</v>
      </c>
      <c r="U26" s="2" t="s">
        <v>64</v>
      </c>
      <c r="V26" s="2" t="s">
        <v>64</v>
      </c>
      <c r="W26" s="2" t="s">
        <v>64</v>
      </c>
      <c r="X26" s="3" t="s">
        <v>64</v>
      </c>
      <c r="Y26" s="1">
        <f t="shared" si="3"/>
        <v>21</v>
      </c>
      <c r="Z26" s="2">
        <f t="shared" si="4"/>
        <v>19</v>
      </c>
      <c r="AA26" s="2">
        <f t="shared" si="5"/>
        <v>2</v>
      </c>
      <c r="AB26" s="58">
        <f t="shared" si="6"/>
        <v>9.5238095238095233E-2</v>
      </c>
      <c r="AU26">
        <v>7</v>
      </c>
      <c r="AV26" t="s">
        <v>91</v>
      </c>
    </row>
    <row r="27" spans="1:48" x14ac:dyDescent="0.25">
      <c r="A27" s="7" t="s">
        <v>16</v>
      </c>
      <c r="B27" s="8" t="s">
        <v>17</v>
      </c>
      <c r="C27" s="9" t="str">
        <f t="shared" si="2"/>
        <v>Gaylard, Ximenes</v>
      </c>
      <c r="D27" s="10" t="s">
        <v>64</v>
      </c>
      <c r="E27" s="2" t="s">
        <v>64</v>
      </c>
      <c r="F27" s="2" t="s">
        <v>64</v>
      </c>
      <c r="H27" s="2" t="s">
        <v>64</v>
      </c>
      <c r="I27" s="2" t="s">
        <v>64</v>
      </c>
      <c r="J27" s="1" t="s">
        <v>64</v>
      </c>
      <c r="K27" s="2" t="s">
        <v>64</v>
      </c>
      <c r="M27" s="2" t="s">
        <v>64</v>
      </c>
      <c r="N27" s="3" t="s">
        <v>64</v>
      </c>
      <c r="O27" s="2" t="s">
        <v>64</v>
      </c>
      <c r="P27" s="2" t="s">
        <v>64</v>
      </c>
      <c r="Q27" s="2" t="s">
        <v>64</v>
      </c>
      <c r="R27" s="2" t="s">
        <v>64</v>
      </c>
      <c r="S27" s="2" t="s">
        <v>64</v>
      </c>
      <c r="T27" s="1" t="s">
        <v>64</v>
      </c>
      <c r="U27" s="2" t="s">
        <v>64</v>
      </c>
      <c r="V27" s="2" t="s">
        <v>64</v>
      </c>
      <c r="W27" s="2" t="s">
        <v>64</v>
      </c>
      <c r="X27" s="3" t="s">
        <v>64</v>
      </c>
      <c r="Y27" s="1">
        <f t="shared" si="3"/>
        <v>21</v>
      </c>
      <c r="Z27" s="2">
        <f t="shared" si="4"/>
        <v>19</v>
      </c>
      <c r="AA27" s="2">
        <f t="shared" si="5"/>
        <v>2</v>
      </c>
      <c r="AB27" s="58">
        <f t="shared" si="6"/>
        <v>9.5238095238095233E-2</v>
      </c>
    </row>
    <row r="28" spans="1:48" x14ac:dyDescent="0.25">
      <c r="A28" s="7" t="s">
        <v>30</v>
      </c>
      <c r="B28" s="8" t="s">
        <v>31</v>
      </c>
      <c r="C28" s="9" t="str">
        <f t="shared" si="2"/>
        <v>Blankett, Jeana</v>
      </c>
      <c r="D28" s="10" t="s">
        <v>64</v>
      </c>
      <c r="E28" s="2" t="s">
        <v>64</v>
      </c>
      <c r="F28" s="2" t="s">
        <v>64</v>
      </c>
      <c r="G28" s="2" t="s">
        <v>64</v>
      </c>
      <c r="J28" s="1" t="s">
        <v>64</v>
      </c>
      <c r="K28" s="2" t="s">
        <v>64</v>
      </c>
      <c r="L28" s="2" t="s">
        <v>64</v>
      </c>
      <c r="M28" s="2" t="s">
        <v>64</v>
      </c>
      <c r="N28" s="3"/>
      <c r="Q28" s="2" t="s">
        <v>64</v>
      </c>
      <c r="R28" s="2" t="s">
        <v>64</v>
      </c>
      <c r="S28" s="2" t="s">
        <v>64</v>
      </c>
      <c r="T28" s="1" t="s">
        <v>64</v>
      </c>
      <c r="W28" s="2" t="s">
        <v>64</v>
      </c>
      <c r="X28" s="3" t="s">
        <v>64</v>
      </c>
      <c r="Y28" s="1">
        <f t="shared" si="3"/>
        <v>21</v>
      </c>
      <c r="Z28" s="2">
        <f t="shared" si="4"/>
        <v>14</v>
      </c>
      <c r="AA28" s="2">
        <f t="shared" si="5"/>
        <v>7</v>
      </c>
      <c r="AB28" s="58">
        <f t="shared" si="6"/>
        <v>0.33333333333333331</v>
      </c>
    </row>
    <row r="29" spans="1:48" x14ac:dyDescent="0.25">
      <c r="A29" s="7" t="s">
        <v>32</v>
      </c>
      <c r="B29" s="8" t="s">
        <v>33</v>
      </c>
      <c r="C29" s="9" t="str">
        <f t="shared" si="2"/>
        <v>Landrieu, Evelina</v>
      </c>
      <c r="D29" s="10" t="s">
        <v>64</v>
      </c>
      <c r="E29" s="2" t="s">
        <v>64</v>
      </c>
      <c r="F29" s="2" t="s">
        <v>64</v>
      </c>
      <c r="H29" s="2" t="s">
        <v>64</v>
      </c>
      <c r="I29" s="2" t="s">
        <v>64</v>
      </c>
      <c r="J29" s="1" t="s">
        <v>64</v>
      </c>
      <c r="K29" s="2" t="s">
        <v>64</v>
      </c>
      <c r="L29" s="2" t="s">
        <v>64</v>
      </c>
      <c r="M29" s="2" t="s">
        <v>64</v>
      </c>
      <c r="N29" s="3"/>
      <c r="O29" s="2" t="s">
        <v>64</v>
      </c>
      <c r="P29" s="2" t="s">
        <v>64</v>
      </c>
      <c r="Q29" s="2" t="s">
        <v>64</v>
      </c>
      <c r="R29" s="2" t="s">
        <v>64</v>
      </c>
      <c r="S29" s="2" t="s">
        <v>64</v>
      </c>
      <c r="T29" s="1" t="s">
        <v>64</v>
      </c>
      <c r="V29" s="2" t="s">
        <v>64</v>
      </c>
      <c r="W29" s="2" t="s">
        <v>64</v>
      </c>
      <c r="X29" s="3" t="s">
        <v>64</v>
      </c>
      <c r="Y29" s="1">
        <f t="shared" si="3"/>
        <v>21</v>
      </c>
      <c r="Z29" s="2">
        <f t="shared" si="4"/>
        <v>18</v>
      </c>
      <c r="AA29" s="2">
        <f t="shared" si="5"/>
        <v>3</v>
      </c>
      <c r="AB29" s="58">
        <f t="shared" si="6"/>
        <v>0.14285714285714285</v>
      </c>
    </row>
    <row r="30" spans="1:48" x14ac:dyDescent="0.25">
      <c r="A30" s="7" t="s">
        <v>46</v>
      </c>
      <c r="B30" s="8" t="s">
        <v>47</v>
      </c>
      <c r="C30" s="9" t="str">
        <f t="shared" si="2"/>
        <v>Ainsbury, Reinaldos</v>
      </c>
      <c r="D30" s="10" t="s">
        <v>64</v>
      </c>
      <c r="E30" s="2" t="s">
        <v>64</v>
      </c>
      <c r="F30" s="2" t="s">
        <v>64</v>
      </c>
      <c r="H30" s="2" t="s">
        <v>64</v>
      </c>
      <c r="J30" s="1" t="s">
        <v>64</v>
      </c>
      <c r="K30" s="2" t="s">
        <v>64</v>
      </c>
      <c r="L30" s="2" t="s">
        <v>64</v>
      </c>
      <c r="M30" s="2" t="s">
        <v>64</v>
      </c>
      <c r="N30" s="3"/>
      <c r="O30" s="2" t="s">
        <v>64</v>
      </c>
      <c r="Q30" s="2" t="s">
        <v>64</v>
      </c>
      <c r="R30" s="2" t="s">
        <v>64</v>
      </c>
      <c r="S30" s="2" t="s">
        <v>64</v>
      </c>
      <c r="T30" s="1" t="s">
        <v>64</v>
      </c>
      <c r="U30" s="2" t="s">
        <v>64</v>
      </c>
      <c r="V30" s="2" t="s">
        <v>64</v>
      </c>
      <c r="W30" s="2" t="s">
        <v>64</v>
      </c>
      <c r="X30" s="3" t="s">
        <v>64</v>
      </c>
      <c r="Y30" s="1">
        <f t="shared" si="3"/>
        <v>21</v>
      </c>
      <c r="Z30" s="2">
        <f t="shared" si="4"/>
        <v>17</v>
      </c>
      <c r="AA30" s="2">
        <f t="shared" si="5"/>
        <v>4</v>
      </c>
      <c r="AB30" s="58">
        <f t="shared" si="6"/>
        <v>0.19047619047619047</v>
      </c>
    </row>
    <row r="31" spans="1:48" x14ac:dyDescent="0.25">
      <c r="A31" s="7" t="s">
        <v>48</v>
      </c>
      <c r="B31" s="8" t="s">
        <v>49</v>
      </c>
      <c r="C31" s="9" t="str">
        <f t="shared" si="2"/>
        <v>Realph, Anthe</v>
      </c>
      <c r="D31" s="10" t="s">
        <v>64</v>
      </c>
      <c r="E31" s="2" t="s">
        <v>64</v>
      </c>
      <c r="F31" s="2" t="s">
        <v>64</v>
      </c>
      <c r="H31" s="2" t="s">
        <v>64</v>
      </c>
      <c r="I31" s="2" t="s">
        <v>64</v>
      </c>
      <c r="J31" s="1" t="s">
        <v>64</v>
      </c>
      <c r="K31" s="2" t="s">
        <v>64</v>
      </c>
      <c r="L31" s="2" t="s">
        <v>64</v>
      </c>
      <c r="M31" s="2" t="s">
        <v>64</v>
      </c>
      <c r="N31" s="3"/>
      <c r="O31" s="2" t="s">
        <v>64</v>
      </c>
      <c r="P31" s="2" t="s">
        <v>64</v>
      </c>
      <c r="Q31" s="2" t="s">
        <v>64</v>
      </c>
      <c r="R31" s="2" t="s">
        <v>64</v>
      </c>
      <c r="T31" s="1" t="s">
        <v>64</v>
      </c>
      <c r="U31" s="2" t="s">
        <v>64</v>
      </c>
      <c r="W31" s="2" t="s">
        <v>64</v>
      </c>
      <c r="X31" s="3"/>
      <c r="Y31" s="1">
        <f t="shared" si="3"/>
        <v>21</v>
      </c>
      <c r="Z31" s="2">
        <f t="shared" si="4"/>
        <v>16</v>
      </c>
      <c r="AA31" s="2">
        <f t="shared" si="5"/>
        <v>5</v>
      </c>
      <c r="AB31" s="58">
        <f t="shared" si="6"/>
        <v>0.23809523809523808</v>
      </c>
    </row>
    <row r="32" spans="1:48" x14ac:dyDescent="0.25">
      <c r="A32" s="7" t="s">
        <v>58</v>
      </c>
      <c r="B32" s="8" t="s">
        <v>59</v>
      </c>
      <c r="C32" s="9" t="str">
        <f t="shared" si="2"/>
        <v>Hince, Loella</v>
      </c>
      <c r="D32" s="10" t="s">
        <v>64</v>
      </c>
      <c r="E32" s="2" t="s">
        <v>64</v>
      </c>
      <c r="F32" s="2" t="s">
        <v>64</v>
      </c>
      <c r="G32" s="2" t="s">
        <v>64</v>
      </c>
      <c r="I32" s="2" t="s">
        <v>64</v>
      </c>
      <c r="J32" s="1" t="s">
        <v>64</v>
      </c>
      <c r="K32" s="2" t="s">
        <v>64</v>
      </c>
      <c r="L32" s="2" t="s">
        <v>64</v>
      </c>
      <c r="M32" s="2" t="s">
        <v>64</v>
      </c>
      <c r="N32" s="3" t="s">
        <v>64</v>
      </c>
      <c r="O32" s="2" t="s">
        <v>64</v>
      </c>
      <c r="P32" s="2" t="s">
        <v>64</v>
      </c>
      <c r="Q32" s="2" t="s">
        <v>64</v>
      </c>
      <c r="R32" s="2" t="s">
        <v>64</v>
      </c>
      <c r="S32" s="2" t="s">
        <v>64</v>
      </c>
      <c r="T32" s="1" t="s">
        <v>64</v>
      </c>
      <c r="U32" s="2" t="s">
        <v>64</v>
      </c>
      <c r="V32" s="2" t="s">
        <v>64</v>
      </c>
      <c r="W32" s="2" t="s">
        <v>64</v>
      </c>
      <c r="X32" s="3" t="s">
        <v>64</v>
      </c>
      <c r="Y32" s="1">
        <f t="shared" si="3"/>
        <v>21</v>
      </c>
      <c r="Z32" s="2">
        <f t="shared" si="4"/>
        <v>20</v>
      </c>
      <c r="AA32" s="2">
        <f t="shared" si="5"/>
        <v>1</v>
      </c>
      <c r="AB32" s="58">
        <f t="shared" si="6"/>
        <v>4.7619047619047616E-2</v>
      </c>
    </row>
    <row r="33" spans="1:28" ht="15.75" thickBot="1" x14ac:dyDescent="0.3">
      <c r="A33" s="6" t="s">
        <v>60</v>
      </c>
      <c r="B33" s="28" t="s">
        <v>61</v>
      </c>
      <c r="C33" s="29" t="str">
        <f t="shared" si="2"/>
        <v>Mary, Harlen</v>
      </c>
      <c r="D33" s="30" t="s">
        <v>64</v>
      </c>
      <c r="E33" s="17" t="s">
        <v>64</v>
      </c>
      <c r="F33" s="17" t="s">
        <v>64</v>
      </c>
      <c r="G33" s="17"/>
      <c r="H33" s="17" t="s">
        <v>64</v>
      </c>
      <c r="I33" s="17" t="s">
        <v>64</v>
      </c>
      <c r="J33" s="16" t="s">
        <v>64</v>
      </c>
      <c r="K33" s="17" t="s">
        <v>64</v>
      </c>
      <c r="L33" s="17" t="s">
        <v>64</v>
      </c>
      <c r="M33" s="17" t="s">
        <v>64</v>
      </c>
      <c r="N33" s="18" t="s">
        <v>64</v>
      </c>
      <c r="O33" s="17" t="s">
        <v>64</v>
      </c>
      <c r="P33" s="17"/>
      <c r="Q33" s="17" t="s">
        <v>64</v>
      </c>
      <c r="R33" s="17"/>
      <c r="S33" s="17" t="s">
        <v>64</v>
      </c>
      <c r="T33" s="16" t="s">
        <v>64</v>
      </c>
      <c r="U33" s="17" t="s">
        <v>64</v>
      </c>
      <c r="V33" s="17" t="s">
        <v>64</v>
      </c>
      <c r="W33" s="17" t="s">
        <v>64</v>
      </c>
      <c r="X33" s="18" t="s">
        <v>64</v>
      </c>
      <c r="Y33" s="16">
        <f t="shared" si="3"/>
        <v>21</v>
      </c>
      <c r="Z33" s="17">
        <f t="shared" si="4"/>
        <v>18</v>
      </c>
      <c r="AA33" s="17">
        <f t="shared" si="5"/>
        <v>3</v>
      </c>
      <c r="AB33" s="59">
        <f t="shared" si="6"/>
        <v>0.14285714285714285</v>
      </c>
    </row>
    <row r="34" spans="1:28" ht="15.75" thickBot="1" x14ac:dyDescent="0.3"/>
    <row r="35" spans="1:28" ht="15.75" customHeight="1" x14ac:dyDescent="0.25">
      <c r="A35" s="7"/>
      <c r="B35" s="115" t="s">
        <v>92</v>
      </c>
      <c r="C35" s="63" t="s">
        <v>96</v>
      </c>
      <c r="D35" s="66">
        <f>COUNTA($C$3:$C$33)</f>
        <v>31</v>
      </c>
      <c r="E35" s="66">
        <f t="shared" ref="E35:X35" si="7">COUNTA($C$3:$C$33)</f>
        <v>31</v>
      </c>
      <c r="F35" s="66">
        <f t="shared" si="7"/>
        <v>31</v>
      </c>
      <c r="G35" s="66">
        <f t="shared" si="7"/>
        <v>31</v>
      </c>
      <c r="H35" s="66">
        <f t="shared" si="7"/>
        <v>31</v>
      </c>
      <c r="I35" s="66">
        <f t="shared" si="7"/>
        <v>31</v>
      </c>
      <c r="J35" s="66">
        <f t="shared" si="7"/>
        <v>31</v>
      </c>
      <c r="K35" s="66">
        <f t="shared" si="7"/>
        <v>31</v>
      </c>
      <c r="L35" s="66">
        <f t="shared" si="7"/>
        <v>31</v>
      </c>
      <c r="M35" s="66">
        <f t="shared" si="7"/>
        <v>31</v>
      </c>
      <c r="N35" s="66">
        <f t="shared" si="7"/>
        <v>31</v>
      </c>
      <c r="O35" s="66">
        <f t="shared" si="7"/>
        <v>31</v>
      </c>
      <c r="P35" s="66">
        <f t="shared" si="7"/>
        <v>31</v>
      </c>
      <c r="Q35" s="66">
        <f t="shared" si="7"/>
        <v>31</v>
      </c>
      <c r="R35" s="66">
        <f t="shared" si="7"/>
        <v>31</v>
      </c>
      <c r="S35" s="66">
        <f t="shared" si="7"/>
        <v>31</v>
      </c>
      <c r="T35" s="66">
        <f t="shared" si="7"/>
        <v>31</v>
      </c>
      <c r="U35" s="66">
        <f t="shared" si="7"/>
        <v>31</v>
      </c>
      <c r="V35" s="66">
        <f t="shared" si="7"/>
        <v>31</v>
      </c>
      <c r="W35" s="66">
        <f t="shared" si="7"/>
        <v>31</v>
      </c>
      <c r="X35" s="67">
        <f t="shared" si="7"/>
        <v>31</v>
      </c>
    </row>
    <row r="36" spans="1:28" ht="15.75" customHeight="1" x14ac:dyDescent="0.25">
      <c r="A36" s="7"/>
      <c r="B36" s="116"/>
      <c r="C36" s="64" t="s">
        <v>94</v>
      </c>
      <c r="D36" s="54">
        <f>COUNTA(D$3:D$33)</f>
        <v>31</v>
      </c>
      <c r="E36" s="54">
        <f t="shared" ref="E36:X36" si="8">COUNTA(E3:E33)</f>
        <v>31</v>
      </c>
      <c r="F36" s="54">
        <f t="shared" si="8"/>
        <v>31</v>
      </c>
      <c r="G36" s="54">
        <f t="shared" si="8"/>
        <v>25</v>
      </c>
      <c r="H36" s="54">
        <f t="shared" si="8"/>
        <v>29</v>
      </c>
      <c r="I36" s="54">
        <f t="shared" si="8"/>
        <v>25</v>
      </c>
      <c r="J36" s="54">
        <f t="shared" si="8"/>
        <v>27</v>
      </c>
      <c r="K36" s="54">
        <f t="shared" si="8"/>
        <v>30</v>
      </c>
      <c r="L36" s="54">
        <f t="shared" si="8"/>
        <v>28</v>
      </c>
      <c r="M36" s="54">
        <f t="shared" si="8"/>
        <v>30</v>
      </c>
      <c r="N36" s="54">
        <f t="shared" si="8"/>
        <v>27</v>
      </c>
      <c r="O36" s="54">
        <f t="shared" si="8"/>
        <v>30</v>
      </c>
      <c r="P36" s="54">
        <f t="shared" si="8"/>
        <v>25</v>
      </c>
      <c r="Q36" s="54">
        <f t="shared" si="8"/>
        <v>31</v>
      </c>
      <c r="R36" s="54">
        <f t="shared" si="8"/>
        <v>29</v>
      </c>
      <c r="S36" s="54">
        <f t="shared" si="8"/>
        <v>29</v>
      </c>
      <c r="T36" s="54">
        <f t="shared" si="8"/>
        <v>30</v>
      </c>
      <c r="U36" s="54">
        <f t="shared" si="8"/>
        <v>29</v>
      </c>
      <c r="V36" s="54">
        <f t="shared" si="8"/>
        <v>29</v>
      </c>
      <c r="W36" s="54">
        <f t="shared" si="8"/>
        <v>29</v>
      </c>
      <c r="X36" s="68">
        <f t="shared" si="8"/>
        <v>29</v>
      </c>
    </row>
    <row r="37" spans="1:28" ht="15.75" customHeight="1" x14ac:dyDescent="0.25">
      <c r="A37" s="7"/>
      <c r="B37" s="116"/>
      <c r="C37" s="64" t="s">
        <v>95</v>
      </c>
      <c r="D37" s="54">
        <f>COUNTBLANK(D$3:D$33)</f>
        <v>0</v>
      </c>
      <c r="E37" s="54">
        <f t="shared" ref="E37:X37" si="9">COUNTBLANK(E$3:E$33)</f>
        <v>0</v>
      </c>
      <c r="F37" s="54">
        <f t="shared" si="9"/>
        <v>0</v>
      </c>
      <c r="G37" s="54">
        <f t="shared" si="9"/>
        <v>6</v>
      </c>
      <c r="H37" s="54">
        <f t="shared" si="9"/>
        <v>2</v>
      </c>
      <c r="I37" s="54">
        <f t="shared" si="9"/>
        <v>6</v>
      </c>
      <c r="J37" s="54">
        <f t="shared" si="9"/>
        <v>4</v>
      </c>
      <c r="K37" s="54">
        <f t="shared" si="9"/>
        <v>1</v>
      </c>
      <c r="L37" s="54">
        <f t="shared" si="9"/>
        <v>3</v>
      </c>
      <c r="M37" s="54">
        <f t="shared" si="9"/>
        <v>1</v>
      </c>
      <c r="N37" s="54">
        <f t="shared" si="9"/>
        <v>4</v>
      </c>
      <c r="O37" s="54">
        <f t="shared" si="9"/>
        <v>1</v>
      </c>
      <c r="P37" s="54">
        <f t="shared" si="9"/>
        <v>6</v>
      </c>
      <c r="Q37" s="54">
        <f t="shared" si="9"/>
        <v>0</v>
      </c>
      <c r="R37" s="54">
        <f t="shared" si="9"/>
        <v>2</v>
      </c>
      <c r="S37" s="54">
        <f t="shared" si="9"/>
        <v>2</v>
      </c>
      <c r="T37" s="54">
        <f t="shared" si="9"/>
        <v>1</v>
      </c>
      <c r="U37" s="54">
        <f t="shared" si="9"/>
        <v>2</v>
      </c>
      <c r="V37" s="54">
        <f t="shared" si="9"/>
        <v>2</v>
      </c>
      <c r="W37" s="54">
        <f t="shared" si="9"/>
        <v>2</v>
      </c>
      <c r="X37" s="68">
        <f t="shared" si="9"/>
        <v>2</v>
      </c>
    </row>
    <row r="38" spans="1:28" ht="15.75" thickBot="1" x14ac:dyDescent="0.3">
      <c r="B38" s="117"/>
      <c r="C38" s="65" t="s">
        <v>76</v>
      </c>
      <c r="D38" s="69">
        <f>IF(D37=0,0,D37/D35)</f>
        <v>0</v>
      </c>
      <c r="E38" s="69">
        <f t="shared" ref="E38:X38" si="10">IF(E37=0,0,E37/E35)</f>
        <v>0</v>
      </c>
      <c r="F38" s="69">
        <f t="shared" si="10"/>
        <v>0</v>
      </c>
      <c r="G38" s="69">
        <f t="shared" si="10"/>
        <v>0.19354838709677419</v>
      </c>
      <c r="H38" s="69">
        <f t="shared" si="10"/>
        <v>6.4516129032258063E-2</v>
      </c>
      <c r="I38" s="69">
        <f t="shared" si="10"/>
        <v>0.19354838709677419</v>
      </c>
      <c r="J38" s="69">
        <f t="shared" si="10"/>
        <v>0.12903225806451613</v>
      </c>
      <c r="K38" s="69">
        <f t="shared" si="10"/>
        <v>3.2258064516129031E-2</v>
      </c>
      <c r="L38" s="69">
        <f t="shared" si="10"/>
        <v>9.6774193548387094E-2</v>
      </c>
      <c r="M38" s="69">
        <f t="shared" si="10"/>
        <v>3.2258064516129031E-2</v>
      </c>
      <c r="N38" s="69">
        <f t="shared" si="10"/>
        <v>0.12903225806451613</v>
      </c>
      <c r="O38" s="69">
        <f t="shared" si="10"/>
        <v>3.2258064516129031E-2</v>
      </c>
      <c r="P38" s="69">
        <f t="shared" si="10"/>
        <v>0.19354838709677419</v>
      </c>
      <c r="Q38" s="69">
        <f t="shared" si="10"/>
        <v>0</v>
      </c>
      <c r="R38" s="69">
        <f t="shared" si="10"/>
        <v>6.4516129032258063E-2</v>
      </c>
      <c r="S38" s="69">
        <f t="shared" si="10"/>
        <v>6.4516129032258063E-2</v>
      </c>
      <c r="T38" s="69">
        <f t="shared" si="10"/>
        <v>3.2258064516129031E-2</v>
      </c>
      <c r="U38" s="69">
        <f t="shared" si="10"/>
        <v>6.4516129032258063E-2</v>
      </c>
      <c r="V38" s="69">
        <f t="shared" si="10"/>
        <v>6.4516129032258063E-2</v>
      </c>
      <c r="W38" s="69">
        <f t="shared" si="10"/>
        <v>6.4516129032258063E-2</v>
      </c>
      <c r="X38" s="70">
        <f t="shared" si="10"/>
        <v>6.4516129032258063E-2</v>
      </c>
    </row>
  </sheetData>
  <autoFilter ref="A2:AV2" xr:uid="{00000000-0001-0000-0000-000000000000}">
    <sortState xmlns:xlrd2="http://schemas.microsoft.com/office/spreadsheetml/2017/richdata2" ref="A3:AV33">
      <sortCondition descending="1" ref="G2"/>
    </sortState>
  </autoFilter>
  <mergeCells count="1">
    <mergeCell ref="B35:B38"/>
  </mergeCells>
  <phoneticPr fontId="3" type="noConversion"/>
  <conditionalFormatting sqref="D3:X33">
    <cfRule type="cellIs" dxfId="4" priority="6" operator="equal">
      <formula>""</formula>
    </cfRule>
  </conditionalFormatting>
  <conditionalFormatting sqref="D37:X37">
    <cfRule type="cellIs" dxfId="3" priority="3" operator="greaterThan">
      <formula>0</formula>
    </cfRule>
    <cfRule type="cellIs" dxfId="2" priority="4" operator="equal">
      <formula>0</formula>
    </cfRule>
  </conditionalFormatting>
  <conditionalFormatting sqref="AA3:AA33">
    <cfRule type="cellIs" dxfId="1" priority="1" operator="equal">
      <formula>0</formula>
    </cfRule>
    <cfRule type="cellIs" dxfId="0" priority="2" operator="greater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76FEB-7018-4AE2-B673-AF2493A3DFBB}">
  <sheetPr>
    <tabColor rgb="FFFFC000"/>
  </sheetPr>
  <dimension ref="A1:K34"/>
  <sheetViews>
    <sheetView tabSelected="1" workbookViewId="0">
      <selection activeCell="I2" sqref="I1:I1048576"/>
    </sheetView>
  </sheetViews>
  <sheetFormatPr defaultRowHeight="14.25" x14ac:dyDescent="0.2"/>
  <cols>
    <col min="1" max="1" width="18.5" style="2" bestFit="1" customWidth="1"/>
    <col min="2" max="2" width="24.375" style="2" bestFit="1" customWidth="1"/>
    <col min="3" max="3" width="23.75" style="2" bestFit="1" customWidth="1"/>
    <col min="4" max="4" width="22.875" style="2" bestFit="1" customWidth="1"/>
    <col min="5" max="5" width="26.25" style="72" bestFit="1" customWidth="1"/>
    <col min="6" max="6" width="11.375" style="2" bestFit="1" customWidth="1"/>
    <col min="7" max="7" width="22.5" style="2" bestFit="1" customWidth="1"/>
    <col min="8" max="8" width="21.375" style="2" customWidth="1"/>
    <col min="9" max="9" width="9" style="2"/>
    <col min="10" max="10" width="22.5" style="2" bestFit="1" customWidth="1"/>
    <col min="11" max="16384" width="9" style="2"/>
  </cols>
  <sheetData>
    <row r="1" spans="1:11" ht="15" x14ac:dyDescent="0.25">
      <c r="G1" s="118" t="s">
        <v>134</v>
      </c>
      <c r="H1" s="118"/>
      <c r="J1" s="118" t="s">
        <v>133</v>
      </c>
      <c r="K1" s="118"/>
    </row>
    <row r="2" spans="1:11" x14ac:dyDescent="0.2">
      <c r="A2" s="71" t="s">
        <v>69</v>
      </c>
      <c r="B2" s="2" t="s">
        <v>138</v>
      </c>
      <c r="C2" s="2" t="s">
        <v>130</v>
      </c>
      <c r="D2" s="2" t="s">
        <v>131</v>
      </c>
      <c r="E2" s="72" t="s">
        <v>132</v>
      </c>
      <c r="G2" s="71" t="s">
        <v>73</v>
      </c>
      <c r="H2" s="71" t="s">
        <v>69</v>
      </c>
      <c r="J2" s="71" t="s">
        <v>69</v>
      </c>
      <c r="K2" s="71" t="s">
        <v>72</v>
      </c>
    </row>
    <row r="3" spans="1:11" x14ac:dyDescent="0.2">
      <c r="A3" s="2" t="s">
        <v>99</v>
      </c>
      <c r="B3" s="119">
        <v>21</v>
      </c>
      <c r="C3" s="119">
        <v>17</v>
      </c>
      <c r="D3" s="119">
        <v>4</v>
      </c>
      <c r="E3" s="72">
        <v>0.19047619047619047</v>
      </c>
      <c r="G3" s="2">
        <v>1</v>
      </c>
      <c r="H3" s="2" t="s">
        <v>108</v>
      </c>
      <c r="J3" s="2" t="s">
        <v>100</v>
      </c>
      <c r="K3" s="2">
        <v>21</v>
      </c>
    </row>
    <row r="4" spans="1:11" x14ac:dyDescent="0.2">
      <c r="A4" s="2" t="s">
        <v>100</v>
      </c>
      <c r="B4" s="119">
        <v>21</v>
      </c>
      <c r="C4" s="119">
        <v>21</v>
      </c>
      <c r="D4" s="119">
        <v>0</v>
      </c>
      <c r="E4" s="72">
        <v>0</v>
      </c>
      <c r="G4" s="2">
        <v>1</v>
      </c>
      <c r="H4" s="2" t="s">
        <v>112</v>
      </c>
      <c r="J4" s="2" t="s">
        <v>101</v>
      </c>
      <c r="K4" s="2">
        <v>21</v>
      </c>
    </row>
    <row r="5" spans="1:11" x14ac:dyDescent="0.2">
      <c r="A5" s="2" t="s">
        <v>101</v>
      </c>
      <c r="B5" s="119">
        <v>21</v>
      </c>
      <c r="C5" s="119">
        <v>21</v>
      </c>
      <c r="D5" s="119">
        <v>0</v>
      </c>
      <c r="E5" s="72">
        <v>0</v>
      </c>
      <c r="G5" s="2">
        <v>1</v>
      </c>
      <c r="H5" s="2" t="s">
        <v>128</v>
      </c>
      <c r="J5" s="2" t="s">
        <v>104</v>
      </c>
      <c r="K5" s="2">
        <v>21</v>
      </c>
    </row>
    <row r="6" spans="1:11" x14ac:dyDescent="0.2">
      <c r="A6" s="2" t="s">
        <v>102</v>
      </c>
      <c r="B6" s="119">
        <v>21</v>
      </c>
      <c r="C6" s="119">
        <v>14</v>
      </c>
      <c r="D6" s="119">
        <v>7</v>
      </c>
      <c r="E6" s="72">
        <v>0.33333333333333331</v>
      </c>
      <c r="G6" s="2">
        <v>2</v>
      </c>
      <c r="H6" s="2" t="s">
        <v>103</v>
      </c>
      <c r="J6" s="2" t="s">
        <v>106</v>
      </c>
      <c r="K6" s="2">
        <v>21</v>
      </c>
    </row>
    <row r="7" spans="1:11" x14ac:dyDescent="0.2">
      <c r="A7" s="2" t="s">
        <v>103</v>
      </c>
      <c r="B7" s="119">
        <v>21</v>
      </c>
      <c r="C7" s="119">
        <v>19</v>
      </c>
      <c r="D7" s="119">
        <v>2</v>
      </c>
      <c r="E7" s="72">
        <v>9.5238095238095233E-2</v>
      </c>
      <c r="G7" s="2">
        <v>2</v>
      </c>
      <c r="H7" s="2" t="s">
        <v>105</v>
      </c>
      <c r="J7" s="2" t="s">
        <v>109</v>
      </c>
      <c r="K7" s="2">
        <v>21</v>
      </c>
    </row>
    <row r="8" spans="1:11" x14ac:dyDescent="0.2">
      <c r="A8" s="2" t="s">
        <v>104</v>
      </c>
      <c r="B8" s="119">
        <v>21</v>
      </c>
      <c r="C8" s="119">
        <v>21</v>
      </c>
      <c r="D8" s="119">
        <v>0</v>
      </c>
      <c r="E8" s="72">
        <v>0</v>
      </c>
      <c r="G8" s="2">
        <v>2</v>
      </c>
      <c r="H8" s="2" t="s">
        <v>107</v>
      </c>
      <c r="J8" s="2" t="s">
        <v>113</v>
      </c>
      <c r="K8" s="2">
        <v>21</v>
      </c>
    </row>
    <row r="9" spans="1:11" x14ac:dyDescent="0.2">
      <c r="A9" s="2" t="s">
        <v>105</v>
      </c>
      <c r="B9" s="119">
        <v>21</v>
      </c>
      <c r="C9" s="119">
        <v>19</v>
      </c>
      <c r="D9" s="119">
        <v>2</v>
      </c>
      <c r="E9" s="72">
        <v>9.5238095238095233E-2</v>
      </c>
      <c r="G9" s="2">
        <v>2</v>
      </c>
      <c r="H9" s="2" t="s">
        <v>110</v>
      </c>
      <c r="J9" s="2" t="s">
        <v>114</v>
      </c>
      <c r="K9" s="2">
        <v>21</v>
      </c>
    </row>
    <row r="10" spans="1:11" x14ac:dyDescent="0.2">
      <c r="A10" s="2" t="s">
        <v>106</v>
      </c>
      <c r="B10" s="119">
        <v>21</v>
      </c>
      <c r="C10" s="119">
        <v>21</v>
      </c>
      <c r="D10" s="119">
        <v>0</v>
      </c>
      <c r="E10" s="72">
        <v>0</v>
      </c>
      <c r="G10" s="2">
        <v>2</v>
      </c>
      <c r="H10" s="2" t="s">
        <v>126</v>
      </c>
      <c r="J10" s="2" t="s">
        <v>116</v>
      </c>
      <c r="K10" s="2">
        <v>21</v>
      </c>
    </row>
    <row r="11" spans="1:11" x14ac:dyDescent="0.2">
      <c r="A11" s="2" t="s">
        <v>107</v>
      </c>
      <c r="B11" s="119">
        <v>21</v>
      </c>
      <c r="C11" s="119">
        <v>19</v>
      </c>
      <c r="D11" s="119">
        <v>2</v>
      </c>
      <c r="E11" s="72">
        <v>9.5238095238095233E-2</v>
      </c>
      <c r="G11" s="2">
        <v>3</v>
      </c>
      <c r="H11" s="2" t="s">
        <v>111</v>
      </c>
      <c r="J11" s="2" t="s">
        <v>117</v>
      </c>
      <c r="K11" s="2">
        <v>21</v>
      </c>
    </row>
    <row r="12" spans="1:11" x14ac:dyDescent="0.2">
      <c r="A12" s="2" t="s">
        <v>108</v>
      </c>
      <c r="B12" s="119">
        <v>21</v>
      </c>
      <c r="C12" s="119">
        <v>20</v>
      </c>
      <c r="D12" s="119">
        <v>1</v>
      </c>
      <c r="E12" s="72">
        <v>4.7619047619047616E-2</v>
      </c>
      <c r="G12" s="2">
        <v>3</v>
      </c>
      <c r="H12" s="2" t="s">
        <v>115</v>
      </c>
      <c r="J12" s="2" t="s">
        <v>122</v>
      </c>
      <c r="K12" s="2">
        <v>21</v>
      </c>
    </row>
    <row r="13" spans="1:11" x14ac:dyDescent="0.2">
      <c r="A13" s="2" t="s">
        <v>109</v>
      </c>
      <c r="B13" s="119">
        <v>21</v>
      </c>
      <c r="C13" s="119">
        <v>21</v>
      </c>
      <c r="D13" s="119">
        <v>0</v>
      </c>
      <c r="E13" s="72">
        <v>0</v>
      </c>
      <c r="G13" s="2">
        <v>3</v>
      </c>
      <c r="H13" s="2" t="s">
        <v>118</v>
      </c>
      <c r="J13" s="2" t="s">
        <v>123</v>
      </c>
      <c r="K13" s="2">
        <v>21</v>
      </c>
    </row>
    <row r="14" spans="1:11" x14ac:dyDescent="0.2">
      <c r="A14" s="2" t="s">
        <v>110</v>
      </c>
      <c r="B14" s="119">
        <v>21</v>
      </c>
      <c r="C14" s="119">
        <v>19</v>
      </c>
      <c r="D14" s="119">
        <v>2</v>
      </c>
      <c r="E14" s="72">
        <v>9.5238095238095233E-2</v>
      </c>
      <c r="G14" s="2">
        <v>3</v>
      </c>
      <c r="H14" s="2" t="s">
        <v>119</v>
      </c>
      <c r="J14" s="2" t="s">
        <v>125</v>
      </c>
      <c r="K14" s="2">
        <v>21</v>
      </c>
    </row>
    <row r="15" spans="1:11" x14ac:dyDescent="0.2">
      <c r="A15" s="2" t="s">
        <v>111</v>
      </c>
      <c r="B15" s="119">
        <v>21</v>
      </c>
      <c r="C15" s="119">
        <v>18</v>
      </c>
      <c r="D15" s="119">
        <v>3</v>
      </c>
      <c r="E15" s="72">
        <v>0.14285714285714285</v>
      </c>
      <c r="G15" s="2">
        <v>3</v>
      </c>
      <c r="H15" s="2" t="s">
        <v>120</v>
      </c>
      <c r="J15" s="2" t="s">
        <v>127</v>
      </c>
      <c r="K15" s="2">
        <v>21</v>
      </c>
    </row>
    <row r="16" spans="1:11" x14ac:dyDescent="0.2">
      <c r="A16" s="2" t="s">
        <v>112</v>
      </c>
      <c r="B16" s="119">
        <v>21</v>
      </c>
      <c r="C16" s="119">
        <v>20</v>
      </c>
      <c r="D16" s="119">
        <v>1</v>
      </c>
      <c r="E16" s="72">
        <v>4.7619047619047616E-2</v>
      </c>
      <c r="G16" s="2">
        <v>3</v>
      </c>
      <c r="H16" s="2" t="s">
        <v>121</v>
      </c>
      <c r="J16" s="2" t="s">
        <v>129</v>
      </c>
      <c r="K16" s="2">
        <v>21</v>
      </c>
    </row>
    <row r="17" spans="1:8" x14ac:dyDescent="0.2">
      <c r="A17" s="2" t="s">
        <v>113</v>
      </c>
      <c r="B17" s="119">
        <v>21</v>
      </c>
      <c r="C17" s="119">
        <v>21</v>
      </c>
      <c r="D17" s="119">
        <v>0</v>
      </c>
      <c r="E17" s="72">
        <v>0</v>
      </c>
      <c r="G17" s="2">
        <v>4</v>
      </c>
      <c r="H17" s="2" t="s">
        <v>99</v>
      </c>
    </row>
    <row r="18" spans="1:8" x14ac:dyDescent="0.2">
      <c r="A18" s="2" t="s">
        <v>114</v>
      </c>
      <c r="B18" s="119">
        <v>21</v>
      </c>
      <c r="C18" s="119">
        <v>21</v>
      </c>
      <c r="D18" s="119">
        <v>0</v>
      </c>
      <c r="E18" s="72">
        <v>0</v>
      </c>
      <c r="G18" s="2">
        <v>5</v>
      </c>
      <c r="H18" s="2" t="s">
        <v>124</v>
      </c>
    </row>
    <row r="19" spans="1:8" x14ac:dyDescent="0.2">
      <c r="A19" s="2" t="s">
        <v>115</v>
      </c>
      <c r="B19" s="119">
        <v>21</v>
      </c>
      <c r="C19" s="119">
        <v>18</v>
      </c>
      <c r="D19" s="119">
        <v>3</v>
      </c>
      <c r="E19" s="72">
        <v>0.14285714285714285</v>
      </c>
      <c r="G19" s="2">
        <v>7</v>
      </c>
      <c r="H19" s="2" t="s">
        <v>102</v>
      </c>
    </row>
    <row r="20" spans="1:8" x14ac:dyDescent="0.2">
      <c r="A20" s="2" t="s">
        <v>116</v>
      </c>
      <c r="B20" s="119">
        <v>21</v>
      </c>
      <c r="C20" s="119">
        <v>21</v>
      </c>
      <c r="D20" s="119">
        <v>0</v>
      </c>
      <c r="E20" s="72">
        <v>0</v>
      </c>
    </row>
    <row r="21" spans="1:8" x14ac:dyDescent="0.2">
      <c r="A21" s="2" t="s">
        <v>117</v>
      </c>
      <c r="B21" s="119">
        <v>21</v>
      </c>
      <c r="C21" s="119">
        <v>21</v>
      </c>
      <c r="D21" s="119">
        <v>0</v>
      </c>
      <c r="E21" s="72">
        <v>0</v>
      </c>
    </row>
    <row r="22" spans="1:8" x14ac:dyDescent="0.2">
      <c r="A22" s="2" t="s">
        <v>118</v>
      </c>
      <c r="B22" s="119">
        <v>21</v>
      </c>
      <c r="C22" s="119">
        <v>18</v>
      </c>
      <c r="D22" s="119">
        <v>3</v>
      </c>
      <c r="E22" s="72">
        <v>0.14285714285714285</v>
      </c>
    </row>
    <row r="23" spans="1:8" x14ac:dyDescent="0.2">
      <c r="A23" s="2" t="s">
        <v>119</v>
      </c>
      <c r="B23" s="119">
        <v>21</v>
      </c>
      <c r="C23" s="119">
        <v>18</v>
      </c>
      <c r="D23" s="119">
        <v>3</v>
      </c>
      <c r="E23" s="72">
        <v>0.14285714285714285</v>
      </c>
    </row>
    <row r="24" spans="1:8" x14ac:dyDescent="0.2">
      <c r="A24" s="2" t="s">
        <v>120</v>
      </c>
      <c r="B24" s="119">
        <v>21</v>
      </c>
      <c r="C24" s="119">
        <v>18</v>
      </c>
      <c r="D24" s="119">
        <v>3</v>
      </c>
      <c r="E24" s="72">
        <v>0.14285714285714285</v>
      </c>
    </row>
    <row r="25" spans="1:8" x14ac:dyDescent="0.2">
      <c r="A25" s="2" t="s">
        <v>121</v>
      </c>
      <c r="B25" s="119">
        <v>21</v>
      </c>
      <c r="C25" s="119">
        <v>18</v>
      </c>
      <c r="D25" s="119">
        <v>3</v>
      </c>
      <c r="E25" s="72">
        <v>0.14285714285714285</v>
      </c>
    </row>
    <row r="26" spans="1:8" x14ac:dyDescent="0.2">
      <c r="A26" s="2" t="s">
        <v>122</v>
      </c>
      <c r="B26" s="119">
        <v>21</v>
      </c>
      <c r="C26" s="119">
        <v>21</v>
      </c>
      <c r="D26" s="119">
        <v>0</v>
      </c>
      <c r="E26" s="72">
        <v>0</v>
      </c>
    </row>
    <row r="27" spans="1:8" x14ac:dyDescent="0.2">
      <c r="A27" s="2" t="s">
        <v>123</v>
      </c>
      <c r="B27" s="119">
        <v>21</v>
      </c>
      <c r="C27" s="119">
        <v>21</v>
      </c>
      <c r="D27" s="119">
        <v>0</v>
      </c>
      <c r="E27" s="72">
        <v>0</v>
      </c>
    </row>
    <row r="28" spans="1:8" x14ac:dyDescent="0.2">
      <c r="A28" s="2" t="s">
        <v>124</v>
      </c>
      <c r="B28" s="119">
        <v>21</v>
      </c>
      <c r="C28" s="119">
        <v>16</v>
      </c>
      <c r="D28" s="119">
        <v>5</v>
      </c>
      <c r="E28" s="72">
        <v>0.23809523809523808</v>
      </c>
    </row>
    <row r="29" spans="1:8" x14ac:dyDescent="0.2">
      <c r="A29" s="2" t="s">
        <v>125</v>
      </c>
      <c r="B29" s="119">
        <v>21</v>
      </c>
      <c r="C29" s="119">
        <v>21</v>
      </c>
      <c r="D29" s="119">
        <v>0</v>
      </c>
      <c r="E29" s="72">
        <v>0</v>
      </c>
    </row>
    <row r="30" spans="1:8" x14ac:dyDescent="0.2">
      <c r="A30" s="2" t="s">
        <v>126</v>
      </c>
      <c r="B30" s="119">
        <v>21</v>
      </c>
      <c r="C30" s="119">
        <v>19</v>
      </c>
      <c r="D30" s="119">
        <v>2</v>
      </c>
      <c r="E30" s="72">
        <v>9.5238095238095233E-2</v>
      </c>
    </row>
    <row r="31" spans="1:8" x14ac:dyDescent="0.2">
      <c r="A31" s="2" t="s">
        <v>127</v>
      </c>
      <c r="B31" s="119">
        <v>21</v>
      </c>
      <c r="C31" s="119">
        <v>21</v>
      </c>
      <c r="D31" s="119">
        <v>0</v>
      </c>
      <c r="E31" s="72">
        <v>0</v>
      </c>
    </row>
    <row r="32" spans="1:8" x14ac:dyDescent="0.2">
      <c r="A32" s="2" t="s">
        <v>128</v>
      </c>
      <c r="B32" s="119">
        <v>21</v>
      </c>
      <c r="C32" s="119">
        <v>20</v>
      </c>
      <c r="D32" s="119">
        <v>1</v>
      </c>
      <c r="E32" s="72">
        <v>4.7619047619047616E-2</v>
      </c>
    </row>
    <row r="33" spans="1:5" x14ac:dyDescent="0.2">
      <c r="A33" s="2" t="s">
        <v>129</v>
      </c>
      <c r="B33" s="119">
        <v>21</v>
      </c>
      <c r="C33" s="119">
        <v>21</v>
      </c>
      <c r="D33" s="119">
        <v>0</v>
      </c>
      <c r="E33" s="72">
        <v>0</v>
      </c>
    </row>
    <row r="34" spans="1:5" x14ac:dyDescent="0.2">
      <c r="A34" s="2" t="s">
        <v>98</v>
      </c>
      <c r="B34" s="119">
        <v>21</v>
      </c>
      <c r="C34" s="119">
        <v>604</v>
      </c>
      <c r="D34" s="119">
        <v>47</v>
      </c>
      <c r="E34" s="72">
        <v>7.2196620583717341E-2</v>
      </c>
    </row>
  </sheetData>
  <mergeCells count="2">
    <mergeCell ref="G1:H1"/>
    <mergeCell ref="J1:K1"/>
  </mergeCells>
  <pageMargins left="0.7" right="0.7" top="0.75" bottom="0.75" header="0.3" footer="0.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Example 1</vt:lpstr>
      <vt:lpstr>Example 2</vt:lpstr>
      <vt:lpstr>Example 2 Pivot Reports</vt:lpstr>
      <vt:lpstr>'Example 1'!worst_day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Justins Stratton</dc:creator>
  <cp:lastModifiedBy>Justins Stratton</cp:lastModifiedBy>
  <dcterms:created xsi:type="dcterms:W3CDTF">2023-09-11T20:30:30Z</dcterms:created>
  <dcterms:modified xsi:type="dcterms:W3CDTF">2023-09-12T14:37:20Z</dcterms:modified>
</cp:coreProperties>
</file>

<file path=docProps/core0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2023-09-11T15:08:50Z</dcterms:created>
  <cp:revision>0</cp:revision>
</cp:coreProperties>
</file>