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874c6ef6fea7ed8b/Desktop/Data Analytics/Coding_Temple/week_1/"/>
    </mc:Choice>
  </mc:AlternateContent>
  <xr:revisionPtr revIDLastSave="2982" documentId="8_{A61917B6-B743-400A-A655-7A205F253C32}" xr6:coauthVersionLast="47" xr6:coauthVersionMax="47" xr10:uidLastSave="{A9BDE94B-F143-496E-B217-CFF8AB01739F}"/>
  <bookViews>
    <workbookView xWindow="-120" yWindow="-120" windowWidth="29040" windowHeight="15840" firstSheet="2" activeTab="2" xr2:uid="{EEA3A2CD-C89D-4666-A3CF-060FED7DC40D}"/>
  </bookViews>
  <sheets>
    <sheet name="Sheet2" sheetId="13" state="hidden" r:id="rId1"/>
    <sheet name="Sheet3" sheetId="14" state="hidden" r:id="rId2"/>
    <sheet name="Expense" sheetId="3" r:id="rId3"/>
    <sheet name="Dashboard" sheetId="4" r:id="rId4"/>
  </sheets>
  <definedNames>
    <definedName name="_xlnm._FilterDatabase" localSheetId="2" hidden="1">Expense!$C$33:$S$46</definedName>
    <definedName name="nums">Expense!$BX$34:$BX$63</definedName>
    <definedName name="Slicer_Budget_Accounts">#N/A</definedName>
    <definedName name="Slicer_Month">#N/A</definedName>
    <definedName name="Slicer_Month1">#N/A</definedName>
    <definedName name="Slicer_Month2">#N/A</definedName>
  </definedNames>
  <calcPr calcId="191029"/>
  <pivotCaches>
    <pivotCache cacheId="13" r:id="rId5"/>
    <pivotCache cacheId="14" r:id="rId6"/>
    <pivotCache cacheId="15" r:id="rId7"/>
    <pivotCache cacheId="1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1" i="3" l="1"/>
  <c r="F31" i="3"/>
  <c r="E31" i="3"/>
  <c r="D31" i="3"/>
  <c r="J30" i="3"/>
  <c r="I30" i="3"/>
  <c r="G30" i="3"/>
  <c r="H30" i="3" s="1"/>
  <c r="I20" i="3"/>
  <c r="J20" i="3"/>
  <c r="I21" i="3"/>
  <c r="J21" i="3"/>
  <c r="I22" i="3"/>
  <c r="J22" i="3"/>
  <c r="I23" i="3"/>
  <c r="J23" i="3"/>
  <c r="I24" i="3"/>
  <c r="J24" i="3"/>
  <c r="I25" i="3"/>
  <c r="J25" i="3"/>
  <c r="I26" i="3"/>
  <c r="J26" i="3"/>
  <c r="I27" i="3"/>
  <c r="J27" i="3"/>
  <c r="I28" i="3"/>
  <c r="J28" i="3"/>
  <c r="I29" i="3"/>
  <c r="J29" i="3"/>
  <c r="J19" i="3"/>
  <c r="I19" i="3"/>
  <c r="G20" i="3"/>
  <c r="H20" i="3" s="1"/>
  <c r="G21" i="3"/>
  <c r="H21" i="3" s="1"/>
  <c r="G22" i="3"/>
  <c r="H22" i="3" s="1"/>
  <c r="G23" i="3"/>
  <c r="H23" i="3" s="1"/>
  <c r="G24" i="3"/>
  <c r="H24" i="3" s="1"/>
  <c r="G25" i="3"/>
  <c r="H25" i="3" s="1"/>
  <c r="G26" i="3"/>
  <c r="H26" i="3" s="1"/>
  <c r="G27" i="3"/>
  <c r="H27" i="3" s="1"/>
  <c r="G28" i="3"/>
  <c r="H28" i="3" s="1"/>
  <c r="G29" i="3"/>
  <c r="H29" i="3" s="1"/>
  <c r="G19" i="3"/>
  <c r="H19" i="3" s="1"/>
  <c r="R45" i="3"/>
  <c r="Q45" i="3"/>
  <c r="R44" i="3"/>
  <c r="Q44" i="3"/>
  <c r="R43" i="3"/>
  <c r="Q43" i="3"/>
  <c r="R42" i="3"/>
  <c r="Q42" i="3"/>
  <c r="R41" i="3"/>
  <c r="Q41" i="3"/>
  <c r="R40" i="3"/>
  <c r="Q40" i="3"/>
  <c r="R39" i="3"/>
  <c r="Q39" i="3"/>
  <c r="R38" i="3"/>
  <c r="Q38" i="3"/>
  <c r="R37" i="3"/>
  <c r="Q37" i="3"/>
  <c r="R36" i="3"/>
  <c r="Q36" i="3"/>
  <c r="R35" i="3"/>
  <c r="Q35" i="3"/>
  <c r="R34" i="3"/>
  <c r="Q34" i="3"/>
  <c r="S35" i="3"/>
  <c r="S36" i="3"/>
  <c r="S37" i="3"/>
  <c r="S38" i="3"/>
  <c r="S39" i="3"/>
  <c r="S40" i="3"/>
  <c r="S41" i="3"/>
  <c r="S42" i="3"/>
  <c r="S43" i="3"/>
  <c r="S44" i="3"/>
  <c r="S45" i="3"/>
  <c r="S34" i="3"/>
  <c r="P35" i="3"/>
  <c r="E72" i="3" s="1"/>
  <c r="P36" i="3"/>
  <c r="E73" i="3" s="1"/>
  <c r="P37" i="3"/>
  <c r="E74" i="3" s="1"/>
  <c r="P38" i="3"/>
  <c r="E75" i="3" s="1"/>
  <c r="P39" i="3"/>
  <c r="E76" i="3" s="1"/>
  <c r="P40" i="3"/>
  <c r="E77" i="3" s="1"/>
  <c r="P41" i="3"/>
  <c r="E78" i="3" s="1"/>
  <c r="P42" i="3"/>
  <c r="E79" i="3" s="1"/>
  <c r="P43" i="3"/>
  <c r="E80" i="3" s="1"/>
  <c r="P44" i="3"/>
  <c r="E81" i="3" s="1"/>
  <c r="P45" i="3"/>
  <c r="E82" i="3" s="1"/>
  <c r="P34" i="3"/>
  <c r="E71" i="3" s="1"/>
  <c r="E46" i="3"/>
  <c r="F46" i="3"/>
  <c r="G46" i="3"/>
  <c r="H46" i="3"/>
  <c r="I46" i="3"/>
  <c r="J46" i="3"/>
  <c r="K46" i="3"/>
  <c r="L46" i="3"/>
  <c r="M46" i="3"/>
  <c r="N46" i="3"/>
  <c r="O46" i="3"/>
  <c r="D46" i="3"/>
  <c r="D71" i="3" l="1"/>
  <c r="D83" i="3" s="1"/>
  <c r="E83" i="3"/>
  <c r="H31" i="3"/>
  <c r="I31" i="3"/>
  <c r="J31" i="3"/>
  <c r="G31" i="3"/>
  <c r="D50" i="3"/>
  <c r="E3" i="3"/>
  <c r="S46" i="3"/>
  <c r="P46" i="3"/>
  <c r="Q46" i="3"/>
  <c r="R46" i="3"/>
  <c r="G53" i="3" l="1"/>
  <c r="H53" i="3"/>
  <c r="D53" i="3"/>
  <c r="E53" i="3"/>
  <c r="F53" i="3"/>
  <c r="I49" i="3"/>
  <c r="K49" i="3"/>
  <c r="L49" i="3"/>
  <c r="J49" i="3"/>
  <c r="E50" i="3"/>
  <c r="H50" i="3"/>
  <c r="I51" i="3"/>
  <c r="G50" i="3"/>
  <c r="F50" i="3"/>
  <c r="K51" i="3"/>
  <c r="J51" i="3"/>
  <c r="L53" i="3" l="1"/>
  <c r="I53" i="3"/>
  <c r="F71" i="3" s="1"/>
  <c r="K53" i="3"/>
  <c r="J53" i="3"/>
  <c r="L50" i="3"/>
  <c r="I50" i="3"/>
  <c r="K50" i="3"/>
  <c r="C49" i="3"/>
  <c r="J50" i="3"/>
  <c r="L51" i="3"/>
  <c r="H71" i="3" l="1"/>
  <c r="F3" i="3"/>
  <c r="G3" i="3" s="1"/>
  <c r="D4" i="3" l="1"/>
  <c r="G72" i="3" s="1"/>
  <c r="E4" i="3" l="1"/>
  <c r="D54" i="3" l="1"/>
  <c r="E54" i="3"/>
  <c r="F54" i="3"/>
  <c r="G54" i="3"/>
  <c r="H54" i="3"/>
  <c r="I54" i="3" l="1"/>
  <c r="F72" i="3" s="1"/>
  <c r="H72" i="3" s="1"/>
  <c r="K54" i="3"/>
  <c r="L54" i="3"/>
  <c r="J54" i="3"/>
  <c r="F4" i="3" l="1"/>
  <c r="D5" i="3" l="1"/>
  <c r="G4" i="3"/>
  <c r="E5" i="3" l="1"/>
  <c r="G73" i="3"/>
  <c r="D55" i="3" l="1"/>
  <c r="F55" i="3"/>
  <c r="E55" i="3"/>
  <c r="G55" i="3"/>
  <c r="H55" i="3"/>
  <c r="I55" i="3" l="1"/>
  <c r="L55" i="3"/>
  <c r="J55" i="3"/>
  <c r="K55" i="3"/>
  <c r="F5" i="3" l="1"/>
  <c r="F73" i="3"/>
  <c r="H73" i="3" s="1"/>
  <c r="G5" i="3" l="1"/>
  <c r="D6" i="3"/>
  <c r="G74" i="3" l="1"/>
  <c r="E6" i="3"/>
  <c r="D56" i="3" l="1"/>
  <c r="G56" i="3"/>
  <c r="H56" i="3"/>
  <c r="E56" i="3"/>
  <c r="F56" i="3"/>
  <c r="L56" i="3" l="1"/>
  <c r="J56" i="3"/>
  <c r="I56" i="3"/>
  <c r="K56" i="3"/>
  <c r="F6" i="3" l="1"/>
  <c r="F74" i="3"/>
  <c r="H74" i="3" s="1"/>
  <c r="D7" i="3" l="1"/>
  <c r="G6" i="3"/>
  <c r="E7" i="3" l="1"/>
  <c r="G75" i="3"/>
  <c r="F57" i="3" l="1"/>
  <c r="H57" i="3"/>
  <c r="G57" i="3"/>
  <c r="D57" i="3"/>
  <c r="E57" i="3"/>
  <c r="L57" i="3" l="1"/>
  <c r="J57" i="3"/>
  <c r="K57" i="3"/>
  <c r="I57" i="3"/>
  <c r="F75" i="3" l="1"/>
  <c r="H75" i="3" s="1"/>
  <c r="F7" i="3"/>
  <c r="D8" i="3" l="1"/>
  <c r="G7" i="3"/>
  <c r="E8" i="3" l="1"/>
  <c r="G76" i="3"/>
  <c r="D58" i="3" l="1"/>
  <c r="H58" i="3"/>
  <c r="G58" i="3"/>
  <c r="E58" i="3"/>
  <c r="F58" i="3"/>
  <c r="L58" i="3" l="1"/>
  <c r="I58" i="3"/>
  <c r="J58" i="3"/>
  <c r="K58" i="3"/>
  <c r="F76" i="3" l="1"/>
  <c r="H76" i="3" s="1"/>
  <c r="F8" i="3"/>
  <c r="D9" i="3" l="1"/>
  <c r="G8" i="3"/>
  <c r="E9" i="3" l="1"/>
  <c r="G77" i="3"/>
  <c r="D59" i="3" l="1"/>
  <c r="F59" i="3"/>
  <c r="H59" i="3"/>
  <c r="G59" i="3"/>
  <c r="E59" i="3"/>
  <c r="L59" i="3" l="1"/>
  <c r="J59" i="3"/>
  <c r="K59" i="3"/>
  <c r="I59" i="3"/>
  <c r="F9" i="3" l="1"/>
  <c r="F77" i="3"/>
  <c r="H77" i="3" s="1"/>
  <c r="D10" i="3" l="1"/>
  <c r="G9" i="3"/>
  <c r="E10" i="3" l="1"/>
  <c r="G78" i="3"/>
  <c r="D60" i="3" l="1"/>
  <c r="F60" i="3"/>
  <c r="G60" i="3"/>
  <c r="E60" i="3"/>
  <c r="H60" i="3"/>
  <c r="I60" i="3" l="1"/>
  <c r="K60" i="3"/>
  <c r="L60" i="3"/>
  <c r="J60" i="3"/>
  <c r="F10" i="3" l="1"/>
  <c r="F78" i="3"/>
  <c r="H78" i="3" s="1"/>
  <c r="D11" i="3" l="1"/>
  <c r="G10" i="3"/>
  <c r="E11" i="3" l="1"/>
  <c r="G79" i="3"/>
  <c r="D61" i="3" l="1"/>
  <c r="F61" i="3"/>
  <c r="G61" i="3"/>
  <c r="E61" i="3"/>
  <c r="H61" i="3"/>
  <c r="J61" i="3" l="1"/>
  <c r="I61" i="3"/>
  <c r="K61" i="3"/>
  <c r="L61" i="3"/>
  <c r="F11" i="3" l="1"/>
  <c r="F79" i="3"/>
  <c r="H79" i="3" s="1"/>
  <c r="D12" i="3" l="1"/>
  <c r="G11" i="3"/>
  <c r="E12" i="3" l="1"/>
  <c r="G80" i="3"/>
  <c r="F62" i="3" l="1"/>
  <c r="H62" i="3"/>
  <c r="G62" i="3"/>
  <c r="D62" i="3"/>
  <c r="E62" i="3"/>
  <c r="J62" i="3" l="1"/>
  <c r="L62" i="3"/>
  <c r="I62" i="3"/>
  <c r="K62" i="3"/>
  <c r="F80" i="3" l="1"/>
  <c r="F12" i="3"/>
  <c r="D13" i="3" l="1"/>
  <c r="G12" i="3"/>
  <c r="H80" i="3"/>
  <c r="G81" i="3" l="1"/>
  <c r="E13" i="3"/>
  <c r="D63" i="3" l="1"/>
  <c r="F63" i="3"/>
  <c r="G63" i="3"/>
  <c r="H63" i="3"/>
  <c r="E63" i="3"/>
  <c r="K63" i="3" l="1"/>
  <c r="I63" i="3"/>
  <c r="J63" i="3"/>
  <c r="L63" i="3"/>
  <c r="F13" i="3" l="1"/>
  <c r="F81" i="3"/>
  <c r="D14" i="3" l="1"/>
  <c r="G13" i="3"/>
  <c r="H81" i="3"/>
  <c r="E14" i="3" l="1"/>
  <c r="G82" i="3"/>
  <c r="G83" i="3" s="1"/>
  <c r="D64" i="3" l="1"/>
  <c r="H64" i="3"/>
  <c r="H65" i="3" s="1"/>
  <c r="F64" i="3"/>
  <c r="F65" i="3" s="1"/>
  <c r="G64" i="3"/>
  <c r="G65" i="3" s="1"/>
  <c r="E64" i="3"/>
  <c r="E65" i="3" s="1"/>
  <c r="L64" i="3" l="1"/>
  <c r="L65" i="3" s="1"/>
  <c r="K64" i="3"/>
  <c r="K65" i="3" s="1"/>
  <c r="I64" i="3"/>
  <c r="J64" i="3"/>
  <c r="J65" i="3" s="1"/>
  <c r="D65" i="3"/>
  <c r="F82" i="3" l="1"/>
  <c r="I65" i="3"/>
  <c r="F14" i="3"/>
  <c r="H82" i="3" l="1"/>
  <c r="H83" i="3" s="1"/>
  <c r="F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tc={AA40B960-7CB2-4314-9661-DFA2E7632C70}</author>
  </authors>
  <commentList>
    <comment ref="D51" authorId="0" shapeId="0" xr:uid="{AA40B960-7CB2-4314-9661-DFA2E7632C70}">
      <text>
        <t xml:space="preserve">[Threaded comment]
Your version of Excel allows you to read this threaded comment; however, any edits to it will get removed if the file is opened in a newer version of Excel. Learn more: https://go.microsoft.com/fwlink/?linkid=870924
Comment:
    Select Drop Down To Adjust Goal
</t>
      </text>
    </comment>
  </commentList>
</comments>
</file>

<file path=xl/sharedStrings.xml><?xml version="1.0" encoding="utf-8"?>
<sst xmlns="http://schemas.openxmlformats.org/spreadsheetml/2006/main" count="169" uniqueCount="97">
  <si>
    <t>Savings</t>
  </si>
  <si>
    <t>Retirement</t>
  </si>
  <si>
    <t>Fun</t>
  </si>
  <si>
    <t>Income</t>
  </si>
  <si>
    <t>Jan</t>
  </si>
  <si>
    <t>Feb</t>
  </si>
  <si>
    <t>Mar</t>
  </si>
  <si>
    <t>Apr</t>
  </si>
  <si>
    <t>May</t>
  </si>
  <si>
    <t>Jun</t>
  </si>
  <si>
    <t>Jul</t>
  </si>
  <si>
    <t>Aug</t>
  </si>
  <si>
    <t>Sep</t>
  </si>
  <si>
    <t>Oct</t>
  </si>
  <si>
    <t>Nov</t>
  </si>
  <si>
    <t>Dec</t>
  </si>
  <si>
    <t>Budget Accounts:</t>
  </si>
  <si>
    <t>Xmas</t>
  </si>
  <si>
    <t>Cell Phone</t>
  </si>
  <si>
    <t>House Payment</t>
  </si>
  <si>
    <t>Car Payment</t>
  </si>
  <si>
    <t>Electric</t>
  </si>
  <si>
    <t>Groceries</t>
  </si>
  <si>
    <t>Dog Grooming</t>
  </si>
  <si>
    <t>Gas</t>
  </si>
  <si>
    <t>House Maintenance</t>
  </si>
  <si>
    <t>Wife</t>
  </si>
  <si>
    <t>Husband</t>
  </si>
  <si>
    <t>Total:</t>
  </si>
  <si>
    <t>Totals</t>
  </si>
  <si>
    <t>TTL</t>
  </si>
  <si>
    <t>Truck Payment</t>
  </si>
  <si>
    <t>Internet</t>
  </si>
  <si>
    <t>Kids College</t>
  </si>
  <si>
    <t>Total</t>
  </si>
  <si>
    <t>January</t>
  </si>
  <si>
    <t>February</t>
  </si>
  <si>
    <t>March</t>
  </si>
  <si>
    <t>April</t>
  </si>
  <si>
    <t>June</t>
  </si>
  <si>
    <t>July</t>
  </si>
  <si>
    <t>August</t>
  </si>
  <si>
    <t>September</t>
  </si>
  <si>
    <t>October</t>
  </si>
  <si>
    <t>November</t>
  </si>
  <si>
    <t>December</t>
  </si>
  <si>
    <t>Misc</t>
  </si>
  <si>
    <t>Clothes</t>
  </si>
  <si>
    <t>Month:</t>
  </si>
  <si>
    <t>Min</t>
  </si>
  <si>
    <t>Max</t>
  </si>
  <si>
    <t>Average</t>
  </si>
  <si>
    <t>Monthly Living Expenses</t>
  </si>
  <si>
    <t>Save Accounts</t>
  </si>
  <si>
    <t>Min:</t>
  </si>
  <si>
    <t>Average:</t>
  </si>
  <si>
    <t>Name--&gt;</t>
  </si>
  <si>
    <t>Checking Account</t>
  </si>
  <si>
    <t>Beg Month Balance</t>
  </si>
  <si>
    <t>Prev Month Balance</t>
  </si>
  <si>
    <t>End of Month Balance</t>
  </si>
  <si>
    <t>Annual Goal</t>
  </si>
  <si>
    <t>Avg Balance</t>
  </si>
  <si>
    <r>
      <t xml:space="preserve">Goal % </t>
    </r>
    <r>
      <rPr>
        <b/>
        <i/>
        <sz val="9"/>
        <color rgb="FF92D050"/>
        <rFont val="Calibri"/>
        <family val="2"/>
        <scheme val="minor"/>
      </rPr>
      <t>(after Expenses)</t>
    </r>
  </si>
  <si>
    <r>
      <rPr>
        <b/>
        <i/>
        <u/>
        <sz val="11"/>
        <color rgb="FF92D050"/>
        <rFont val="Calibri"/>
        <family val="2"/>
        <scheme val="minor"/>
      </rPr>
      <t>User Notes:</t>
    </r>
    <r>
      <rPr>
        <b/>
        <i/>
        <sz val="11"/>
        <color rgb="FF92D050"/>
        <rFont val="Calibri"/>
        <family val="2"/>
        <scheme val="minor"/>
      </rPr>
      <t xml:space="preserve">
1. Checking account is completely formulated
2. Income Section - only ttl, min, max, and avg are formulated
3. </t>
    </r>
    <r>
      <rPr>
        <b/>
        <i/>
        <sz val="11"/>
        <color rgb="FFFF0000"/>
        <rFont val="Calibri"/>
        <family val="2"/>
        <scheme val="minor"/>
      </rPr>
      <t xml:space="preserve">Monthly Living Section </t>
    </r>
    <r>
      <rPr>
        <b/>
        <i/>
        <sz val="11"/>
        <color rgb="FF92D050"/>
        <rFont val="Calibri"/>
        <family val="2"/>
        <scheme val="minor"/>
      </rPr>
      <t>- only ttl, min, max, and avg are formulated
4. Save Accounts Section - Goal percentage cells are drop downs. The rest is formulated</t>
    </r>
  </si>
  <si>
    <r>
      <rPr>
        <b/>
        <i/>
        <u/>
        <sz val="11"/>
        <color rgb="FF92D050"/>
        <rFont val="Calibri"/>
        <family val="2"/>
        <scheme val="minor"/>
      </rPr>
      <t>User Notes:</t>
    </r>
    <r>
      <rPr>
        <b/>
        <i/>
        <sz val="11"/>
        <color rgb="FF92D050"/>
        <rFont val="Calibri"/>
        <family val="2"/>
        <scheme val="minor"/>
      </rPr>
      <t xml:space="preserve">
1. Select desired goal percentage with drop down
***Monthly savings amounts are formulated to select the goal dollar amount, only if the total goal sum for all goals is less than the monthly income minus living expenses (-$500 in checking to try to keep some money in checking as a cushion), if it is more than the sum of income and living expenses it will shoot for the goal. Worst case it tells you not to save that month </t>
    </r>
  </si>
  <si>
    <t>Living Expense</t>
  </si>
  <si>
    <t>Checking</t>
  </si>
  <si>
    <t>Month</t>
  </si>
  <si>
    <t>Row Labels</t>
  </si>
  <si>
    <t>Grand Total</t>
  </si>
  <si>
    <t>TTL Income</t>
  </si>
  <si>
    <t>TTL Save Accounts</t>
  </si>
  <si>
    <t>TTL Living Expense</t>
  </si>
  <si>
    <t>TTL Checking</t>
  </si>
  <si>
    <t>Wife - Engineer</t>
  </si>
  <si>
    <t>Husband - EMT</t>
  </si>
  <si>
    <t>Husband - Part Time Cook</t>
  </si>
  <si>
    <t>Husband: - EMT</t>
  </si>
  <si>
    <t>Wife: - Engineer</t>
  </si>
  <si>
    <t>Husband: - Part Time Cook</t>
  </si>
  <si>
    <t>Sum of House Payment</t>
  </si>
  <si>
    <t>Sum of Cell Phone</t>
  </si>
  <si>
    <t>Sum of Car Payment</t>
  </si>
  <si>
    <t>Sum of Electric</t>
  </si>
  <si>
    <t>Sum of Groceries</t>
  </si>
  <si>
    <t>Sum of Dog Grooming</t>
  </si>
  <si>
    <t>Sum of Gas</t>
  </si>
  <si>
    <t>Sum of House Maintenance</t>
  </si>
  <si>
    <t>Sum of Truck Payment</t>
  </si>
  <si>
    <t>Sum of Internet</t>
  </si>
  <si>
    <t>Sum of Clothes</t>
  </si>
  <si>
    <t xml:space="preserve">Savings: </t>
  </si>
  <si>
    <t>Retirement:-</t>
  </si>
  <si>
    <t>Xmas:-</t>
  </si>
  <si>
    <t>Fun:-</t>
  </si>
  <si>
    <t>Kids 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</si>
</sst>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quot;$&quot;#,##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i/>
      <sz val="11"/>
      <color theme="1"/>
      <name val="Calibri"/>
      <family val="2"/>
      <scheme val="minor"/>
    </font>
    <font>
      <b/>
      <sz val="10"/>
      <color rgb="FF92D050"/>
      <name val="Calibri"/>
      <family val="2"/>
      <scheme val="minor"/>
    </font>
    <font>
      <b/>
      <sz val="16"/>
      <color rgb="FF92D050"/>
      <name val="Calibri"/>
      <family val="2"/>
      <scheme val="minor"/>
    </font>
    <font>
      <b/>
      <sz val="18"/>
      <color rgb="FF92D050"/>
      <name val="Calibri"/>
      <family val="2"/>
      <scheme val="minor"/>
    </font>
    <font>
      <b/>
      <sz val="16"/>
      <color rgb="FFFF0000"/>
      <name val="Calibri"/>
      <family val="2"/>
      <scheme val="minor"/>
    </font>
    <font>
      <b/>
      <sz val="11"/>
      <color rgb="FF92D050"/>
      <name val="Calibri"/>
      <family val="2"/>
      <scheme val="minor"/>
    </font>
    <font>
      <b/>
      <i/>
      <sz val="9"/>
      <color rgb="FF92D050"/>
      <name val="Calibri"/>
      <family val="2"/>
      <scheme val="minor"/>
    </font>
    <font>
      <b/>
      <i/>
      <sz val="11"/>
      <color rgb="FF92D050"/>
      <name val="Calibri"/>
      <family val="2"/>
      <scheme val="minor"/>
    </font>
    <font>
      <b/>
      <i/>
      <u/>
      <sz val="11"/>
      <color rgb="FF92D050"/>
      <name val="Calibri"/>
      <family val="2"/>
      <scheme val="minor"/>
    </font>
    <font>
      <b/>
      <i/>
      <sz val="11"/>
      <color rgb="FFFF0000"/>
      <name val="Calibri"/>
      <family val="2"/>
      <scheme val="minor"/>
    </font>
    <font>
      <b/>
      <sz val="26"/>
      <color rgb="FFFFC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3" tint="0.39997558519241921"/>
        <bgColor indexed="64"/>
      </patternFill>
    </fill>
  </fills>
  <borders count="37">
    <border>
      <left/>
      <right/>
      <top/>
      <bottom/>
      <diagonal/>
    </border>
    <border>
      <left style="thin">
        <color rgb="FF00B0F0"/>
      </left>
      <right style="thin">
        <color rgb="FF00B0F0"/>
      </right>
      <top style="thin">
        <color rgb="FF00B0F0"/>
      </top>
      <bottom style="thin">
        <color rgb="FF00B0F0"/>
      </bottom>
      <diagonal/>
    </border>
    <border>
      <left/>
      <right style="thin">
        <color rgb="FF00B0F0"/>
      </right>
      <top style="thin">
        <color rgb="FF00B0F0"/>
      </top>
      <bottom style="thin">
        <color rgb="FF00B0F0"/>
      </bottom>
      <diagonal/>
    </border>
    <border>
      <left style="medium">
        <color rgb="FF00B0F0"/>
      </left>
      <right style="medium">
        <color rgb="FF00B0F0"/>
      </right>
      <top style="medium">
        <color rgb="FF00B0F0"/>
      </top>
      <bottom/>
      <diagonal/>
    </border>
    <border>
      <left style="medium">
        <color rgb="FF00B0F0"/>
      </left>
      <right style="medium">
        <color rgb="FF00B0F0"/>
      </right>
      <top/>
      <bottom/>
      <diagonal/>
    </border>
    <border>
      <left style="medium">
        <color rgb="FF00B0F0"/>
      </left>
      <right style="medium">
        <color rgb="FF00B0F0"/>
      </right>
      <top/>
      <bottom style="medium">
        <color rgb="FF00B0F0"/>
      </bottom>
      <diagonal/>
    </border>
    <border>
      <left style="medium">
        <color rgb="FF00B0F0"/>
      </left>
      <right style="thin">
        <color rgb="FF00B0F0"/>
      </right>
      <top style="medium">
        <color rgb="FF00B0F0"/>
      </top>
      <bottom style="medium">
        <color rgb="FF00B0F0"/>
      </bottom>
      <diagonal/>
    </border>
    <border>
      <left style="thin">
        <color rgb="FF00B0F0"/>
      </left>
      <right style="thin">
        <color rgb="FF00B0F0"/>
      </right>
      <top style="medium">
        <color rgb="FF00B0F0"/>
      </top>
      <bottom style="medium">
        <color rgb="FF00B0F0"/>
      </bottom>
      <diagonal/>
    </border>
    <border>
      <left style="thin">
        <color rgb="FF00B0F0"/>
      </left>
      <right style="medium">
        <color rgb="FF00B0F0"/>
      </right>
      <top style="medium">
        <color rgb="FF00B0F0"/>
      </top>
      <bottom style="medium">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thin">
        <color rgb="FF00B0F0"/>
      </right>
      <top style="medium">
        <color rgb="FF00B0F0"/>
      </top>
      <bottom style="thin">
        <color rgb="FF00B0F0"/>
      </bottom>
      <diagonal/>
    </border>
    <border>
      <left style="thin">
        <color rgb="FF00B0F0"/>
      </left>
      <right style="medium">
        <color rgb="FF00B0F0"/>
      </right>
      <top style="medium">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thin">
        <color rgb="FF00B0F0"/>
      </top>
      <bottom style="thin">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thin">
        <color rgb="FF00B0F0"/>
      </right>
      <top style="thin">
        <color rgb="FF00B0F0"/>
      </top>
      <bottom style="medium">
        <color rgb="FF00B0F0"/>
      </bottom>
      <diagonal/>
    </border>
    <border>
      <left style="thin">
        <color rgb="FF00B0F0"/>
      </left>
      <right style="medium">
        <color rgb="FF00B0F0"/>
      </right>
      <top style="thin">
        <color rgb="FF00B0F0"/>
      </top>
      <bottom style="medium">
        <color rgb="FF00B0F0"/>
      </bottom>
      <diagonal/>
    </border>
    <border>
      <left style="thin">
        <color rgb="FF00B0F0"/>
      </left>
      <right/>
      <top style="medium">
        <color rgb="FF00B0F0"/>
      </top>
      <bottom style="medium">
        <color rgb="FF00B0F0"/>
      </bottom>
      <diagonal/>
    </border>
    <border>
      <left/>
      <right style="thin">
        <color rgb="FF00B0F0"/>
      </right>
      <top style="medium">
        <color rgb="FF00B0F0"/>
      </top>
      <bottom style="medium">
        <color rgb="FF00B0F0"/>
      </bottom>
      <diagonal/>
    </border>
    <border>
      <left/>
      <right style="medium">
        <color rgb="FF00B0F0"/>
      </right>
      <top style="medium">
        <color rgb="FF00B0F0"/>
      </top>
      <bottom style="medium">
        <color rgb="FF00B0F0"/>
      </bottom>
      <diagonal/>
    </border>
    <border>
      <left/>
      <right style="medium">
        <color rgb="FF00B0F0"/>
      </right>
      <top style="thin">
        <color rgb="FF00B0F0"/>
      </top>
      <bottom style="thin">
        <color rgb="FF00B0F0"/>
      </bottom>
      <diagonal/>
    </border>
    <border>
      <left style="medium">
        <color rgb="FF00B0F0"/>
      </left>
      <right style="medium">
        <color rgb="FF00B0F0"/>
      </right>
      <top style="medium">
        <color rgb="FF00B0F0"/>
      </top>
      <bottom style="medium">
        <color rgb="FF00B0F0"/>
      </bottom>
      <diagonal/>
    </border>
    <border>
      <left style="thin">
        <color rgb="FF00B0F0"/>
      </left>
      <right style="thin">
        <color rgb="FF00B0F0"/>
      </right>
      <top style="medium">
        <color rgb="FF00B0F0"/>
      </top>
      <bottom/>
      <diagonal/>
    </border>
    <border>
      <left style="thin">
        <color rgb="FF00B0F0"/>
      </left>
      <right style="medium">
        <color rgb="FF00B0F0"/>
      </right>
      <top style="medium">
        <color rgb="FF00B0F0"/>
      </top>
      <bottom/>
      <diagonal/>
    </border>
    <border>
      <left/>
      <right style="thin">
        <color rgb="FF00B0F0"/>
      </right>
      <top/>
      <bottom style="thin">
        <color rgb="FF00B0F0"/>
      </bottom>
      <diagonal/>
    </border>
    <border>
      <left style="thin">
        <color rgb="FF00B0F0"/>
      </left>
      <right style="thin">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medium">
        <color rgb="FF00B0F0"/>
      </right>
      <top/>
      <bottom style="thin">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rgb="FF00B0F0"/>
      </left>
      <right style="medium">
        <color rgb="FF00B0F0"/>
      </right>
      <top/>
      <bottom style="thin">
        <color rgb="FF00B0F0"/>
      </bottom>
      <diagonal/>
    </border>
  </borders>
  <cellStyleXfs count="2">
    <xf numFmtId="0" fontId="0" fillId="0" borderId="0"/>
    <xf numFmtId="9" fontId="1" fillId="0" borderId="0" applyFont="0" applyFill="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xf numFmtId="0" fontId="0" fillId="0" borderId="0" xfId="0" applyAlignment="1">
      <alignment vertical="top" wrapText="1"/>
    </xf>
    <xf numFmtId="0" fontId="2" fillId="0" borderId="0" xfId="0" applyFont="1" applyAlignment="1">
      <alignment wrapText="1"/>
    </xf>
    <xf numFmtId="0" fontId="0" fillId="2" borderId="0" xfId="0" applyFill="1" applyAlignment="1">
      <alignment horizontal="center"/>
    </xf>
    <xf numFmtId="0" fontId="0" fillId="2" borderId="0" xfId="0" applyFill="1" applyAlignment="1">
      <alignment vertical="top" wrapText="1"/>
    </xf>
    <xf numFmtId="0" fontId="0" fillId="0" borderId="0" xfId="0" applyAlignment="1">
      <alignment horizontal="center" vertical="top"/>
    </xf>
    <xf numFmtId="0" fontId="0" fillId="0" borderId="0" xfId="0" pivotButton="1"/>
    <xf numFmtId="0" fontId="0" fillId="2" borderId="0" xfId="0" applyFill="1" applyAlignment="1">
      <alignment horizontal="center" vertical="top"/>
    </xf>
    <xf numFmtId="0" fontId="6" fillId="2" borderId="0" xfId="0" applyFont="1" applyFill="1" applyAlignment="1">
      <alignment horizontal="center" vertical="top" wrapText="1"/>
    </xf>
    <xf numFmtId="0" fontId="0" fillId="2" borderId="0" xfId="0" applyFill="1" applyAlignment="1">
      <alignment horizontal="center" vertical="top" wrapText="1"/>
    </xf>
    <xf numFmtId="44" fontId="4" fillId="3" borderId="2" xfId="0" applyNumberFormat="1" applyFont="1" applyFill="1" applyBorder="1" applyAlignment="1">
      <alignment horizontal="left" vertical="top" wrapText="1"/>
    </xf>
    <xf numFmtId="0" fontId="4" fillId="4" borderId="7" xfId="0" applyFont="1" applyFill="1" applyBorder="1" applyAlignment="1">
      <alignment horizontal="center" vertical="top" wrapText="1"/>
    </xf>
    <xf numFmtId="0" fontId="4" fillId="4" borderId="8" xfId="0" applyFont="1" applyFill="1" applyBorder="1" applyAlignment="1">
      <alignment horizontal="center" vertical="top" wrapText="1"/>
    </xf>
    <xf numFmtId="44" fontId="4" fillId="3" borderId="9" xfId="0" applyNumberFormat="1" applyFont="1" applyFill="1" applyBorder="1" applyAlignment="1">
      <alignment horizontal="left" vertical="top" wrapText="1"/>
    </xf>
    <xf numFmtId="44" fontId="4" fillId="3" borderId="12" xfId="0" applyNumberFormat="1" applyFont="1" applyFill="1" applyBorder="1" applyAlignment="1">
      <alignment horizontal="left" vertical="top" wrapText="1"/>
    </xf>
    <xf numFmtId="44" fontId="4" fillId="3" borderId="14" xfId="0" applyNumberFormat="1" applyFont="1" applyFill="1" applyBorder="1" applyAlignment="1">
      <alignment horizontal="left" vertical="top" wrapText="1"/>
    </xf>
    <xf numFmtId="0" fontId="5" fillId="3" borderId="6" xfId="0" applyFont="1" applyFill="1" applyBorder="1" applyAlignment="1">
      <alignment horizontal="center"/>
    </xf>
    <xf numFmtId="44" fontId="5" fillId="3" borderId="7" xfId="0" applyNumberFormat="1" applyFont="1" applyFill="1" applyBorder="1" applyAlignment="1">
      <alignment horizontal="center" vertical="top"/>
    </xf>
    <xf numFmtId="44" fontId="5" fillId="3" borderId="8" xfId="0" applyNumberFormat="1" applyFont="1" applyFill="1" applyBorder="1" applyAlignment="1">
      <alignment horizontal="center" vertical="top"/>
    </xf>
    <xf numFmtId="0" fontId="4" fillId="4" borderId="17" xfId="0" applyFont="1" applyFill="1" applyBorder="1" applyAlignment="1">
      <alignment horizontal="center" vertical="top" wrapText="1"/>
    </xf>
    <xf numFmtId="0" fontId="4" fillId="4" borderId="6" xfId="0" applyFont="1" applyFill="1" applyBorder="1" applyAlignment="1">
      <alignment horizontal="center" vertical="top" wrapText="1"/>
    </xf>
    <xf numFmtId="0" fontId="4" fillId="4" borderId="6" xfId="0" applyFont="1" applyFill="1" applyBorder="1" applyAlignment="1">
      <alignment horizontal="left" wrapText="1"/>
    </xf>
    <xf numFmtId="0" fontId="4" fillId="4" borderId="18" xfId="0" applyFont="1" applyFill="1" applyBorder="1" applyAlignment="1">
      <alignment horizontal="left" wrapText="1"/>
    </xf>
    <xf numFmtId="0" fontId="5" fillId="3" borderId="18" xfId="0" applyFont="1" applyFill="1" applyBorder="1" applyAlignment="1">
      <alignment horizontal="center"/>
    </xf>
    <xf numFmtId="44" fontId="5" fillId="3" borderId="6" xfId="0" applyNumberFormat="1" applyFont="1" applyFill="1" applyBorder="1" applyAlignment="1">
      <alignment horizontal="center" vertical="top"/>
    </xf>
    <xf numFmtId="0" fontId="4" fillId="4" borderId="11" xfId="0" applyFont="1" applyFill="1" applyBorder="1" applyAlignment="1">
      <alignment horizontal="center" vertical="top" wrapText="1"/>
    </xf>
    <xf numFmtId="0" fontId="2" fillId="2" borderId="0" xfId="0" applyFont="1" applyFill="1" applyAlignment="1">
      <alignment wrapText="1"/>
    </xf>
    <xf numFmtId="0" fontId="4" fillId="4" borderId="6" xfId="0" applyFont="1" applyFill="1" applyBorder="1" applyAlignment="1">
      <alignment horizontal="right" wrapText="1"/>
    </xf>
    <xf numFmtId="0" fontId="0" fillId="0" borderId="0" xfId="0" applyAlignment="1">
      <alignment horizontal="center" vertical="top" wrapText="1"/>
    </xf>
    <xf numFmtId="0" fontId="4" fillId="4" borderId="19" xfId="0" applyFont="1" applyFill="1" applyBorder="1" applyAlignment="1">
      <alignment horizontal="center" vertical="top" wrapText="1"/>
    </xf>
    <xf numFmtId="42" fontId="0" fillId="3" borderId="1" xfId="0" applyNumberFormat="1" applyFill="1" applyBorder="1" applyAlignment="1">
      <alignment horizontal="center" vertical="top"/>
    </xf>
    <xf numFmtId="42" fontId="5" fillId="3" borderId="7" xfId="0" applyNumberFormat="1" applyFont="1" applyFill="1" applyBorder="1" applyAlignment="1">
      <alignment horizontal="center" vertical="top"/>
    </xf>
    <xf numFmtId="42" fontId="0" fillId="3" borderId="10" xfId="0" applyNumberFormat="1" applyFill="1" applyBorder="1" applyAlignment="1">
      <alignment horizontal="center" vertical="top"/>
    </xf>
    <xf numFmtId="42" fontId="0" fillId="3" borderId="9" xfId="0" applyNumberFormat="1" applyFill="1" applyBorder="1" applyAlignment="1">
      <alignment horizontal="center" vertical="top"/>
    </xf>
    <xf numFmtId="42" fontId="0" fillId="3" borderId="13" xfId="0" applyNumberFormat="1" applyFill="1" applyBorder="1" applyAlignment="1">
      <alignment horizontal="center" vertical="top"/>
    </xf>
    <xf numFmtId="42" fontId="0" fillId="3" borderId="12" xfId="0" applyNumberFormat="1" applyFill="1" applyBorder="1" applyAlignment="1">
      <alignment horizontal="center" vertical="top"/>
    </xf>
    <xf numFmtId="42" fontId="0" fillId="3" borderId="15" xfId="0" applyNumberFormat="1" applyFill="1" applyBorder="1" applyAlignment="1">
      <alignment horizontal="center" vertical="top"/>
    </xf>
    <xf numFmtId="42" fontId="0" fillId="3" borderId="14" xfId="0" applyNumberFormat="1" applyFill="1" applyBorder="1" applyAlignment="1">
      <alignment horizontal="center" vertical="top"/>
    </xf>
    <xf numFmtId="42" fontId="5" fillId="3" borderId="6" xfId="0" applyNumberFormat="1" applyFont="1" applyFill="1" applyBorder="1" applyAlignment="1">
      <alignment horizontal="center" vertical="top"/>
    </xf>
    <xf numFmtId="42" fontId="5" fillId="3" borderId="16" xfId="0" applyNumberFormat="1" applyFont="1" applyFill="1" applyBorder="1" applyAlignment="1">
      <alignment horizontal="center" vertical="top"/>
    </xf>
    <xf numFmtId="42" fontId="0" fillId="3" borderId="20" xfId="0" applyNumberFormat="1" applyFill="1" applyBorder="1" applyAlignment="1">
      <alignment horizontal="center" vertical="top"/>
    </xf>
    <xf numFmtId="42" fontId="0" fillId="2" borderId="0" xfId="0" applyNumberFormat="1" applyFill="1" applyAlignment="1">
      <alignment horizontal="center" vertical="top"/>
    </xf>
    <xf numFmtId="0" fontId="0" fillId="0" borderId="0" xfId="1" applyNumberFormat="1" applyFont="1"/>
    <xf numFmtId="0" fontId="0" fillId="0" borderId="0" xfId="1" applyNumberFormat="1" applyFont="1" applyAlignment="1">
      <alignment horizontal="center" vertical="top" wrapText="1"/>
    </xf>
    <xf numFmtId="0" fontId="2" fillId="0" borderId="0" xfId="1" applyNumberFormat="1" applyFont="1" applyAlignment="1">
      <alignment wrapText="1"/>
    </xf>
    <xf numFmtId="0" fontId="0" fillId="2" borderId="0" xfId="1" applyNumberFormat="1" applyFont="1" applyFill="1"/>
    <xf numFmtId="0" fontId="0" fillId="0" borderId="0" xfId="1" applyNumberFormat="1" applyFont="1" applyAlignment="1">
      <alignment vertical="top" wrapText="1"/>
    </xf>
    <xf numFmtId="0" fontId="4" fillId="4" borderId="22" xfId="0" applyFont="1" applyFill="1" applyBorder="1" applyAlignment="1">
      <alignment horizontal="center" vertical="top" wrapText="1"/>
    </xf>
    <xf numFmtId="0" fontId="4" fillId="4" borderId="23" xfId="0" applyFont="1" applyFill="1" applyBorder="1" applyAlignment="1">
      <alignment horizontal="center" vertical="top" wrapText="1"/>
    </xf>
    <xf numFmtId="42" fontId="0" fillId="3" borderId="11" xfId="0" applyNumberFormat="1" applyFill="1" applyBorder="1" applyAlignment="1">
      <alignment horizontal="center" vertical="top"/>
    </xf>
    <xf numFmtId="42" fontId="0" fillId="3" borderId="16" xfId="0" applyNumberFormat="1" applyFill="1" applyBorder="1" applyAlignment="1">
      <alignment horizontal="center" vertical="top"/>
    </xf>
    <xf numFmtId="44" fontId="4" fillId="3" borderId="24" xfId="0" applyNumberFormat="1" applyFont="1" applyFill="1" applyBorder="1" applyAlignment="1">
      <alignment horizontal="left" vertical="top" wrapText="1"/>
    </xf>
    <xf numFmtId="42" fontId="0" fillId="3" borderId="25" xfId="0" applyNumberFormat="1" applyFill="1" applyBorder="1" applyAlignment="1">
      <alignment horizontal="center" vertical="top"/>
    </xf>
    <xf numFmtId="44" fontId="0" fillId="3" borderId="26" xfId="0" applyNumberFormat="1" applyFill="1" applyBorder="1" applyAlignment="1">
      <alignment horizontal="center" vertical="top"/>
    </xf>
    <xf numFmtId="44" fontId="0" fillId="3" borderId="25" xfId="0" applyNumberFormat="1" applyFill="1" applyBorder="1" applyAlignment="1">
      <alignment horizontal="center" vertical="top"/>
    </xf>
    <xf numFmtId="44" fontId="0" fillId="3" borderId="27" xfId="0" applyNumberFormat="1" applyFill="1" applyBorder="1" applyAlignment="1">
      <alignment horizontal="center" vertical="top"/>
    </xf>
    <xf numFmtId="44" fontId="6" fillId="2" borderId="9" xfId="0" applyNumberFormat="1" applyFont="1" applyFill="1" applyBorder="1" applyAlignment="1">
      <alignment horizontal="center" vertical="top" wrapText="1"/>
    </xf>
    <xf numFmtId="42" fontId="10" fillId="2" borderId="10" xfId="0" applyNumberFormat="1" applyFont="1" applyFill="1" applyBorder="1" applyAlignment="1">
      <alignment horizontal="center" vertical="top"/>
    </xf>
    <xf numFmtId="44" fontId="10" fillId="2" borderId="9" xfId="0" applyNumberFormat="1" applyFont="1" applyFill="1" applyBorder="1" applyAlignment="1">
      <alignment horizontal="center" vertical="top"/>
    </xf>
    <xf numFmtId="44" fontId="10" fillId="2" borderId="10" xfId="0" applyNumberFormat="1" applyFont="1" applyFill="1" applyBorder="1" applyAlignment="1">
      <alignment horizontal="center" vertical="top"/>
    </xf>
    <xf numFmtId="44" fontId="10" fillId="2" borderId="11" xfId="0" applyNumberFormat="1" applyFont="1" applyFill="1" applyBorder="1" applyAlignment="1">
      <alignment horizontal="center" vertical="top"/>
    </xf>
    <xf numFmtId="44" fontId="6" fillId="2" borderId="12" xfId="0" applyNumberFormat="1" applyFont="1" applyFill="1" applyBorder="1" applyAlignment="1">
      <alignment horizontal="center" vertical="top" wrapText="1"/>
    </xf>
    <xf numFmtId="42" fontId="10" fillId="2" borderId="1" xfId="0" applyNumberFormat="1" applyFont="1" applyFill="1" applyBorder="1" applyAlignment="1">
      <alignment horizontal="center" vertical="top"/>
    </xf>
    <xf numFmtId="44" fontId="10" fillId="2" borderId="12" xfId="0" applyNumberFormat="1" applyFont="1" applyFill="1" applyBorder="1" applyAlignment="1">
      <alignment horizontal="center" vertical="top"/>
    </xf>
    <xf numFmtId="44" fontId="10" fillId="2" borderId="1" xfId="0" applyNumberFormat="1" applyFont="1" applyFill="1" applyBorder="1" applyAlignment="1">
      <alignment horizontal="center" vertical="top"/>
    </xf>
    <xf numFmtId="44" fontId="10" fillId="2" borderId="13" xfId="0" applyNumberFormat="1" applyFont="1" applyFill="1" applyBorder="1" applyAlignment="1">
      <alignment horizontal="center" vertical="top"/>
    </xf>
    <xf numFmtId="44" fontId="6" fillId="2" borderId="14" xfId="0" applyNumberFormat="1" applyFont="1" applyFill="1" applyBorder="1" applyAlignment="1">
      <alignment horizontal="center" vertical="top" wrapText="1"/>
    </xf>
    <xf numFmtId="9" fontId="10" fillId="2" borderId="15" xfId="1" applyFont="1" applyFill="1" applyBorder="1" applyAlignment="1">
      <alignment horizontal="center" vertical="center"/>
    </xf>
    <xf numFmtId="9" fontId="10" fillId="2" borderId="14" xfId="1" applyFont="1" applyFill="1" applyBorder="1" applyAlignment="1">
      <alignment horizontal="center" vertical="center"/>
    </xf>
    <xf numFmtId="9" fontId="10" fillId="2" borderId="16" xfId="1" applyFont="1" applyFill="1" applyBorder="1" applyAlignment="1">
      <alignment horizontal="center" vertical="center"/>
    </xf>
    <xf numFmtId="0" fontId="12" fillId="2" borderId="0" xfId="0" applyFont="1" applyFill="1" applyAlignment="1">
      <alignment horizontal="center" vertical="center"/>
    </xf>
    <xf numFmtId="0" fontId="4" fillId="4" borderId="21" xfId="0" applyFont="1" applyFill="1" applyBorder="1" applyAlignment="1">
      <alignment horizontal="center" vertical="top" wrapText="1"/>
    </xf>
    <xf numFmtId="44" fontId="4" fillId="3" borderId="26" xfId="0" applyNumberFormat="1" applyFont="1" applyFill="1" applyBorder="1" applyAlignment="1">
      <alignment horizontal="left" vertical="top" wrapText="1"/>
    </xf>
    <xf numFmtId="44" fontId="0" fillId="3" borderId="36" xfId="0" applyNumberFormat="1" applyFill="1" applyBorder="1" applyAlignment="1">
      <alignment horizontal="center" vertical="top"/>
    </xf>
    <xf numFmtId="44" fontId="5" fillId="3" borderId="21" xfId="0" applyNumberFormat="1" applyFont="1" applyFill="1" applyBorder="1" applyAlignment="1">
      <alignment horizontal="center" vertical="top"/>
    </xf>
    <xf numFmtId="164" fontId="0" fillId="0" borderId="0" xfId="0" applyNumberFormat="1"/>
    <xf numFmtId="0" fontId="15" fillId="2" borderId="3" xfId="0" applyFont="1" applyFill="1" applyBorder="1" applyAlignment="1">
      <alignment horizontal="center" vertical="center" textRotation="90" wrapText="1"/>
    </xf>
    <xf numFmtId="0" fontId="15" fillId="2" borderId="4" xfId="0" applyFont="1" applyFill="1" applyBorder="1" applyAlignment="1">
      <alignment horizontal="center" vertical="center" textRotation="90" wrapText="1"/>
    </xf>
    <xf numFmtId="0" fontId="15" fillId="2" borderId="5" xfId="0" applyFont="1" applyFill="1" applyBorder="1" applyAlignment="1">
      <alignment horizontal="center" vertical="center" textRotation="90" wrapText="1"/>
    </xf>
    <xf numFmtId="0" fontId="9" fillId="2" borderId="3" xfId="0" applyFont="1" applyFill="1" applyBorder="1" applyAlignment="1">
      <alignment horizontal="right" vertical="center" textRotation="90" wrapText="1"/>
    </xf>
    <xf numFmtId="0" fontId="9" fillId="2" borderId="4" xfId="0" applyFont="1" applyFill="1" applyBorder="1" applyAlignment="1">
      <alignment horizontal="right" vertical="center" textRotation="90" wrapText="1"/>
    </xf>
    <xf numFmtId="0" fontId="9" fillId="2" borderId="5" xfId="0" applyFont="1" applyFill="1" applyBorder="1" applyAlignment="1">
      <alignment horizontal="right" vertical="center" textRotation="90" wrapText="1"/>
    </xf>
    <xf numFmtId="0" fontId="7" fillId="2" borderId="3" xfId="0" applyFont="1" applyFill="1" applyBorder="1" applyAlignment="1">
      <alignment horizontal="right" vertical="center" textRotation="90" wrapText="1"/>
    </xf>
    <xf numFmtId="0" fontId="7" fillId="2" borderId="4" xfId="0" applyFont="1" applyFill="1" applyBorder="1" applyAlignment="1">
      <alignment horizontal="right" vertical="center" textRotation="90" wrapText="1"/>
    </xf>
    <xf numFmtId="0" fontId="7" fillId="2" borderId="5" xfId="0" applyFont="1" applyFill="1" applyBorder="1" applyAlignment="1">
      <alignment horizontal="right" vertical="center" textRotation="90" wrapText="1"/>
    </xf>
    <xf numFmtId="0" fontId="8" fillId="2" borderId="3" xfId="0" applyFont="1" applyFill="1" applyBorder="1" applyAlignment="1">
      <alignment horizontal="right" vertical="center" textRotation="90" wrapText="1"/>
    </xf>
    <xf numFmtId="0" fontId="8" fillId="2" borderId="4" xfId="0" applyFont="1" applyFill="1" applyBorder="1" applyAlignment="1">
      <alignment horizontal="right" vertical="center" textRotation="90" wrapText="1"/>
    </xf>
    <xf numFmtId="0" fontId="8" fillId="2" borderId="5" xfId="0" applyFont="1" applyFill="1" applyBorder="1" applyAlignment="1">
      <alignment horizontal="right" vertical="center" textRotation="90" wrapText="1"/>
    </xf>
    <xf numFmtId="0" fontId="12" fillId="2" borderId="28" xfId="0" applyFont="1" applyFill="1" applyBorder="1" applyAlignment="1">
      <alignment horizontal="left" vertical="center" wrapText="1"/>
    </xf>
    <xf numFmtId="0" fontId="12" fillId="2" borderId="29" xfId="0" applyFont="1" applyFill="1" applyBorder="1" applyAlignment="1">
      <alignment horizontal="left" vertical="center" wrapText="1"/>
    </xf>
    <xf numFmtId="0" fontId="12" fillId="2" borderId="30" xfId="0" applyFont="1" applyFill="1" applyBorder="1" applyAlignment="1">
      <alignment horizontal="left" vertical="center" wrapText="1"/>
    </xf>
    <xf numFmtId="0" fontId="12" fillId="2" borderId="31"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32" xfId="0" applyFont="1" applyFill="1" applyBorder="1" applyAlignment="1">
      <alignment horizontal="left" vertical="center" wrapText="1"/>
    </xf>
    <xf numFmtId="0" fontId="12" fillId="2" borderId="33" xfId="0" applyFont="1" applyFill="1" applyBorder="1" applyAlignment="1">
      <alignment horizontal="left" vertical="center" wrapText="1"/>
    </xf>
    <xf numFmtId="0" fontId="12" fillId="2" borderId="34" xfId="0" applyFont="1" applyFill="1" applyBorder="1" applyAlignment="1">
      <alignment horizontal="left" vertical="center" wrapText="1"/>
    </xf>
    <xf numFmtId="0" fontId="12" fillId="2" borderId="35" xfId="0" applyFont="1" applyFill="1" applyBorder="1" applyAlignment="1">
      <alignment horizontal="left" vertical="center" wrapText="1"/>
    </xf>
    <xf numFmtId="0" fontId="8" fillId="2" borderId="3" xfId="0" applyFont="1" applyFill="1" applyBorder="1" applyAlignment="1">
      <alignment horizontal="center" vertical="center" textRotation="90" wrapText="1"/>
    </xf>
    <xf numFmtId="0" fontId="8" fillId="2" borderId="4" xfId="0" applyFont="1" applyFill="1" applyBorder="1" applyAlignment="1">
      <alignment horizontal="center" vertical="center" textRotation="90" wrapText="1"/>
    </xf>
    <xf numFmtId="0" fontId="8" fillId="2" borderId="5" xfId="0" applyFont="1" applyFill="1" applyBorder="1" applyAlignment="1">
      <alignment horizontal="center" vertical="center" textRotation="90" wrapText="1"/>
    </xf>
  </cellXfs>
  <cellStyles count="2">
    <cellStyle name="Normal" xfId="0" builtinId="0"/>
    <cellStyle name="Percent" xfId="1" builtinId="5"/>
  </cellStyles>
  <dxfs count="6">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[personal_expense_tracker.xlsx]Sheet2!PivotTable22</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Total</a:t>
            </a:r>
            <a:r>
              <a:rPr lang="en-US" baseline="0"/>
              <a:t> Monthly Analysis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23772028496437E-2"/>
          <c:y val="4.856512141280353E-2"/>
          <c:w val="0.93543337082864642"/>
          <c:h val="0.79535767688780101"/>
        </c:manualLayout>
      </c:layout>
      <c:barChart>
        <c:barDir val="col"/>
        <c:grouping val="stacked"/>
        <c:varyColors val="0"/>
        <c:ser>
          <c:idx val="0"/>
          <c:order val="0"/>
          <c:tx>
            <c:strRef>
              <c:f>Sheet2!$B$1</c:f>
              <c:strCache>
                <c:ptCount val="1"/>
                <c:pt idx="0">
                  <c:v>TTL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Sheet2!$B$2:$B$14</c:f>
              <c:numCache>
                <c:formatCode>"$"#,##0</c:formatCode>
                <c:ptCount val="12"/>
                <c:pt idx="0">
                  <c:v>6470</c:v>
                </c:pt>
                <c:pt idx="1">
                  <c:v>9170</c:v>
                </c:pt>
                <c:pt idx="2">
                  <c:v>9170</c:v>
                </c:pt>
                <c:pt idx="3">
                  <c:v>9170</c:v>
                </c:pt>
                <c:pt idx="4">
                  <c:v>9170</c:v>
                </c:pt>
                <c:pt idx="5">
                  <c:v>9170</c:v>
                </c:pt>
                <c:pt idx="6">
                  <c:v>9170</c:v>
                </c:pt>
                <c:pt idx="7">
                  <c:v>9170</c:v>
                </c:pt>
                <c:pt idx="8">
                  <c:v>9170</c:v>
                </c:pt>
                <c:pt idx="9">
                  <c:v>9170</c:v>
                </c:pt>
                <c:pt idx="10">
                  <c:v>9170</c:v>
                </c:pt>
                <c:pt idx="11">
                  <c:v>9170</c:v>
                </c:pt>
              </c:numCache>
            </c:numRef>
          </c:val>
          <c:extLst>
            <c:ext xmlns:c16="http://schemas.microsoft.com/office/drawing/2014/chart" uri="{C3380CC4-5D6E-409C-BE32-E72D297353CC}">
              <c16:uniqueId val="{00000000-2AFA-4CEE-910F-C0FFA5429FCC}"/>
            </c:ext>
          </c:extLst>
        </c:ser>
        <c:ser>
          <c:idx val="1"/>
          <c:order val="1"/>
          <c:tx>
            <c:strRef>
              <c:f>Sheet2!$C$1</c:f>
              <c:strCache>
                <c:ptCount val="1"/>
                <c:pt idx="0">
                  <c:v>TTL Save Accounts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Sheet2!$C$2:$C$14</c:f>
              <c:numCache>
                <c:formatCode>"$"#,##0</c:formatCode>
                <c:ptCount val="12"/>
                <c:pt idx="0">
                  <c:v>-657.875</c:v>
                </c:pt>
                <c:pt idx="1">
                  <c:v>-657.875</c:v>
                </c:pt>
                <c:pt idx="2">
                  <c:v>-657.875</c:v>
                </c:pt>
                <c:pt idx="3">
                  <c:v>-657.875</c:v>
                </c:pt>
                <c:pt idx="4">
                  <c:v>-657.875</c:v>
                </c:pt>
                <c:pt idx="5">
                  <c:v>-657.875</c:v>
                </c:pt>
                <c:pt idx="6">
                  <c:v>-657.875</c:v>
                </c:pt>
                <c:pt idx="7">
                  <c:v>-657.875</c:v>
                </c:pt>
                <c:pt idx="8">
                  <c:v>-657.875</c:v>
                </c:pt>
                <c:pt idx="9">
                  <c:v>-657.875</c:v>
                </c:pt>
                <c:pt idx="10">
                  <c:v>-657.875</c:v>
                </c:pt>
                <c:pt idx="11">
                  <c:v>-657.875</c:v>
                </c:pt>
              </c:numCache>
            </c:numRef>
          </c:val>
          <c:extLst>
            <c:ext xmlns:c16="http://schemas.microsoft.com/office/drawing/2014/chart" uri="{C3380CC4-5D6E-409C-BE32-E72D297353CC}">
              <c16:uniqueId val="{00000001-2AFA-4CEE-910F-C0FFA5429FCC}"/>
            </c:ext>
          </c:extLst>
        </c:ser>
        <c:ser>
          <c:idx val="2"/>
          <c:order val="2"/>
          <c:tx>
            <c:strRef>
              <c:f>Sheet2!$D$1</c:f>
              <c:strCache>
                <c:ptCount val="1"/>
                <c:pt idx="0">
                  <c:v>TTL Living Expense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Sheet2!$D$2:$D$14</c:f>
              <c:numCache>
                <c:formatCode>General</c:formatCode>
                <c:ptCount val="12"/>
                <c:pt idx="0">
                  <c:v>-5085</c:v>
                </c:pt>
                <c:pt idx="1">
                  <c:v>-5085</c:v>
                </c:pt>
                <c:pt idx="2">
                  <c:v>-5085</c:v>
                </c:pt>
                <c:pt idx="3">
                  <c:v>-5085</c:v>
                </c:pt>
                <c:pt idx="4">
                  <c:v>-5085</c:v>
                </c:pt>
                <c:pt idx="5">
                  <c:v>-5085</c:v>
                </c:pt>
                <c:pt idx="6">
                  <c:v>-5085</c:v>
                </c:pt>
                <c:pt idx="7">
                  <c:v>-5085</c:v>
                </c:pt>
                <c:pt idx="8">
                  <c:v>-5085</c:v>
                </c:pt>
                <c:pt idx="9">
                  <c:v>-5085</c:v>
                </c:pt>
                <c:pt idx="10">
                  <c:v>-5085</c:v>
                </c:pt>
                <c:pt idx="11">
                  <c:v>-5085</c:v>
                </c:pt>
              </c:numCache>
            </c:numRef>
          </c:val>
          <c:extLst>
            <c:ext xmlns:c16="http://schemas.microsoft.com/office/drawing/2014/chart" uri="{C3380CC4-5D6E-409C-BE32-E72D297353CC}">
              <c16:uniqueId val="{00000002-2AFA-4CEE-910F-C0FFA5429FCC}"/>
            </c:ext>
          </c:extLst>
        </c:ser>
        <c:ser>
          <c:idx val="3"/>
          <c:order val="3"/>
          <c:tx>
            <c:strRef>
              <c:f>Sheet2!$E$1</c:f>
              <c:strCache>
                <c:ptCount val="1"/>
                <c:pt idx="0">
                  <c:v>TTL Checking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Sheet2!$E$2:$E$14</c:f>
              <c:numCache>
                <c:formatCode>"$"#,##0</c:formatCode>
                <c:ptCount val="12"/>
                <c:pt idx="0">
                  <c:v>743</c:v>
                </c:pt>
                <c:pt idx="1">
                  <c:v>1470.125</c:v>
                </c:pt>
                <c:pt idx="2">
                  <c:v>1952.25</c:v>
                </c:pt>
                <c:pt idx="3">
                  <c:v>2679.375</c:v>
                </c:pt>
                <c:pt idx="4">
                  <c:v>3161.5</c:v>
                </c:pt>
                <c:pt idx="5">
                  <c:v>3888.625</c:v>
                </c:pt>
                <c:pt idx="6">
                  <c:v>4860.75</c:v>
                </c:pt>
                <c:pt idx="7">
                  <c:v>5807.875</c:v>
                </c:pt>
                <c:pt idx="8">
                  <c:v>7000</c:v>
                </c:pt>
                <c:pt idx="9">
                  <c:v>8437.125</c:v>
                </c:pt>
                <c:pt idx="10">
                  <c:v>10119.25</c:v>
                </c:pt>
                <c:pt idx="11">
                  <c:v>12046.375</c:v>
                </c:pt>
              </c:numCache>
            </c:numRef>
          </c:val>
          <c:extLst>
            <c:ext xmlns:c16="http://schemas.microsoft.com/office/drawing/2014/chart" uri="{C3380CC4-5D6E-409C-BE32-E72D297353CC}">
              <c16:uniqueId val="{00000003-2AFA-4CEE-910F-C0FFA5429FCC}"/>
            </c:ext>
          </c:extLst>
        </c:ser>
        <c:dLbls>
          <c:dLblPos val="ctr"/>
          <c:showLegendKey val="0"/>
          <c:showVal val="1"/>
          <c:showCatName val="0"/>
          <c:showSerName val="0"/>
          <c:showPercent val="0"/>
          <c:showBubbleSize val="0"/>
        </c:dLbls>
        <c:gapWidth val="150"/>
        <c:overlap val="100"/>
        <c:axId val="2079688623"/>
        <c:axId val="2013499775"/>
      </c:barChart>
      <c:catAx>
        <c:axId val="207968862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2760000" spcFirstLastPara="1" vertOverflow="ellipsis" wrap="square" anchor="t" anchorCtr="0"/>
          <a:lstStyle/>
          <a:p>
            <a:pPr>
              <a:defRPr sz="900" b="1" i="0" u="none" strike="noStrike" kern="1200" baseline="0">
                <a:solidFill>
                  <a:sysClr val="windowText" lastClr="000000"/>
                </a:solidFill>
                <a:latin typeface="+mn-lt"/>
                <a:ea typeface="+mn-ea"/>
                <a:cs typeface="+mn-cs"/>
              </a:defRPr>
            </a:pPr>
            <a:endParaRPr lang="en-US"/>
          </a:p>
        </c:txPr>
        <c:crossAx val="2013499775"/>
        <c:crosses val="autoZero"/>
        <c:auto val="1"/>
        <c:lblAlgn val="ctr"/>
        <c:lblOffset val="100"/>
        <c:noMultiLvlLbl val="0"/>
      </c:catAx>
      <c:valAx>
        <c:axId val="2013499775"/>
        <c:scaling>
          <c:orientation val="minMax"/>
          <c:max val="21500"/>
          <c:min val="-6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79688623"/>
        <c:crosses val="autoZero"/>
        <c:crossBetween val="between"/>
        <c:majorUnit val="2500"/>
      </c:valAx>
      <c:spPr>
        <a:noFill/>
        <a:ln>
          <a:noFill/>
        </a:ln>
        <a:effectLst/>
      </c:spPr>
    </c:plotArea>
    <c:legend>
      <c:legendPos val="b"/>
      <c:layout>
        <c:manualLayout>
          <c:xMode val="edge"/>
          <c:yMode val="edge"/>
          <c:x val="0.18974151433095029"/>
          <c:y val="0.93018002860528826"/>
          <c:w val="0.62051697133809947"/>
          <c:h val="4.2939223229503873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[personal_expense_tracker.xlsx]Sheet2!PivotTable23</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Income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Text" lastClr="000000">
                <a:alpha val="50000"/>
              </a:sysClr>
            </a:solidFill>
            <a:ln>
              <a:solidFill>
                <a:schemeClr val="tx1">
                  <a:alpha val="96000"/>
                </a:schemeClr>
              </a:solidFill>
            </a:ln>
            <a:effectLst/>
            <a:scene3d>
              <a:camera prst="orthographicFront"/>
              <a:lightRig rig="threePt" dir="t"/>
            </a:scene3d>
            <a:sp3d>
              <a:bevelT prst="relaxedInset"/>
            </a:sp3d>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Text" lastClr="000000">
                <a:alpha val="50000"/>
              </a:sysClr>
            </a:solidFill>
            <a:ln>
              <a:noFill/>
            </a:ln>
            <a:effectLst/>
            <a:scene3d>
              <a:camera prst="orthographicFront"/>
              <a:lightRig rig="threePt" dir="t"/>
            </a:scene3d>
            <a:sp3d>
              <a:bevelT prst="relaxedInset"/>
            </a:sp3d>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solidFill>
              <a:sysClr val="windowText" lastClr="000000">
                <a:alpha val="50000"/>
              </a:sysClr>
            </a:solidFill>
            <a:ln>
              <a:noFill/>
            </a:ln>
            <a:effectLst/>
            <a:scene3d>
              <a:camera prst="orthographicFront"/>
              <a:lightRig rig="threePt" dir="t"/>
            </a:scene3d>
            <a:sp3d>
              <a:bevelT prst="relaxedInset"/>
            </a:sp3d>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Text" lastClr="000000">
                <a:alpha val="50000"/>
              </a:sysClr>
            </a:solidFill>
            <a:ln>
              <a:noFill/>
            </a:ln>
            <a:effectLst/>
            <a:scene3d>
              <a:camera prst="orthographicFront"/>
              <a:lightRig rig="threePt" dir="t"/>
            </a:scene3d>
            <a:sp3d>
              <a:bevelT prst="relaxedInset"/>
            </a:sp3d>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2893122223726229E-2"/>
              <c:y val="-2.54505410583879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TTL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Sheet2!$A$20:$A$21</c:f>
              <c:strCache>
                <c:ptCount val="1"/>
                <c:pt idx="0">
                  <c:v>Mar</c:v>
                </c:pt>
              </c:strCache>
            </c:strRef>
          </c:cat>
          <c:val>
            <c:numRef>
              <c:f>Sheet2!$B$20:$B$21</c:f>
              <c:numCache>
                <c:formatCode>General</c:formatCode>
                <c:ptCount val="1"/>
                <c:pt idx="0">
                  <c:v>6470</c:v>
                </c:pt>
              </c:numCache>
            </c:numRef>
          </c:val>
          <c:extLst>
            <c:ext xmlns:c16="http://schemas.microsoft.com/office/drawing/2014/chart" uri="{C3380CC4-5D6E-409C-BE32-E72D297353CC}">
              <c16:uniqueId val="{00000000-9D3E-4A31-85BE-FCBDFCD1A8F0}"/>
            </c:ext>
          </c:extLst>
        </c:ser>
        <c:dLbls>
          <c:showLegendKey val="0"/>
          <c:showVal val="1"/>
          <c:showCatName val="0"/>
          <c:showSerName val="0"/>
          <c:showPercent val="0"/>
          <c:showBubbleSize val="0"/>
        </c:dLbls>
        <c:gapWidth val="219"/>
        <c:axId val="592067951"/>
        <c:axId val="2063197199"/>
      </c:barChart>
      <c:lineChart>
        <c:grouping val="standard"/>
        <c:varyColors val="0"/>
        <c:ser>
          <c:idx val="1"/>
          <c:order val="1"/>
          <c:tx>
            <c:strRef>
              <c:f>Sheet2!$C$19</c:f>
              <c:strCache>
                <c:ptCount val="1"/>
                <c:pt idx="0">
                  <c:v>Husband: - EMT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Sheet2!$A$20:$A$21</c:f>
              <c:strCache>
                <c:ptCount val="1"/>
                <c:pt idx="0">
                  <c:v>Mar</c:v>
                </c:pt>
              </c:strCache>
            </c:strRef>
          </c:cat>
          <c:val>
            <c:numRef>
              <c:f>Sheet2!$C$20:$C$21</c:f>
              <c:numCache>
                <c:formatCode>General</c:formatCode>
                <c:ptCount val="1"/>
                <c:pt idx="0">
                  <c:v>3200</c:v>
                </c:pt>
              </c:numCache>
            </c:numRef>
          </c:val>
          <c:smooth val="0"/>
          <c:extLst>
            <c:ext xmlns:c16="http://schemas.microsoft.com/office/drawing/2014/chart" uri="{C3380CC4-5D6E-409C-BE32-E72D297353CC}">
              <c16:uniqueId val="{00000001-9D3E-4A31-85BE-FCBDFCD1A8F0}"/>
            </c:ext>
          </c:extLst>
        </c:ser>
        <c:ser>
          <c:idx val="2"/>
          <c:order val="2"/>
          <c:tx>
            <c:strRef>
              <c:f>Sheet2!$D$19</c:f>
              <c:strCache>
                <c:ptCount val="1"/>
                <c:pt idx="0">
                  <c:v>Wife: - Engineer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Sheet2!$A$20:$A$21</c:f>
              <c:strCache>
                <c:ptCount val="1"/>
                <c:pt idx="0">
                  <c:v>Mar</c:v>
                </c:pt>
              </c:strCache>
            </c:strRef>
          </c:cat>
          <c:val>
            <c:numRef>
              <c:f>Sheet2!$D$20:$D$21</c:f>
              <c:numCache>
                <c:formatCode>General</c:formatCode>
                <c:ptCount val="1"/>
                <c:pt idx="0">
                  <c:v>2770</c:v>
                </c:pt>
              </c:numCache>
            </c:numRef>
          </c:val>
          <c:smooth val="0"/>
          <c:extLst>
            <c:ext xmlns:c16="http://schemas.microsoft.com/office/drawing/2014/chart" uri="{C3380CC4-5D6E-409C-BE32-E72D297353CC}">
              <c16:uniqueId val="{00000002-9D3E-4A31-85BE-FCBDFCD1A8F0}"/>
            </c:ext>
          </c:extLst>
        </c:ser>
        <c:ser>
          <c:idx val="3"/>
          <c:order val="3"/>
          <c:tx>
            <c:strRef>
              <c:f>Sheet2!$E$19</c:f>
              <c:strCache>
                <c:ptCount val="1"/>
                <c:pt idx="0">
                  <c:v>Husband: - Part Time Cook</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Sheet2!$A$20:$A$21</c:f>
              <c:strCache>
                <c:ptCount val="1"/>
                <c:pt idx="0">
                  <c:v>Mar</c:v>
                </c:pt>
              </c:strCache>
            </c:strRef>
          </c:cat>
          <c:val>
            <c:numRef>
              <c:f>Sheet2!$E$20:$E$21</c:f>
              <c:numCache>
                <c:formatCode>General</c:formatCode>
                <c:ptCount val="1"/>
                <c:pt idx="0">
                  <c:v>500</c:v>
                </c:pt>
              </c:numCache>
            </c:numRef>
          </c:val>
          <c:smooth val="0"/>
          <c:extLst>
            <c:ext xmlns:c16="http://schemas.microsoft.com/office/drawing/2014/chart" uri="{C3380CC4-5D6E-409C-BE32-E72D297353CC}">
              <c16:uniqueId val="{00000003-9D3E-4A31-85BE-FCBDFCD1A8F0}"/>
            </c:ext>
          </c:extLst>
        </c:ser>
        <c:dLbls>
          <c:showLegendKey val="0"/>
          <c:showVal val="1"/>
          <c:showCatName val="0"/>
          <c:showSerName val="0"/>
          <c:showPercent val="0"/>
          <c:showBubbleSize val="0"/>
        </c:dLbls>
        <c:marker val="1"/>
        <c:smooth val="0"/>
        <c:axId val="1466404895"/>
        <c:axId val="622637151"/>
      </c:lineChart>
      <c:catAx>
        <c:axId val="592067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3197199"/>
        <c:crosses val="autoZero"/>
        <c:auto val="1"/>
        <c:lblAlgn val="ctr"/>
        <c:lblOffset val="100"/>
        <c:noMultiLvlLbl val="0"/>
      </c:catAx>
      <c:valAx>
        <c:axId val="20631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2067951"/>
        <c:crosses val="autoZero"/>
        <c:crossBetween val="between"/>
      </c:valAx>
      <c:valAx>
        <c:axId val="6226371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66404895"/>
        <c:crosses val="max"/>
        <c:crossBetween val="between"/>
      </c:valAx>
      <c:catAx>
        <c:axId val="1466404895"/>
        <c:scaling>
          <c:orientation val="minMax"/>
        </c:scaling>
        <c:delete val="1"/>
        <c:axPos val="b"/>
        <c:numFmt formatCode="General" sourceLinked="1"/>
        <c:majorTickMark val="none"/>
        <c:minorTickMark val="none"/>
        <c:tickLblPos val="nextTo"/>
        <c:crossAx val="6226371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[personal_expense_tracker.xlsx]Sheet3!PivotTable27</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Living Expense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Sheet3!$B$1</c:f>
              <c:strCache>
                <c:ptCount val="1"/>
                <c:pt idx="0">
                  <c:v>Sum of Cell Phone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Sheet3!$B$2</c:f>
              <c:numCache>
                <c:formatCode>General</c:formatCode>
                <c:ptCount val="1"/>
                <c:pt idx="0">
                  <c:v>-204</c:v>
                </c:pt>
              </c:numCache>
            </c:numRef>
          </c:val>
          <c:extLst>
            <c:ext xmlns:c16="http://schemas.microsoft.com/office/drawing/2014/chart" uri="{C3380CC4-5D6E-409C-BE32-E72D297353CC}">
              <c16:uniqueId val="{00000000-6805-44B6-AEDA-734D8082CA33}"/>
            </c:ext>
          </c:extLst>
        </c:ser>
        <c:ser>
          <c:idx val="1"/>
          <c:order val="1"/>
          <c:tx>
            <c:strRef>
              <c:f>Sheet3!$C$1</c:f>
              <c:strCache>
                <c:ptCount val="1"/>
                <c:pt idx="0">
                  <c:v>Sum of Car Payment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Sheet3!$C$2</c:f>
              <c:numCache>
                <c:formatCode>General</c:formatCode>
                <c:ptCount val="1"/>
                <c:pt idx="0">
                  <c:v>-363</c:v>
                </c:pt>
              </c:numCache>
            </c:numRef>
          </c:val>
          <c:extLst>
            <c:ext xmlns:c16="http://schemas.microsoft.com/office/drawing/2014/chart" uri="{C3380CC4-5D6E-409C-BE32-E72D297353CC}">
              <c16:uniqueId val="{00000001-6805-44B6-AEDA-734D8082CA33}"/>
            </c:ext>
          </c:extLst>
        </c:ser>
        <c:ser>
          <c:idx val="2"/>
          <c:order val="2"/>
          <c:tx>
            <c:strRef>
              <c:f>Sheet3!$D$1</c:f>
              <c:strCache>
                <c:ptCount val="1"/>
                <c:pt idx="0">
                  <c:v>Sum of House Payment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Sheet3!$D$2</c:f>
              <c:numCache>
                <c:formatCode>General</c:formatCode>
                <c:ptCount val="1"/>
                <c:pt idx="0">
                  <c:v>-2500</c:v>
                </c:pt>
              </c:numCache>
            </c:numRef>
          </c:val>
          <c:extLst>
            <c:ext xmlns:c16="http://schemas.microsoft.com/office/drawing/2014/chart" uri="{C3380CC4-5D6E-409C-BE32-E72D297353CC}">
              <c16:uniqueId val="{00000002-6805-44B6-AEDA-734D8082CA33}"/>
            </c:ext>
          </c:extLst>
        </c:ser>
        <c:ser>
          <c:idx val="3"/>
          <c:order val="3"/>
          <c:tx>
            <c:strRef>
              <c:f>Sheet3!$E$1</c:f>
              <c:strCache>
                <c:ptCount val="1"/>
                <c:pt idx="0">
                  <c:v>Sum of Electric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Sheet3!$E$2</c:f>
              <c:numCache>
                <c:formatCode>General</c:formatCode>
                <c:ptCount val="1"/>
                <c:pt idx="0">
                  <c:v>-128</c:v>
                </c:pt>
              </c:numCache>
            </c:numRef>
          </c:val>
          <c:extLst>
            <c:ext xmlns:c16="http://schemas.microsoft.com/office/drawing/2014/chart" uri="{C3380CC4-5D6E-409C-BE32-E72D297353CC}">
              <c16:uniqueId val="{00000003-6805-44B6-AEDA-734D8082CA33}"/>
            </c:ext>
          </c:extLst>
        </c:ser>
        <c:ser>
          <c:idx val="4"/>
          <c:order val="4"/>
          <c:tx>
            <c:strRef>
              <c:f>Sheet3!$F$1</c:f>
              <c:strCache>
                <c:ptCount val="1"/>
                <c:pt idx="0">
                  <c:v>Sum of Groceries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Sheet3!$F$2</c:f>
              <c:numCache>
                <c:formatCode>General</c:formatCode>
                <c:ptCount val="1"/>
                <c:pt idx="0">
                  <c:v>-600</c:v>
                </c:pt>
              </c:numCache>
            </c:numRef>
          </c:val>
          <c:extLst>
            <c:ext xmlns:c16="http://schemas.microsoft.com/office/drawing/2014/chart" uri="{C3380CC4-5D6E-409C-BE32-E72D297353CC}">
              <c16:uniqueId val="{00000004-6805-44B6-AEDA-734D8082CA33}"/>
            </c:ext>
          </c:extLst>
        </c:ser>
        <c:ser>
          <c:idx val="5"/>
          <c:order val="5"/>
          <c:tx>
            <c:strRef>
              <c:f>Sheet3!$G$1</c:f>
              <c:strCache>
                <c:ptCount val="1"/>
                <c:pt idx="0">
                  <c:v>Sum of Dog Grooming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Sheet3!$G$2</c:f>
              <c:numCache>
                <c:formatCode>General</c:formatCode>
                <c:ptCount val="1"/>
                <c:pt idx="0">
                  <c:v>-150</c:v>
                </c:pt>
              </c:numCache>
            </c:numRef>
          </c:val>
          <c:extLst>
            <c:ext xmlns:c16="http://schemas.microsoft.com/office/drawing/2014/chart" uri="{C3380CC4-5D6E-409C-BE32-E72D297353CC}">
              <c16:uniqueId val="{00000005-6805-44B6-AEDA-734D8082CA33}"/>
            </c:ext>
          </c:extLst>
        </c:ser>
        <c:ser>
          <c:idx val="6"/>
          <c:order val="6"/>
          <c:tx>
            <c:strRef>
              <c:f>Sheet3!$H$1</c:f>
              <c:strCache>
                <c:ptCount val="1"/>
                <c:pt idx="0">
                  <c:v>Sum of Gas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Sheet3!$H$2</c:f>
              <c:numCache>
                <c:formatCode>General</c:formatCode>
                <c:ptCount val="1"/>
                <c:pt idx="0">
                  <c:v>-125</c:v>
                </c:pt>
              </c:numCache>
            </c:numRef>
          </c:val>
          <c:extLst>
            <c:ext xmlns:c16="http://schemas.microsoft.com/office/drawing/2014/chart" uri="{C3380CC4-5D6E-409C-BE32-E72D297353CC}">
              <c16:uniqueId val="{00000006-6805-44B6-AEDA-734D8082CA33}"/>
            </c:ext>
          </c:extLst>
        </c:ser>
        <c:ser>
          <c:idx val="7"/>
          <c:order val="7"/>
          <c:tx>
            <c:strRef>
              <c:f>Sheet3!$I$1</c:f>
              <c:strCache>
                <c:ptCount val="1"/>
                <c:pt idx="0">
                  <c:v>Sum of House Maintenance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Sheet3!$I$2</c:f>
              <c:numCache>
                <c:formatCode>General</c:formatCode>
                <c:ptCount val="1"/>
                <c:pt idx="0">
                  <c:v>-200</c:v>
                </c:pt>
              </c:numCache>
            </c:numRef>
          </c:val>
          <c:extLst>
            <c:ext xmlns:c16="http://schemas.microsoft.com/office/drawing/2014/chart" uri="{C3380CC4-5D6E-409C-BE32-E72D297353CC}">
              <c16:uniqueId val="{00000007-6805-44B6-AEDA-734D8082CA33}"/>
            </c:ext>
          </c:extLst>
        </c:ser>
        <c:ser>
          <c:idx val="8"/>
          <c:order val="8"/>
          <c:tx>
            <c:strRef>
              <c:f>Sheet3!$J$1</c:f>
              <c:strCache>
                <c:ptCount val="1"/>
                <c:pt idx="0">
                  <c:v>Sum of Truck Payment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Sheet3!$J$2</c:f>
              <c:numCache>
                <c:formatCode>General</c:formatCode>
                <c:ptCount val="1"/>
                <c:pt idx="0">
                  <c:v>-575</c:v>
                </c:pt>
              </c:numCache>
            </c:numRef>
          </c:val>
          <c:extLst>
            <c:ext xmlns:c16="http://schemas.microsoft.com/office/drawing/2014/chart" uri="{C3380CC4-5D6E-409C-BE32-E72D297353CC}">
              <c16:uniqueId val="{00000008-6805-44B6-AEDA-734D8082CA33}"/>
            </c:ext>
          </c:extLst>
        </c:ser>
        <c:ser>
          <c:idx val="9"/>
          <c:order val="9"/>
          <c:tx>
            <c:strRef>
              <c:f>Sheet3!$K$1</c:f>
              <c:strCache>
                <c:ptCount val="1"/>
                <c:pt idx="0">
                  <c:v>Sum of Internet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Sheet3!$K$2</c:f>
              <c:numCache>
                <c:formatCode>General</c:formatCode>
                <c:ptCount val="1"/>
                <c:pt idx="0">
                  <c:v>-140</c:v>
                </c:pt>
              </c:numCache>
            </c:numRef>
          </c:val>
          <c:extLst>
            <c:ext xmlns:c16="http://schemas.microsoft.com/office/drawing/2014/chart" uri="{C3380CC4-5D6E-409C-BE32-E72D297353CC}">
              <c16:uniqueId val="{00000009-6805-44B6-AEDA-734D8082CA33}"/>
            </c:ext>
          </c:extLst>
        </c:ser>
        <c:ser>
          <c:idx val="10"/>
          <c:order val="10"/>
          <c:tx>
            <c:strRef>
              <c:f>Sheet3!$L$1</c:f>
              <c:strCache>
                <c:ptCount val="1"/>
                <c:pt idx="0">
                  <c:v>Sum of Clothes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c:f>
              <c:strCache>
                <c:ptCount val="1"/>
                <c:pt idx="0">
                  <c:v>January</c:v>
                </c:pt>
              </c:strCache>
            </c:strRef>
          </c:cat>
          <c:val>
            <c:numRef>
              <c:f>Sheet3!$L$2</c:f>
              <c:numCache>
                <c:formatCode>General</c:formatCode>
                <c:ptCount val="1"/>
                <c:pt idx="0">
                  <c:v>-100</c:v>
                </c:pt>
              </c:numCache>
            </c:numRef>
          </c:val>
          <c:extLst>
            <c:ext xmlns:c16="http://schemas.microsoft.com/office/drawing/2014/chart" uri="{C3380CC4-5D6E-409C-BE32-E72D297353CC}">
              <c16:uniqueId val="{0000000A-6805-44B6-AEDA-734D8082CA33}"/>
            </c:ext>
          </c:extLst>
        </c:ser>
        <c:dLbls>
          <c:dLblPos val="ctr"/>
          <c:showLegendKey val="0"/>
          <c:showVal val="1"/>
          <c:showCatName val="0"/>
          <c:showSerName val="0"/>
          <c:showPercent val="0"/>
          <c:showBubbleSize val="0"/>
        </c:dLbls>
        <c:gapWidth val="150"/>
        <c:overlap val="100"/>
        <c:axId val="617663391"/>
        <c:axId val="1582480351"/>
      </c:barChart>
      <c:catAx>
        <c:axId val="617663391"/>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82480351"/>
        <c:crosses val="autoZero"/>
        <c:auto val="1"/>
        <c:lblAlgn val="ctr"/>
        <c:lblOffset val="100"/>
        <c:noMultiLvlLbl val="0"/>
      </c:catAx>
      <c:valAx>
        <c:axId val="158248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17663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[personal_expense_tracker.xlsx]Sheet3!PivotTable1</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Save Account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Sheet3!$B$8</c:f>
              <c:strCache>
                <c:ptCount val="1"/>
                <c:pt idx="0">
                  <c:v>Savings: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Sheet3!$A$9:$A$10</c:f>
              <c:strCache>
                <c:ptCount val="1"/>
                <c:pt idx="0">
                  <c:v>Mar</c:v>
                </c:pt>
              </c:strCache>
            </c:strRef>
          </c:cat>
          <c:val>
            <c:numRef>
              <c:f>Sheet3!$B$9:$B$10</c:f>
              <c:numCache>
                <c:formatCode>General</c:formatCode>
                <c:ptCount val="1"/>
                <c:pt idx="0">
                  <c:v>-277</c:v>
                </c:pt>
              </c:numCache>
            </c:numRef>
          </c:val>
          <c:extLst>
            <c:ext xmlns:c16="http://schemas.microsoft.com/office/drawing/2014/chart" uri="{C3380CC4-5D6E-409C-BE32-E72D297353CC}">
              <c16:uniqueId val="{00000000-DBB3-463B-8F3C-8C0E1B9EECE8}"/>
            </c:ext>
          </c:extLst>
        </c:ser>
        <c:ser>
          <c:idx val="1"/>
          <c:order val="1"/>
          <c:tx>
            <c:strRef>
              <c:f>Sheet3!$C$8</c:f>
              <c:strCache>
                <c:ptCount val="1"/>
                <c:pt idx="0">
                  <c:v>Retirement:-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Sheet3!$A$9:$A$10</c:f>
              <c:strCache>
                <c:ptCount val="1"/>
                <c:pt idx="0">
                  <c:v>Mar</c:v>
                </c:pt>
              </c:strCache>
            </c:strRef>
          </c:cat>
          <c:val>
            <c:numRef>
              <c:f>Sheet3!$C$9:$C$10</c:f>
              <c:numCache>
                <c:formatCode>General</c:formatCode>
                <c:ptCount val="1"/>
                <c:pt idx="0">
                  <c:v>-103.875</c:v>
                </c:pt>
              </c:numCache>
            </c:numRef>
          </c:val>
          <c:extLst>
            <c:ext xmlns:c16="http://schemas.microsoft.com/office/drawing/2014/chart" uri="{C3380CC4-5D6E-409C-BE32-E72D297353CC}">
              <c16:uniqueId val="{00000001-DBB3-463B-8F3C-8C0E1B9EECE8}"/>
            </c:ext>
          </c:extLst>
        </c:ser>
        <c:ser>
          <c:idx val="2"/>
          <c:order val="2"/>
          <c:tx>
            <c:strRef>
              <c:f>Sheet3!$D$8</c:f>
              <c:strCache>
                <c:ptCount val="1"/>
                <c:pt idx="0">
                  <c:v>Xmas:-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Sheet3!$A$9:$A$10</c:f>
              <c:strCache>
                <c:ptCount val="1"/>
                <c:pt idx="0">
                  <c:v>Mar</c:v>
                </c:pt>
              </c:strCache>
            </c:strRef>
          </c:cat>
          <c:val>
            <c:numRef>
              <c:f>Sheet3!$D$9:$D$10</c:f>
              <c:numCache>
                <c:formatCode>General</c:formatCode>
                <c:ptCount val="1"/>
                <c:pt idx="0">
                  <c:v>-69.25</c:v>
                </c:pt>
              </c:numCache>
            </c:numRef>
          </c:val>
          <c:extLst>
            <c:ext xmlns:c16="http://schemas.microsoft.com/office/drawing/2014/chart" uri="{C3380CC4-5D6E-409C-BE32-E72D297353CC}">
              <c16:uniqueId val="{00000002-DBB3-463B-8F3C-8C0E1B9EECE8}"/>
            </c:ext>
          </c:extLst>
        </c:ser>
        <c:ser>
          <c:idx val="3"/>
          <c:order val="3"/>
          <c:tx>
            <c:strRef>
              <c:f>Sheet3!$E$8</c:f>
              <c:strCache>
                <c:ptCount val="1"/>
                <c:pt idx="0">
                  <c:v>Fun:-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Sheet3!$A$9:$A$10</c:f>
              <c:strCache>
                <c:ptCount val="1"/>
                <c:pt idx="0">
                  <c:v>Mar</c:v>
                </c:pt>
              </c:strCache>
            </c:strRef>
          </c:cat>
          <c:val>
            <c:numRef>
              <c:f>Sheet3!$E$9:$E$10</c:f>
              <c:numCache>
                <c:formatCode>General</c:formatCode>
                <c:ptCount val="1"/>
                <c:pt idx="0">
                  <c:v>-138.5</c:v>
                </c:pt>
              </c:numCache>
            </c:numRef>
          </c:val>
          <c:extLst>
            <c:ext xmlns:c16="http://schemas.microsoft.com/office/drawing/2014/chart" uri="{C3380CC4-5D6E-409C-BE32-E72D297353CC}">
              <c16:uniqueId val="{00000003-DBB3-463B-8F3C-8C0E1B9EECE8}"/>
            </c:ext>
          </c:extLst>
        </c:ser>
        <c:ser>
          <c:idx val="4"/>
          <c:order val="4"/>
          <c:tx>
            <c:strRef>
              <c:f>Sheet3!$F$8</c:f>
              <c:strCache>
                <c:ptCount val="1"/>
                <c:pt idx="0">
                  <c:v>Kids College:-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Sheet3!$A$9:$A$10</c:f>
              <c:strCache>
                <c:ptCount val="1"/>
                <c:pt idx="0">
                  <c:v>Mar</c:v>
                </c:pt>
              </c:strCache>
            </c:strRef>
          </c:cat>
          <c:val>
            <c:numRef>
              <c:f>Sheet3!$F$9:$F$10</c:f>
              <c:numCache>
                <c:formatCode>General</c:formatCode>
                <c:ptCount val="1"/>
                <c:pt idx="0">
                  <c:v>-69.25</c:v>
                </c:pt>
              </c:numCache>
            </c:numRef>
          </c:val>
          <c:extLst>
            <c:ext xmlns:c16="http://schemas.microsoft.com/office/drawing/2014/chart" uri="{C3380CC4-5D6E-409C-BE32-E72D297353CC}">
              <c16:uniqueId val="{00000004-DBB3-463B-8F3C-8C0E1B9EECE8}"/>
            </c:ext>
          </c:extLst>
        </c:ser>
        <c:dLbls>
          <c:dLblPos val="outEnd"/>
          <c:showLegendKey val="0"/>
          <c:showVal val="1"/>
          <c:showCatName val="0"/>
          <c:showSerName val="0"/>
          <c:showPercent val="0"/>
          <c:showBubbleSize val="0"/>
        </c:dLbls>
        <c:gapWidth val="100"/>
        <c:overlap val="-24"/>
        <c:axId val="1709538159"/>
        <c:axId val="1391171487"/>
      </c:barChart>
      <c:catAx>
        <c:axId val="1709538159"/>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ysClr val="windowText" lastClr="000000"/>
                </a:solidFill>
                <a:latin typeface="+mn-lt"/>
                <a:ea typeface="+mn-ea"/>
                <a:cs typeface="+mn-cs"/>
              </a:defRPr>
            </a:pPr>
            <a:endParaRPr lang="en-US"/>
          </a:p>
        </c:txPr>
        <c:crossAx val="1391171487"/>
        <c:crosses val="autoZero"/>
        <c:auto val="1"/>
        <c:lblAlgn val="ctr"/>
        <c:lblOffset val="100"/>
        <c:noMultiLvlLbl val="0"/>
      </c:catAx>
      <c:valAx>
        <c:axId val="139117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0953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convex"/>
    </a:sp3d>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123823</xdr:rowOff>
    </xdr:from>
    <xdr:to>
      <xdr:col>26</xdr:col>
      <xdr:colOff>470647</xdr:colOff>
      <xdr:row>21</xdr:row>
      <xdr:rowOff>112059</xdr:rowOff>
    </xdr:to>
    <xdr:graphicFrame macro="">
      <xdr:nvGraphicFramePr>
        <xdr:cNvPr id="4" name="Chart 1">
          <a:extLst>
            <a:ext uri="{FF2B5EF4-FFF2-40B4-BE49-F238E27FC236}">
              <a16:creationId xmlns:a16="http://schemas.microsoft.com/office/drawing/2014/main" id="{5843C67D-B3A9-C5F5-635B-3973EC4CE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87126</xdr:colOff>
      <xdr:row>23</xdr:row>
      <xdr:rowOff>10365</xdr:rowOff>
    </xdr:from>
    <xdr:to>
      <xdr:col>11</xdr:col>
      <xdr:colOff>377639</xdr:colOff>
      <xdr:row>49</xdr:row>
      <xdr:rowOff>43703</xdr:rowOff>
    </xdr:to>
    <xdr:graphicFrame macro="">
      <xdr:nvGraphicFramePr>
        <xdr:cNvPr id="5" name="Chart 2">
          <a:extLst>
            <a:ext uri="{FF2B5EF4-FFF2-40B4-BE49-F238E27FC236}">
              <a16:creationId xmlns:a16="http://schemas.microsoft.com/office/drawing/2014/main" id="{CC100EE8-6DD4-8560-5C70-821D72634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584946</xdr:colOff>
      <xdr:row>23</xdr:row>
      <xdr:rowOff>32496</xdr:rowOff>
    </xdr:from>
    <xdr:to>
      <xdr:col>14</xdr:col>
      <xdr:colOff>414618</xdr:colOff>
      <xdr:row>49</xdr:row>
      <xdr:rowOff>22412</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1729F6F1-6D97-42B3-A438-008A1371ADD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241240" y="4413996"/>
              <a:ext cx="1645025" cy="494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212084</xdr:colOff>
      <xdr:row>22</xdr:row>
      <xdr:rowOff>184776</xdr:rowOff>
    </xdr:from>
    <xdr:to>
      <xdr:col>26</xdr:col>
      <xdr:colOff>448236</xdr:colOff>
      <xdr:row>48</xdr:row>
      <xdr:rowOff>134471</xdr:rowOff>
    </xdr:to>
    <xdr:graphicFrame macro="">
      <xdr:nvGraphicFramePr>
        <xdr:cNvPr id="8" name="Chart 7">
          <a:extLst>
            <a:ext uri="{FF2B5EF4-FFF2-40B4-BE49-F238E27FC236}">
              <a16:creationId xmlns:a16="http://schemas.microsoft.com/office/drawing/2014/main" id="{B53D00CF-9387-44A3-8E7E-04150481F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2</xdr:colOff>
      <xdr:row>0</xdr:row>
      <xdr:rowOff>153520</xdr:rowOff>
    </xdr:from>
    <xdr:to>
      <xdr:col>30</xdr:col>
      <xdr:colOff>13449</xdr:colOff>
      <xdr:row>21</xdr:row>
      <xdr:rowOff>78441</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9FB591B7-1E8A-269C-8647-779355891E8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338178" y="153520"/>
              <a:ext cx="1828800" cy="3925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575582</xdr:colOff>
      <xdr:row>23</xdr:row>
      <xdr:rowOff>9525</xdr:rowOff>
    </xdr:from>
    <xdr:to>
      <xdr:col>29</xdr:col>
      <xdr:colOff>567418</xdr:colOff>
      <xdr:row>48</xdr:row>
      <xdr:rowOff>156882</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554DAC74-1533-21B5-1429-B05E6CC3594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6308641" y="4391025"/>
              <a:ext cx="1807189" cy="490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44824</xdr:colOff>
      <xdr:row>49</xdr:row>
      <xdr:rowOff>156601</xdr:rowOff>
    </xdr:from>
    <xdr:to>
      <xdr:col>26</xdr:col>
      <xdr:colOff>448235</xdr:colOff>
      <xdr:row>73</xdr:row>
      <xdr:rowOff>56028</xdr:rowOff>
    </xdr:to>
    <xdr:graphicFrame macro="">
      <xdr:nvGraphicFramePr>
        <xdr:cNvPr id="13" name="Chart 1">
          <a:extLst>
            <a:ext uri="{FF2B5EF4-FFF2-40B4-BE49-F238E27FC236}">
              <a16:creationId xmlns:a16="http://schemas.microsoft.com/office/drawing/2014/main" id="{511C128B-D060-1710-5040-31390C7E6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538443</xdr:colOff>
      <xdr:row>49</xdr:row>
      <xdr:rowOff>175932</xdr:rowOff>
    </xdr:from>
    <xdr:to>
      <xdr:col>29</xdr:col>
      <xdr:colOff>551890</xdr:colOff>
      <xdr:row>72</xdr:row>
      <xdr:rowOff>179294</xdr:rowOff>
    </xdr:to>
    <mc:AlternateContent xmlns:mc="http://schemas.openxmlformats.org/markup-compatibility/2006" xmlns:a14="http://schemas.microsoft.com/office/drawing/2010/main">
      <mc:Choice Requires="a14">
        <xdr:graphicFrame macro="">
          <xdr:nvGraphicFramePr>
            <xdr:cNvPr id="14" name="Budget Accounts:">
              <a:extLst>
                <a:ext uri="{FF2B5EF4-FFF2-40B4-BE49-F238E27FC236}">
                  <a16:creationId xmlns:a16="http://schemas.microsoft.com/office/drawing/2014/main" id="{E6C42BCE-987B-CF32-9852-CF40DB5DB2DC}"/>
                </a:ext>
              </a:extLst>
            </xdr:cNvPr>
            <xdr:cNvGraphicFramePr/>
          </xdr:nvGraphicFramePr>
          <xdr:xfrm>
            <a:off x="0" y="0"/>
            <a:ext cx="0" cy="0"/>
          </xdr:xfrm>
          <a:graphic>
            <a:graphicData uri="http://schemas.microsoft.com/office/drawing/2010/slicer">
              <sle:slicer xmlns:sle="http://schemas.microsoft.com/office/drawing/2010/slicer" name="Budget Accounts:"/>
            </a:graphicData>
          </a:graphic>
        </xdr:graphicFrame>
      </mc:Choice>
      <mc:Fallback xmlns="">
        <xdr:sp macro="" textlink="">
          <xdr:nvSpPr>
            <xdr:cNvPr id="0" name=""/>
            <xdr:cNvSpPr>
              <a:spLocks noTextEdit="1"/>
            </xdr:cNvSpPr>
          </xdr:nvSpPr>
          <xdr:spPr>
            <a:xfrm>
              <a:off x="16271502" y="9510432"/>
              <a:ext cx="1828800" cy="4384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ustins Stratton" id="{915FD038-0D47-40CD-B3C5-DBEDC066F40E}" userId="874c6ef6fea7ed8b"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1.961417708335" createdVersion="8" refreshedVersion="8" minRefreshableVersion="3" recordCount="12" xr:uid="{608F0A56-6873-4AFB-86F9-1D0F7DAF30F8}">
  <cacheSource type="worksheet">
    <worksheetSource ref="C70:H82" sheet="Expense"/>
  </cacheSource>
  <cacheFields count="6">
    <cacheField name="Month" numFmtId="44">
      <sharedItems count="12">
        <s v="Jan"/>
        <s v="Feb"/>
        <s v="Mar"/>
        <s v="Apr"/>
        <s v="May"/>
        <s v="Jun"/>
        <s v="Jul"/>
        <s v="Aug"/>
        <s v="Sep"/>
        <s v="Oct"/>
        <s v="Nov"/>
        <s v="Dec"/>
      </sharedItems>
    </cacheField>
    <cacheField name="Income" numFmtId="42">
      <sharedItems containsSemiMixedTypes="0" containsString="0" containsNumber="1" containsInteger="1" minValue="6470" maxValue="9170" count="2">
        <n v="6470"/>
        <n v="9170"/>
      </sharedItems>
    </cacheField>
    <cacheField name="Living Expense" numFmtId="42">
      <sharedItems containsSemiMixedTypes="0" containsString="0" containsNumber="1" containsInteger="1" minValue="-5085" maxValue="-5085" count="1">
        <n v="-5085"/>
      </sharedItems>
    </cacheField>
    <cacheField name="Save Accounts" numFmtId="42">
      <sharedItems containsSemiMixedTypes="0" containsString="0" containsNumber="1" minValue="-657.875" maxValue="-657.875" count="1">
        <n v="-657.875"/>
      </sharedItems>
    </cacheField>
    <cacheField name="Checking" numFmtId="42">
      <sharedItems containsSemiMixedTypes="0" containsString="0" containsNumber="1" minValue="743" maxValue="12046.375" count="12">
        <n v="743"/>
        <n v="1470.125"/>
        <n v="1952.25"/>
        <n v="2679.375"/>
        <n v="3161.5"/>
        <n v="3888.625"/>
        <n v="4860.75"/>
        <n v="5807.875"/>
        <n v="7000"/>
        <n v="8437.125"/>
        <n v="10119.25"/>
        <n v="12046.375"/>
      </sharedItems>
    </cacheField>
    <cacheField name="Total:" numFmtId="44">
      <sharedItems containsSemiMixedTypes="0" containsString="0" containsNumber="1" minValue="1470.125" maxValue="15473.5"/>
    </cacheField>
  </cacheFields>
  <extLst>
    <ext xmlns:x14="http://schemas.microsoft.com/office/spreadsheetml/2009/9/main" uri="{725AE2AE-9491-48be-B2B4-4EB974FC3084}">
      <x14:pivotCacheDefinition pivotCacheId="10901407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1.981966435182" createdVersion="8" refreshedVersion="8" minRefreshableVersion="3" recordCount="12" xr:uid="{96C86FBE-573F-48B5-9C67-D004458B5D9C}">
  <cacheSource type="worksheet">
    <worksheetSource ref="C18:J30" sheet="Expense"/>
  </cacheSource>
  <cacheFields count="8">
    <cacheField name="Month" numFmtId="44">
      <sharedItems count="12">
        <s v="Jan"/>
        <s v="Feb"/>
        <s v="Mar"/>
        <s v="Apr"/>
        <s v="May"/>
        <s v="Jun"/>
        <s v="Jul"/>
        <s v="Aug"/>
        <s v="Sep"/>
        <s v="Oct"/>
        <s v="Nov"/>
        <s v="Dec"/>
      </sharedItems>
    </cacheField>
    <cacheField name="Wife - Engineer" numFmtId="42">
      <sharedItems containsSemiMixedTypes="0" containsString="0" containsNumber="1" containsInteger="1" minValue="2500" maxValue="2770" count="2">
        <n v="2770"/>
        <n v="2500"/>
      </sharedItems>
    </cacheField>
    <cacheField name="Husband - EMT" numFmtId="42">
      <sharedItems containsSemiMixedTypes="0" containsString="0" containsNumber="1" containsInteger="1" minValue="3200" maxValue="3200" count="1">
        <n v="3200"/>
      </sharedItems>
    </cacheField>
    <cacheField name="Husband - Part Time Cook" numFmtId="42">
      <sharedItems containsSemiMixedTypes="0" containsString="0" containsNumber="1" containsInteger="1" minValue="255" maxValue="2215" count="9">
        <n v="500"/>
        <n v="255"/>
        <n v="745"/>
        <n v="990"/>
        <n v="1235"/>
        <n v="1480"/>
        <n v="1725"/>
        <n v="1970"/>
        <n v="2215"/>
      </sharedItems>
    </cacheField>
    <cacheField name="TTL" numFmtId="42">
      <sharedItems containsSemiMixedTypes="0" containsString="0" containsNumber="1" containsInteger="1" minValue="6225" maxValue="7915"/>
    </cacheField>
    <cacheField name="Min" numFmtId="42">
      <sharedItems containsSemiMixedTypes="0" containsString="0" containsNumber="1" containsInteger="1" minValue="255" maxValue="2215"/>
    </cacheField>
    <cacheField name="Max" numFmtId="42">
      <sharedItems containsSemiMixedTypes="0" containsString="0" containsNumber="1" containsInteger="1" minValue="3200" maxValue="3200"/>
    </cacheField>
    <cacheField name="Average" numFmtId="42">
      <sharedItems containsSemiMixedTypes="0" containsString="0" containsNumber="1" minValue="2075" maxValue="2638.3333333333335"/>
    </cacheField>
  </cacheFields>
  <extLst>
    <ext xmlns:x14="http://schemas.microsoft.com/office/spreadsheetml/2009/9/main" uri="{725AE2AE-9491-48be-B2B4-4EB974FC3084}">
      <x14:pivotCacheDefinition pivotCacheId="13991035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1.993925810188" createdVersion="8" refreshedVersion="8" minRefreshableVersion="3" recordCount="12" xr:uid="{0FEC3710-8290-41EF-AE8F-3D7257B22AE5}">
  <cacheSource type="worksheet">
    <worksheetSource ref="C33:S45" sheet="Expense"/>
  </cacheSource>
  <cacheFields count="17">
    <cacheField name="Month:" numFmtId="44">
      <sharedItems count="12">
        <s v="January"/>
        <s v="February"/>
        <s v="March"/>
        <s v="April"/>
        <s v="May"/>
        <s v="June"/>
        <s v="July"/>
        <s v="August"/>
        <s v="September"/>
        <s v="October"/>
        <s v="November"/>
        <s v="December"/>
      </sharedItems>
    </cacheField>
    <cacheField name="House Payment" numFmtId="42">
      <sharedItems containsSemiMixedTypes="0" containsString="0" containsNumber="1" containsInteger="1" minValue="-2500" maxValue="-2500" count="1">
        <n v="-2500"/>
      </sharedItems>
    </cacheField>
    <cacheField name="Car Payment" numFmtId="42">
      <sharedItems containsSemiMixedTypes="0" containsString="0" containsNumber="1" containsInteger="1" minValue="-363" maxValue="-363" count="1">
        <n v="-363"/>
      </sharedItems>
    </cacheField>
    <cacheField name="Cell Phone" numFmtId="42">
      <sharedItems containsSemiMixedTypes="0" containsString="0" containsNumber="1" containsInteger="1" minValue="-204" maxValue="-204"/>
    </cacheField>
    <cacheField name="Electric" numFmtId="42">
      <sharedItems containsSemiMixedTypes="0" containsString="0" containsNumber="1" containsInteger="1" minValue="-128" maxValue="-128"/>
    </cacheField>
    <cacheField name="Groceries" numFmtId="42">
      <sharedItems containsSemiMixedTypes="0" containsString="0" containsNumber="1" containsInteger="1" minValue="-600" maxValue="-600"/>
    </cacheField>
    <cacheField name="Dog Grooming" numFmtId="42">
      <sharedItems containsSemiMixedTypes="0" containsString="0" containsNumber="1" containsInteger="1" minValue="-150" maxValue="-150"/>
    </cacheField>
    <cacheField name="Gas" numFmtId="42">
      <sharedItems containsSemiMixedTypes="0" containsString="0" containsNumber="1" containsInteger="1" minValue="-125" maxValue="-125"/>
    </cacheField>
    <cacheField name="House Maintenance" numFmtId="42">
      <sharedItems containsSemiMixedTypes="0" containsString="0" containsNumber="1" containsInteger="1" minValue="-200" maxValue="-200"/>
    </cacheField>
    <cacheField name="Truck Payment" numFmtId="42">
      <sharedItems containsSemiMixedTypes="0" containsString="0" containsNumber="1" containsInteger="1" minValue="-575" maxValue="-575"/>
    </cacheField>
    <cacheField name="Internet" numFmtId="42">
      <sharedItems containsSemiMixedTypes="0" containsString="0" containsNumber="1" containsInteger="1" minValue="-140" maxValue="-140"/>
    </cacheField>
    <cacheField name="Clothes" numFmtId="42">
      <sharedItems containsSemiMixedTypes="0" containsString="0" containsNumber="1" containsInteger="1" minValue="-100" maxValue="-100"/>
    </cacheField>
    <cacheField name="Misc" numFmtId="42">
      <sharedItems containsNonDate="0" containsString="0" containsBlank="1" count="1">
        <m/>
      </sharedItems>
    </cacheField>
    <cacheField name="Total" numFmtId="42">
      <sharedItems containsSemiMixedTypes="0" containsString="0" containsNumber="1" containsInteger="1" minValue="-5085" maxValue="-5085"/>
    </cacheField>
    <cacheField name="Min" numFmtId="42">
      <sharedItems containsSemiMixedTypes="0" containsString="0" containsNumber="1" containsInteger="1" minValue="-100" maxValue="-100" count="1">
        <n v="-100"/>
      </sharedItems>
    </cacheField>
    <cacheField name="Max" numFmtId="42">
      <sharedItems containsSemiMixedTypes="0" containsString="0" containsNumber="1" containsInteger="1" minValue="-2500" maxValue="-2500" count="1">
        <n v="-2500"/>
      </sharedItems>
    </cacheField>
    <cacheField name="Average" numFmtId="42">
      <sharedItems containsSemiMixedTypes="0" containsString="0" containsNumber="1" minValue="-462.27272727272725" maxValue="-462.27272727272725" count="1">
        <n v="-462.27272727272725"/>
      </sharedItems>
    </cacheField>
  </cacheFields>
  <extLst>
    <ext xmlns:x14="http://schemas.microsoft.com/office/spreadsheetml/2009/9/main" uri="{725AE2AE-9491-48be-B2B4-4EB974FC3084}">
      <x14:pivotCacheDefinition pivotCacheId="151400596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2.294804976853" createdVersion="8" refreshedVersion="8" minRefreshableVersion="3" recordCount="12" xr:uid="{4762E12C-84F3-4EC0-A292-FF046DA3F09E}">
  <cacheSource type="worksheet">
    <worksheetSource ref="C52:H64" sheet="Expense"/>
  </cacheSource>
  <cacheFields count="6">
    <cacheField name="Budget Accounts:" numFmtId="44">
      <sharedItems count="12">
        <s v="Jan"/>
        <s v="Feb"/>
        <s v="Mar"/>
        <s v="Apr"/>
        <s v="May"/>
        <s v="Jun"/>
        <s v="Jul"/>
        <s v="Aug"/>
        <s v="Sep"/>
        <s v="Oct"/>
        <s v="Nov"/>
        <s v="Dec"/>
      </sharedItems>
    </cacheField>
    <cacheField name="Savings" numFmtId="42">
      <sharedItems containsSemiMixedTypes="0" containsString="0" containsNumber="1" containsInteger="1" minValue="-277" maxValue="-277"/>
    </cacheField>
    <cacheField name="Retirement" numFmtId="42">
      <sharedItems containsSemiMixedTypes="0" containsString="0" containsNumber="1" minValue="-103.875" maxValue="-103.875"/>
    </cacheField>
    <cacheField name="Xmas" numFmtId="42">
      <sharedItems containsSemiMixedTypes="0" containsString="0" containsNumber="1" minValue="-69.25" maxValue="-69.25"/>
    </cacheField>
    <cacheField name="Fun" numFmtId="42">
      <sharedItems containsSemiMixedTypes="0" containsString="0" containsNumber="1" minValue="-138.5" maxValue="-138.5"/>
    </cacheField>
    <cacheField name="Kids College" numFmtId="42">
      <sharedItems containsSemiMixedTypes="0" containsString="0" containsNumber="1" minValue="-69.25" maxValue="-69.25"/>
    </cacheField>
  </cacheFields>
  <extLst>
    <ext xmlns:x14="http://schemas.microsoft.com/office/spreadsheetml/2009/9/main" uri="{725AE2AE-9491-48be-B2B4-4EB974FC3084}">
      <x14:pivotCacheDefinition pivotCacheId="528501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n v="1470.125"/>
  </r>
  <r>
    <x v="1"/>
    <x v="1"/>
    <x v="0"/>
    <x v="0"/>
    <x v="1"/>
    <n v="4897.25"/>
  </r>
  <r>
    <x v="2"/>
    <x v="1"/>
    <x v="0"/>
    <x v="0"/>
    <x v="2"/>
    <n v="5379.375"/>
  </r>
  <r>
    <x v="3"/>
    <x v="1"/>
    <x v="0"/>
    <x v="0"/>
    <x v="3"/>
    <n v="6106.5"/>
  </r>
  <r>
    <x v="4"/>
    <x v="1"/>
    <x v="0"/>
    <x v="0"/>
    <x v="4"/>
    <n v="6588.625"/>
  </r>
  <r>
    <x v="5"/>
    <x v="1"/>
    <x v="0"/>
    <x v="0"/>
    <x v="5"/>
    <n v="7315.75"/>
  </r>
  <r>
    <x v="6"/>
    <x v="1"/>
    <x v="0"/>
    <x v="0"/>
    <x v="6"/>
    <n v="8287.875"/>
  </r>
  <r>
    <x v="7"/>
    <x v="1"/>
    <x v="0"/>
    <x v="0"/>
    <x v="7"/>
    <n v="9235"/>
  </r>
  <r>
    <x v="8"/>
    <x v="1"/>
    <x v="0"/>
    <x v="0"/>
    <x v="8"/>
    <n v="10427.125"/>
  </r>
  <r>
    <x v="9"/>
    <x v="1"/>
    <x v="0"/>
    <x v="0"/>
    <x v="9"/>
    <n v="11864.25"/>
  </r>
  <r>
    <x v="10"/>
    <x v="1"/>
    <x v="0"/>
    <x v="0"/>
    <x v="10"/>
    <n v="13546.375"/>
  </r>
  <r>
    <x v="11"/>
    <x v="1"/>
    <x v="0"/>
    <x v="0"/>
    <x v="11"/>
    <n v="1547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n v="6470"/>
    <n v="500"/>
    <n v="3200"/>
    <n v="2156.6666666666665"/>
  </r>
  <r>
    <x v="1"/>
    <x v="0"/>
    <x v="0"/>
    <x v="1"/>
    <n v="6225"/>
    <n v="255"/>
    <n v="3200"/>
    <n v="2075"/>
  </r>
  <r>
    <x v="2"/>
    <x v="0"/>
    <x v="0"/>
    <x v="0"/>
    <n v="6470"/>
    <n v="500"/>
    <n v="3200"/>
    <n v="2156.6666666666665"/>
  </r>
  <r>
    <x v="3"/>
    <x v="0"/>
    <x v="0"/>
    <x v="1"/>
    <n v="6225"/>
    <n v="255"/>
    <n v="3200"/>
    <n v="2075"/>
  </r>
  <r>
    <x v="4"/>
    <x v="0"/>
    <x v="0"/>
    <x v="0"/>
    <n v="6470"/>
    <n v="500"/>
    <n v="3200"/>
    <n v="2156.6666666666665"/>
  </r>
  <r>
    <x v="5"/>
    <x v="0"/>
    <x v="0"/>
    <x v="2"/>
    <n v="6715"/>
    <n v="745"/>
    <n v="3200"/>
    <n v="2238.3333333333335"/>
  </r>
  <r>
    <x v="6"/>
    <x v="1"/>
    <x v="0"/>
    <x v="3"/>
    <n v="6690"/>
    <n v="990"/>
    <n v="3200"/>
    <n v="2230"/>
  </r>
  <r>
    <x v="7"/>
    <x v="1"/>
    <x v="0"/>
    <x v="4"/>
    <n v="6935"/>
    <n v="1235"/>
    <n v="3200"/>
    <n v="2311.6666666666665"/>
  </r>
  <r>
    <x v="8"/>
    <x v="1"/>
    <x v="0"/>
    <x v="5"/>
    <n v="7180"/>
    <n v="1480"/>
    <n v="3200"/>
    <n v="2393.3333333333335"/>
  </r>
  <r>
    <x v="9"/>
    <x v="1"/>
    <x v="0"/>
    <x v="6"/>
    <n v="7425"/>
    <n v="1725"/>
    <n v="3200"/>
    <n v="2475"/>
  </r>
  <r>
    <x v="10"/>
    <x v="1"/>
    <x v="0"/>
    <x v="7"/>
    <n v="7670"/>
    <n v="1970"/>
    <n v="3200"/>
    <n v="2556.6666666666665"/>
  </r>
  <r>
    <x v="11"/>
    <x v="1"/>
    <x v="0"/>
    <x v="8"/>
    <n v="7915"/>
    <n v="2215"/>
    <n v="3200"/>
    <n v="2638.333333333333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204"/>
    <n v="-128"/>
    <n v="-600"/>
    <n v="-150"/>
    <n v="-125"/>
    <n v="-200"/>
    <n v="-575"/>
    <n v="-140"/>
    <n v="-100"/>
    <x v="0"/>
    <n v="-5085"/>
    <x v="0"/>
    <x v="0"/>
    <x v="0"/>
  </r>
  <r>
    <x v="1"/>
    <x v="0"/>
    <x v="0"/>
    <n v="-204"/>
    <n v="-128"/>
    <n v="-600"/>
    <n v="-150"/>
    <n v="-125"/>
    <n v="-200"/>
    <n v="-575"/>
    <n v="-140"/>
    <n v="-100"/>
    <x v="0"/>
    <n v="-5085"/>
    <x v="0"/>
    <x v="0"/>
    <x v="0"/>
  </r>
  <r>
    <x v="2"/>
    <x v="0"/>
    <x v="0"/>
    <n v="-204"/>
    <n v="-128"/>
    <n v="-600"/>
    <n v="-150"/>
    <n v="-125"/>
    <n v="-200"/>
    <n v="-575"/>
    <n v="-140"/>
    <n v="-100"/>
    <x v="0"/>
    <n v="-5085"/>
    <x v="0"/>
    <x v="0"/>
    <x v="0"/>
  </r>
  <r>
    <x v="3"/>
    <x v="0"/>
    <x v="0"/>
    <n v="-204"/>
    <n v="-128"/>
    <n v="-600"/>
    <n v="-150"/>
    <n v="-125"/>
    <n v="-200"/>
    <n v="-575"/>
    <n v="-140"/>
    <n v="-100"/>
    <x v="0"/>
    <n v="-5085"/>
    <x v="0"/>
    <x v="0"/>
    <x v="0"/>
  </r>
  <r>
    <x v="4"/>
    <x v="0"/>
    <x v="0"/>
    <n v="-204"/>
    <n v="-128"/>
    <n v="-600"/>
    <n v="-150"/>
    <n v="-125"/>
    <n v="-200"/>
    <n v="-575"/>
    <n v="-140"/>
    <n v="-100"/>
    <x v="0"/>
    <n v="-5085"/>
    <x v="0"/>
    <x v="0"/>
    <x v="0"/>
  </r>
  <r>
    <x v="5"/>
    <x v="0"/>
    <x v="0"/>
    <n v="-204"/>
    <n v="-128"/>
    <n v="-600"/>
    <n v="-150"/>
    <n v="-125"/>
    <n v="-200"/>
    <n v="-575"/>
    <n v="-140"/>
    <n v="-100"/>
    <x v="0"/>
    <n v="-5085"/>
    <x v="0"/>
    <x v="0"/>
    <x v="0"/>
  </r>
  <r>
    <x v="6"/>
    <x v="0"/>
    <x v="0"/>
    <n v="-204"/>
    <n v="-128"/>
    <n v="-600"/>
    <n v="-150"/>
    <n v="-125"/>
    <n v="-200"/>
    <n v="-575"/>
    <n v="-140"/>
    <n v="-100"/>
    <x v="0"/>
    <n v="-5085"/>
    <x v="0"/>
    <x v="0"/>
    <x v="0"/>
  </r>
  <r>
    <x v="7"/>
    <x v="0"/>
    <x v="0"/>
    <n v="-204"/>
    <n v="-128"/>
    <n v="-600"/>
    <n v="-150"/>
    <n v="-125"/>
    <n v="-200"/>
    <n v="-575"/>
    <n v="-140"/>
    <n v="-100"/>
    <x v="0"/>
    <n v="-5085"/>
    <x v="0"/>
    <x v="0"/>
    <x v="0"/>
  </r>
  <r>
    <x v="8"/>
    <x v="0"/>
    <x v="0"/>
    <n v="-204"/>
    <n v="-128"/>
    <n v="-600"/>
    <n v="-150"/>
    <n v="-125"/>
    <n v="-200"/>
    <n v="-575"/>
    <n v="-140"/>
    <n v="-100"/>
    <x v="0"/>
    <n v="-5085"/>
    <x v="0"/>
    <x v="0"/>
    <x v="0"/>
  </r>
  <r>
    <x v="9"/>
    <x v="0"/>
    <x v="0"/>
    <n v="-204"/>
    <n v="-128"/>
    <n v="-600"/>
    <n v="-150"/>
    <n v="-125"/>
    <n v="-200"/>
    <n v="-575"/>
    <n v="-140"/>
    <n v="-100"/>
    <x v="0"/>
    <n v="-5085"/>
    <x v="0"/>
    <x v="0"/>
    <x v="0"/>
  </r>
  <r>
    <x v="10"/>
    <x v="0"/>
    <x v="0"/>
    <n v="-204"/>
    <n v="-128"/>
    <n v="-600"/>
    <n v="-150"/>
    <n v="-125"/>
    <n v="-200"/>
    <n v="-575"/>
    <n v="-140"/>
    <n v="-100"/>
    <x v="0"/>
    <n v="-5085"/>
    <x v="0"/>
    <x v="0"/>
    <x v="0"/>
  </r>
  <r>
    <x v="11"/>
    <x v="0"/>
    <x v="0"/>
    <n v="-204"/>
    <n v="-128"/>
    <n v="-600"/>
    <n v="-150"/>
    <n v="-125"/>
    <n v="-200"/>
    <n v="-575"/>
    <n v="-140"/>
    <n v="-100"/>
    <x v="0"/>
    <n v="-5085"/>
    <x v="0"/>
    <x v="0"/>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77"/>
    <n v="-103.875"/>
    <n v="-69.25"/>
    <n v="-138.5"/>
    <n v="-69.25"/>
  </r>
  <r>
    <x v="1"/>
    <n v="-277"/>
    <n v="-103.875"/>
    <n v="-69.25"/>
    <n v="-138.5"/>
    <n v="-69.25"/>
  </r>
  <r>
    <x v="2"/>
    <n v="-277"/>
    <n v="-103.875"/>
    <n v="-69.25"/>
    <n v="-138.5"/>
    <n v="-69.25"/>
  </r>
  <r>
    <x v="3"/>
    <n v="-277"/>
    <n v="-103.875"/>
    <n v="-69.25"/>
    <n v="-138.5"/>
    <n v="-69.25"/>
  </r>
  <r>
    <x v="4"/>
    <n v="-277"/>
    <n v="-103.875"/>
    <n v="-69.25"/>
    <n v="-138.5"/>
    <n v="-69.25"/>
  </r>
  <r>
    <x v="5"/>
    <n v="-277"/>
    <n v="-103.875"/>
    <n v="-69.25"/>
    <n v="-138.5"/>
    <n v="-69.25"/>
  </r>
  <r>
    <x v="6"/>
    <n v="-277"/>
    <n v="-103.875"/>
    <n v="-69.25"/>
    <n v="-138.5"/>
    <n v="-69.25"/>
  </r>
  <r>
    <x v="7"/>
    <n v="-277"/>
    <n v="-103.875"/>
    <n v="-69.25"/>
    <n v="-138.5"/>
    <n v="-69.25"/>
  </r>
  <r>
    <x v="8"/>
    <n v="-277"/>
    <n v="-103.875"/>
    <n v="-69.25"/>
    <n v="-138.5"/>
    <n v="-69.25"/>
  </r>
  <r>
    <x v="9"/>
    <n v="-277"/>
    <n v="-103.875"/>
    <n v="-69.25"/>
    <n v="-138.5"/>
    <n v="-69.25"/>
  </r>
  <r>
    <x v="10"/>
    <n v="-277"/>
    <n v="-103.875"/>
    <n v="-69.25"/>
    <n v="-138.5"/>
    <n v="-69.25"/>
  </r>
  <r>
    <x v="11"/>
    <n v="-277"/>
    <n v="-103.875"/>
    <n v="-69.25"/>
    <n v="-138.5"/>
    <n v="-69.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F54C6-22D3-437D-A3E3-AD6748006F82}" name="PivotTable2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E21" firstHeaderRow="0" firstDataRow="1" firstDataCol="1"/>
  <pivotFields count="8">
    <pivotField axis="axisRow" showAll="0">
      <items count="13">
        <item h="1" x="0"/>
        <item h="1" x="1"/>
        <item x="2"/>
        <item h="1" x="3"/>
        <item h="1" x="4"/>
        <item h="1" x="5"/>
        <item h="1" x="6"/>
        <item h="1" x="7"/>
        <item h="1" x="8"/>
        <item h="1" x="9"/>
        <item h="1" x="10"/>
        <item h="1" x="11"/>
        <item t="default"/>
      </items>
    </pivotField>
    <pivotField dataField="1" numFmtId="42" showAll="0">
      <items count="3">
        <item x="1"/>
        <item h="1" x="0"/>
        <item t="default"/>
      </items>
    </pivotField>
    <pivotField dataField="1" numFmtId="42" showAll="0">
      <items count="2">
        <item x="0"/>
        <item t="default"/>
      </items>
    </pivotField>
    <pivotField dataField="1" numFmtId="42" showAll="0">
      <items count="10">
        <item h="1" x="1"/>
        <item h="1" x="0"/>
        <item h="1" x="2"/>
        <item h="1" x="3"/>
        <item x="4"/>
        <item h="1" x="5"/>
        <item h="1" x="6"/>
        <item h="1" x="7"/>
        <item h="1" x="8"/>
        <item t="default"/>
      </items>
    </pivotField>
    <pivotField dataField="1" numFmtId="42" showAll="0"/>
    <pivotField numFmtId="42" showAll="0"/>
    <pivotField numFmtId="42" showAll="0"/>
    <pivotField numFmtId="42" showAll="0"/>
  </pivotFields>
  <rowFields count="1">
    <field x="0"/>
  </rowFields>
  <rowItems count="2">
    <i>
      <x v="2"/>
    </i>
    <i t="grand">
      <x/>
    </i>
  </rowItems>
  <colFields count="1">
    <field x="-2"/>
  </colFields>
  <colItems count="4">
    <i>
      <x/>
    </i>
    <i i="1">
      <x v="1"/>
    </i>
    <i i="2">
      <x v="2"/>
    </i>
    <i i="3">
      <x v="3"/>
    </i>
  </colItems>
  <dataFields count="4">
    <dataField name="TTL Income" fld="4" baseField="0" baseItem="0"/>
    <dataField name="Husband: - EMT" fld="2" baseField="0" baseItem="0"/>
    <dataField name="Wife: - Engineer" fld="1" baseField="0" baseItem="0"/>
    <dataField name="Husband: - Part Time Cook" fld="3" baseField="0" baseItem="0"/>
  </dataFields>
  <chartFormats count="20">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1" format="9" series="1">
      <pivotArea type="data" outline="0" fieldPosition="0">
        <references count="1">
          <reference field="4294967294" count="1" selected="0">
            <x v="3"/>
          </reference>
        </references>
      </pivotArea>
    </chartFormat>
    <chartFormat chart="1" format="10">
      <pivotArea type="data" outline="0" fieldPosition="0">
        <references count="2">
          <reference field="4294967294" count="1" selected="0">
            <x v="1"/>
          </reference>
          <reference field="0" count="1" selected="0">
            <x v="1"/>
          </reference>
        </references>
      </pivotArea>
    </chartFormat>
    <chartFormat chart="1" format="11">
      <pivotArea type="data" outline="0" fieldPosition="0">
        <references count="2">
          <reference field="4294967294" count="1" selected="0">
            <x v="1"/>
          </reference>
          <reference field="0" count="1" selected="0">
            <x v="2"/>
          </reference>
        </references>
      </pivotArea>
    </chartFormat>
    <chartFormat chart="1" format="12">
      <pivotArea type="data" outline="0" fieldPosition="0">
        <references count="2">
          <reference field="4294967294" count="1" selected="0">
            <x v="1"/>
          </reference>
          <reference field="0" count="1" selected="0">
            <x v="3"/>
          </reference>
        </references>
      </pivotArea>
    </chartFormat>
    <chartFormat chart="1" format="13">
      <pivotArea type="data" outline="0" fieldPosition="0">
        <references count="2">
          <reference field="4294967294" count="1" selected="0">
            <x v="1"/>
          </reference>
          <reference field="0" count="1" selected="0">
            <x v="4"/>
          </reference>
        </references>
      </pivotArea>
    </chartFormat>
    <chartFormat chart="1" format="14">
      <pivotArea type="data" outline="0" fieldPosition="0">
        <references count="2">
          <reference field="4294967294" count="1" selected="0">
            <x v="1"/>
          </reference>
          <reference field="0" count="1" selected="0">
            <x v="5"/>
          </reference>
        </references>
      </pivotArea>
    </chartFormat>
    <chartFormat chart="1" format="15">
      <pivotArea type="data" outline="0" fieldPosition="0">
        <references count="2">
          <reference field="4294967294" count="1" selected="0">
            <x v="1"/>
          </reference>
          <reference field="0" count="1" selected="0">
            <x v="6"/>
          </reference>
        </references>
      </pivotArea>
    </chartFormat>
    <chartFormat chart="1" format="16">
      <pivotArea type="data" outline="0" fieldPosition="0">
        <references count="2">
          <reference field="4294967294" count="1" selected="0">
            <x v="1"/>
          </reference>
          <reference field="0" count="1" selected="0">
            <x v="7"/>
          </reference>
        </references>
      </pivotArea>
    </chartFormat>
    <chartFormat chart="1" format="17">
      <pivotArea type="data" outline="0" fieldPosition="0">
        <references count="2">
          <reference field="4294967294" count="1" selected="0">
            <x v="1"/>
          </reference>
          <reference field="0" count="1" selected="0">
            <x v="8"/>
          </reference>
        </references>
      </pivotArea>
    </chartFormat>
    <chartFormat chart="1" format="18">
      <pivotArea type="data" outline="0" fieldPosition="0">
        <references count="2">
          <reference field="4294967294" count="1" selected="0">
            <x v="1"/>
          </reference>
          <reference field="0" count="1" selected="0">
            <x v="9"/>
          </reference>
        </references>
      </pivotArea>
    </chartFormat>
    <chartFormat chart="1" format="19">
      <pivotArea type="data" outline="0" fieldPosition="0">
        <references count="2">
          <reference field="4294967294" count="1" selected="0">
            <x v="1"/>
          </reference>
          <reference field="0" count="1" selected="0">
            <x v="10"/>
          </reference>
        </references>
      </pivotArea>
    </chartFormat>
    <chartFormat chart="1" format="20">
      <pivotArea type="data" outline="0" fieldPosition="0">
        <references count="2">
          <reference field="4294967294" count="1" selected="0">
            <x v="2"/>
          </reference>
          <reference field="0" count="1" selected="0">
            <x v="1"/>
          </reference>
        </references>
      </pivotArea>
    </chartFormat>
    <chartFormat chart="1" format="21">
      <pivotArea type="data" outline="0" fieldPosition="0">
        <references count="2">
          <reference field="4294967294" count="1" selected="0">
            <x v="2"/>
          </reference>
          <reference field="0" count="1" selected="0">
            <x v="2"/>
          </reference>
        </references>
      </pivotArea>
    </chartFormat>
    <chartFormat chart="1" format="22">
      <pivotArea type="data" outline="0" fieldPosition="0">
        <references count="2">
          <reference field="4294967294" count="1" selected="0">
            <x v="2"/>
          </reference>
          <reference field="0" count="1" selected="0">
            <x v="3"/>
          </reference>
        </references>
      </pivotArea>
    </chartFormat>
    <chartFormat chart="1" format="23">
      <pivotArea type="data" outline="0" fieldPosition="0">
        <references count="2">
          <reference field="4294967294" count="1" selected="0">
            <x v="2"/>
          </reference>
          <reference field="0" count="1" selected="0">
            <x v="4"/>
          </reference>
        </references>
      </pivotArea>
    </chartFormat>
    <chartFormat chart="1" format="24">
      <pivotArea type="data" outline="0" fieldPosition="0">
        <references count="2">
          <reference field="4294967294" count="1" selected="0">
            <x v="2"/>
          </reference>
          <reference field="0" count="1" selected="0">
            <x v="5"/>
          </reference>
        </references>
      </pivotArea>
    </chartFormat>
    <chartFormat chart="1" format="25">
      <pivotArea type="data" outline="0" fieldPosition="0">
        <references count="2">
          <reference field="4294967294" count="1" selected="0">
            <x v="2"/>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1C9C9-CF49-4035-B96C-7986AACAE0DB}" name="PivotTable2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E14" firstHeaderRow="0" firstDataRow="1" firstDataCol="1"/>
  <pivotFields count="6">
    <pivotField axis="axisRow" showAll="0">
      <items count="13">
        <item x="0"/>
        <item x="1"/>
        <item x="2"/>
        <item x="3"/>
        <item x="4"/>
        <item x="5"/>
        <item x="6"/>
        <item x="7"/>
        <item x="8"/>
        <item x="9"/>
        <item x="10"/>
        <item x="11"/>
        <item t="default"/>
      </items>
    </pivotField>
    <pivotField dataField="1" numFmtId="42" showAll="0"/>
    <pivotField dataField="1" numFmtId="42" showAll="0"/>
    <pivotField dataField="1" numFmtId="42" showAll="0"/>
    <pivotField dataField="1" numFmtId="42" showAll="0"/>
    <pivotField numFmtId="44" showAl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TTL Income" fld="1" baseField="0" baseItem="0" numFmtId="164"/>
    <dataField name="TTL Save Accounts" fld="3" baseField="0" baseItem="0" numFmtId="164"/>
    <dataField name="TTL Living Expense" fld="2" baseField="0" baseItem="0"/>
    <dataField name="TTL Checking" fld="4" baseField="0" baseItem="0" numFmtId="164"/>
  </dataFields>
  <formats count="6">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1">
            <x v="3"/>
          </reference>
        </references>
      </pivotArea>
    </format>
  </formats>
  <chartFormats count="4">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C42DF7-5D65-4AAC-8F79-4F4482E557CE}" name="PivotTable27"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1:L2" firstHeaderRow="0" firstDataRow="1" firstDataCol="1"/>
  <pivotFields count="17">
    <pivotField axis="axisRow" compact="0" outline="0" showAll="0" defaultSubtotal="0">
      <items count="12">
        <item x="0"/>
        <item h="1" x="1"/>
        <item h="1" x="2"/>
        <item h="1" x="3"/>
        <item h="1" x="4"/>
        <item h="1" x="5"/>
        <item h="1" x="6"/>
        <item h="1" x="7"/>
        <item h="1" x="8"/>
        <item h="1" x="9"/>
        <item h="1" x="10"/>
        <item h="1" x="11"/>
      </items>
    </pivotField>
    <pivotField dataField="1" compact="0" numFmtId="42" outline="0" showAll="0" defaultSubtotal="0">
      <items count="1">
        <item x="0"/>
      </items>
    </pivotField>
    <pivotField dataField="1" compact="0" numFmtId="42" outline="0" showAll="0" defaultSubtotal="0">
      <items count="1">
        <item x="0"/>
      </items>
    </pivotField>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dataField="1" compact="0" numFmtId="42" outline="0" showAll="0" defaultSubtotal="0"/>
    <pivotField compact="0" outline="0" showAll="0" defaultSubtotal="0">
      <items count="1">
        <item x="0"/>
      </items>
    </pivotField>
    <pivotField compact="0" numFmtId="42" outline="0" showAll="0" defaultSubtotal="0"/>
    <pivotField compact="0" numFmtId="42" outline="0" showAll="0" defaultSubtotal="0">
      <items count="1">
        <item x="0"/>
      </items>
    </pivotField>
    <pivotField compact="0" numFmtId="42" outline="0" showAll="0" defaultSubtotal="0">
      <items count="1">
        <item x="0"/>
      </items>
    </pivotField>
    <pivotField compact="0" numFmtId="42" outline="0" showAll="0" defaultSubtotal="0">
      <items count="1">
        <item x="0"/>
      </items>
    </pivotField>
  </pivotFields>
  <rowFields count="1">
    <field x="0"/>
  </rowFields>
  <rowItems count="1">
    <i>
      <x/>
    </i>
  </rowItems>
  <colFields count="1">
    <field x="-2"/>
  </colFields>
  <colItems count="11">
    <i>
      <x/>
    </i>
    <i i="1">
      <x v="1"/>
    </i>
    <i i="2">
      <x v="2"/>
    </i>
    <i i="3">
      <x v="3"/>
    </i>
    <i i="4">
      <x v="4"/>
    </i>
    <i i="5">
      <x v="5"/>
    </i>
    <i i="6">
      <x v="6"/>
    </i>
    <i i="7">
      <x v="7"/>
    </i>
    <i i="8">
      <x v="8"/>
    </i>
    <i i="9">
      <x v="9"/>
    </i>
    <i i="10">
      <x v="10"/>
    </i>
  </colItems>
  <dataFields count="11">
    <dataField name="Sum of Cell Phone" fld="3" baseField="0" baseItem="0"/>
    <dataField name="Sum of Car Payment" fld="2" baseField="0" baseItem="0"/>
    <dataField name="Sum of House Payment" fld="1" baseField="0" baseItem="0"/>
    <dataField name="Sum of Electric" fld="4" baseField="0" baseItem="0"/>
    <dataField name="Sum of Groceries" fld="5" baseField="0" baseItem="0"/>
    <dataField name="Sum of Dog Grooming" fld="6" baseField="0" baseItem="0"/>
    <dataField name="Sum of Gas" fld="7" baseField="0" baseItem="0"/>
    <dataField name="Sum of House Maintenance" fld="8" baseField="0" baseItem="0"/>
    <dataField name="Sum of Truck Payment" fld="9" baseField="0" baseItem="0"/>
    <dataField name="Sum of Internet" fld="10" baseField="0" baseItem="0"/>
    <dataField name="Sum of Clothes" fld="11" baseField="0" baseItem="0"/>
  </dataFields>
  <chartFormats count="33">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5"/>
          </reference>
        </references>
      </pivotArea>
    </chartFormat>
    <chartFormat chart="0" format="8" series="1">
      <pivotArea type="data" outline="0" fieldPosition="0">
        <references count="1">
          <reference field="4294967294" count="1" selected="0">
            <x v="6"/>
          </reference>
        </references>
      </pivotArea>
    </chartFormat>
    <chartFormat chart="0" format="9" series="1">
      <pivotArea type="data" outline="0" fieldPosition="0">
        <references count="1">
          <reference field="4294967294" count="1" selected="0">
            <x v="7"/>
          </reference>
        </references>
      </pivotArea>
    </chartFormat>
    <chartFormat chart="0" format="10" series="1">
      <pivotArea type="data" outline="0" fieldPosition="0">
        <references count="1">
          <reference field="4294967294" count="1" selected="0">
            <x v="8"/>
          </reference>
        </references>
      </pivotArea>
    </chartFormat>
    <chartFormat chart="0" format="11" series="1">
      <pivotArea type="data" outline="0" fieldPosition="0">
        <references count="1">
          <reference field="4294967294" count="1" selected="0">
            <x v="9"/>
          </reference>
        </references>
      </pivotArea>
    </chartFormat>
    <chartFormat chart="0" format="12" series="1">
      <pivotArea type="data" outline="0" fieldPosition="0">
        <references count="1">
          <reference field="4294967294" count="1" selected="0">
            <x v="10"/>
          </reference>
        </references>
      </pivotArea>
    </chartFormat>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1" format="15" series="1">
      <pivotArea type="data" outline="0" fieldPosition="0">
        <references count="1">
          <reference field="4294967294" count="1" selected="0">
            <x v="2"/>
          </reference>
        </references>
      </pivotArea>
    </chartFormat>
    <chartFormat chart="1" format="16" series="1">
      <pivotArea type="data" outline="0" fieldPosition="0">
        <references count="1">
          <reference field="4294967294" count="1" selected="0">
            <x v="3"/>
          </reference>
        </references>
      </pivotArea>
    </chartFormat>
    <chartFormat chart="1" format="17" series="1">
      <pivotArea type="data" outline="0" fieldPosition="0">
        <references count="1">
          <reference field="4294967294" count="1" selected="0">
            <x v="4"/>
          </reference>
        </references>
      </pivotArea>
    </chartFormat>
    <chartFormat chart="1" format="18" series="1">
      <pivotArea type="data" outline="0" fieldPosition="0">
        <references count="1">
          <reference field="4294967294" count="1" selected="0">
            <x v="5"/>
          </reference>
        </references>
      </pivotArea>
    </chartFormat>
    <chartFormat chart="1" format="19" series="1">
      <pivotArea type="data" outline="0" fieldPosition="0">
        <references count="1">
          <reference field="4294967294" count="1" selected="0">
            <x v="6"/>
          </reference>
        </references>
      </pivotArea>
    </chartFormat>
    <chartFormat chart="1" format="20" series="1">
      <pivotArea type="data" outline="0" fieldPosition="0">
        <references count="1">
          <reference field="4294967294" count="1" selected="0">
            <x v="7"/>
          </reference>
        </references>
      </pivotArea>
    </chartFormat>
    <chartFormat chart="1" format="21" series="1">
      <pivotArea type="data" outline="0" fieldPosition="0">
        <references count="1">
          <reference field="4294967294" count="1" selected="0">
            <x v="8"/>
          </reference>
        </references>
      </pivotArea>
    </chartFormat>
    <chartFormat chart="1" format="22" series="1">
      <pivotArea type="data" outline="0" fieldPosition="0">
        <references count="1">
          <reference field="4294967294" count="1" selected="0">
            <x v="9"/>
          </reference>
        </references>
      </pivotArea>
    </chartFormat>
    <chartFormat chart="1" format="23" series="1">
      <pivotArea type="data" outline="0" fieldPosition="0">
        <references count="1">
          <reference field="4294967294" count="1" selected="0">
            <x v="10"/>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7540B-06B0-44D8-9CE2-73F2976B189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F10" firstHeaderRow="0" firstDataRow="1" firstDataCol="1"/>
  <pivotFields count="6">
    <pivotField axis="axisRow" showAll="0">
      <items count="13">
        <item h="1" x="0"/>
        <item h="1" x="1"/>
        <item x="2"/>
        <item h="1" x="3"/>
        <item h="1" x="4"/>
        <item h="1" x="5"/>
        <item h="1" x="6"/>
        <item h="1" x="7"/>
        <item h="1" x="8"/>
        <item h="1" x="9"/>
        <item h="1" x="10"/>
        <item h="1" x="11"/>
        <item t="default"/>
      </items>
    </pivotField>
    <pivotField dataField="1" numFmtId="42" showAll="0"/>
    <pivotField dataField="1" numFmtId="42" showAll="0"/>
    <pivotField dataField="1" numFmtId="42" showAll="0"/>
    <pivotField dataField="1" numFmtId="42" showAll="0"/>
    <pivotField dataField="1" numFmtId="42" showAll="0"/>
  </pivotFields>
  <rowFields count="1">
    <field x="0"/>
  </rowFields>
  <rowItems count="2">
    <i>
      <x v="2"/>
    </i>
    <i t="grand">
      <x/>
    </i>
  </rowItems>
  <colFields count="1">
    <field x="-2"/>
  </colFields>
  <colItems count="5">
    <i>
      <x/>
    </i>
    <i i="1">
      <x v="1"/>
    </i>
    <i i="2">
      <x v="2"/>
    </i>
    <i i="3">
      <x v="3"/>
    </i>
    <i i="4">
      <x v="4"/>
    </i>
  </colItems>
  <dataFields count="5">
    <dataField name="Savings: " fld="1" baseField="0" baseItem="0"/>
    <dataField name="Retirement:-" fld="2" baseField="0" baseItem="0"/>
    <dataField name="Xmas:-" fld="3" baseField="0" baseItem="0"/>
    <dataField name="Fun:-" fld="4" baseField="0" baseItem="0"/>
    <dataField name="Kids College:-" fld="5" baseField="0" baseItem="0"/>
  </dataFields>
  <chartFormats count="5">
    <chartFormat chart="1" format="67" series="1">
      <pivotArea type="data" outline="0" fieldPosition="0">
        <references count="1">
          <reference field="4294967294" count="1" selected="0">
            <x v="0"/>
          </reference>
        </references>
      </pivotArea>
    </chartFormat>
    <chartFormat chart="1" format="68" series="1">
      <pivotArea type="data" outline="0" fieldPosition="0">
        <references count="1">
          <reference field="4294967294" count="1" selected="0">
            <x v="1"/>
          </reference>
        </references>
      </pivotArea>
    </chartFormat>
    <chartFormat chart="1" format="69" series="1">
      <pivotArea type="data" outline="0" fieldPosition="0">
        <references count="1">
          <reference field="4294967294" count="1" selected="0">
            <x v="2"/>
          </reference>
        </references>
      </pivotArea>
    </chartFormat>
    <chartFormat chart="1" format="70" series="1">
      <pivotArea type="data" outline="0" fieldPosition="0">
        <references count="1">
          <reference field="4294967294" count="1" selected="0">
            <x v="3"/>
          </reference>
        </references>
      </pivotArea>
    </chartFormat>
    <chartFormat chart="1" format="71"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DF9CEAD-7C9B-47F4-8DBF-1AA7B2C321A1}" sourceName="Month">
  <pivotTables>
    <pivotTable tabId="13" name="PivotTable23"/>
  </pivotTables>
  <data>
    <tabular pivotCacheId="1399103571">
      <items count="12">
        <i x="0"/>
        <i x="1"/>
        <i x="2" s="1"/>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40E7ACD5-8E4D-4A0A-B6FD-E23BABBDD655}" sourceName="Month">
  <pivotTables>
    <pivotTable tabId="13" name="PivotTable22"/>
  </pivotTables>
  <data>
    <tabular pivotCacheId="1090140729">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E5689287-7097-4767-A7F7-AD3C967B7B68}" sourceName="Month:">
  <pivotTables>
    <pivotTable tabId="14" name="PivotTable27"/>
  </pivotTables>
  <data>
    <tabular pivotCacheId="1514005960">
      <items count="12">
        <i x="0" s="1"/>
        <i x="1"/>
        <i x="2"/>
        <i x="3"/>
        <i x="4"/>
        <i x="5"/>
        <i x="6"/>
        <i x="7"/>
        <i x="8"/>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Accounts" xr10:uid="{E538E992-ADB5-46CD-9F33-9C54DEBA9146}" sourceName="Budget Accounts:">
  <pivotTables>
    <pivotTable tabId="14" name="PivotTable1"/>
  </pivotTables>
  <data>
    <tabular pivotCacheId="528501802">
      <items count="12">
        <i x="0"/>
        <i x="1"/>
        <i x="2" s="1"/>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C23BC25-E38A-4D20-9FE6-D41D376F0914}" cache="Slicer_Month" caption="Month" rowHeight="241300"/>
  <slicer name="Month 1" xr10:uid="{B784D346-B7FF-4F73-A7CA-1835F6B00143}" cache="Slicer_Month2" caption="Month" rowHeight="241300"/>
  <slicer name="Month:" xr10:uid="{208A80C8-B8F5-4C1C-809C-DDB483C9893B}" cache="Slicer_Month1" caption="Month:" rowHeight="241300"/>
  <slicer name="Budget Accounts:" xr10:uid="{A2522E16-308B-4028-B967-4E91CEA360AC}" cache="Slicer_Budget_Accounts" caption="Budget Accoun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1" dT="2023-09-13T02:26:53.32" personId="{915FD038-0D47-40CD-B3C5-DBEDC066F40E}" id="{AA40B960-7CB2-4314-9661-DFA2E7632C70}">
    <text xml:space="preserve">Select Drop Down To Adjust Goal
</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C0A5-E16A-433F-9F38-83C2CCDB88C4}">
  <dimension ref="A1:E62"/>
  <sheetViews>
    <sheetView topLeftCell="A19" workbookViewId="0">
      <selection activeCell="A37" sqref="A37:C51"/>
    </sheetView>
  </sheetViews>
  <sheetFormatPr defaultRowHeight="15" x14ac:dyDescent="0.25"/>
  <cols>
    <col min="1" max="1" width="13.140625" bestFit="1" customWidth="1"/>
    <col min="2" max="2" width="10.85546875" style="78" bestFit="1" customWidth="1"/>
    <col min="3" max="3" width="17" style="78" bestFit="1" customWidth="1"/>
    <col min="4" max="4" width="17.5703125" bestFit="1" customWidth="1"/>
    <col min="5" max="5" width="12.28515625" style="78" bestFit="1" customWidth="1"/>
  </cols>
  <sheetData>
    <row r="1" spans="1:5" x14ac:dyDescent="0.25">
      <c r="A1" s="9" t="s">
        <v>69</v>
      </c>
      <c r="B1" s="78" t="s">
        <v>71</v>
      </c>
      <c r="C1" s="78" t="s">
        <v>72</v>
      </c>
      <c r="D1" t="s">
        <v>73</v>
      </c>
      <c r="E1" s="78" t="s">
        <v>74</v>
      </c>
    </row>
    <row r="2" spans="1:5" x14ac:dyDescent="0.25">
      <c r="A2" s="2" t="s">
        <v>4</v>
      </c>
      <c r="B2" s="78">
        <v>6470</v>
      </c>
      <c r="C2" s="78">
        <v>-657.875</v>
      </c>
      <c r="D2">
        <v>-5085</v>
      </c>
      <c r="E2" s="78">
        <v>743</v>
      </c>
    </row>
    <row r="3" spans="1:5" x14ac:dyDescent="0.25">
      <c r="A3" s="2" t="s">
        <v>5</v>
      </c>
      <c r="B3" s="78">
        <v>9170</v>
      </c>
      <c r="C3" s="78">
        <v>-657.875</v>
      </c>
      <c r="D3">
        <v>-5085</v>
      </c>
      <c r="E3" s="78">
        <v>1470.125</v>
      </c>
    </row>
    <row r="4" spans="1:5" x14ac:dyDescent="0.25">
      <c r="A4" s="2" t="s">
        <v>6</v>
      </c>
      <c r="B4" s="78">
        <v>9170</v>
      </c>
      <c r="C4" s="78">
        <v>-657.875</v>
      </c>
      <c r="D4">
        <v>-5085</v>
      </c>
      <c r="E4" s="78">
        <v>1952.25</v>
      </c>
    </row>
    <row r="5" spans="1:5" x14ac:dyDescent="0.25">
      <c r="A5" s="2" t="s">
        <v>7</v>
      </c>
      <c r="B5" s="78">
        <v>9170</v>
      </c>
      <c r="C5" s="78">
        <v>-657.875</v>
      </c>
      <c r="D5">
        <v>-5085</v>
      </c>
      <c r="E5" s="78">
        <v>2679.375</v>
      </c>
    </row>
    <row r="6" spans="1:5" x14ac:dyDescent="0.25">
      <c r="A6" s="2" t="s">
        <v>8</v>
      </c>
      <c r="B6" s="78">
        <v>9170</v>
      </c>
      <c r="C6" s="78">
        <v>-657.875</v>
      </c>
      <c r="D6">
        <v>-5085</v>
      </c>
      <c r="E6" s="78">
        <v>3161.5</v>
      </c>
    </row>
    <row r="7" spans="1:5" x14ac:dyDescent="0.25">
      <c r="A7" s="2" t="s">
        <v>9</v>
      </c>
      <c r="B7" s="78">
        <v>9170</v>
      </c>
      <c r="C7" s="78">
        <v>-657.875</v>
      </c>
      <c r="D7">
        <v>-5085</v>
      </c>
      <c r="E7" s="78">
        <v>3888.625</v>
      </c>
    </row>
    <row r="8" spans="1:5" x14ac:dyDescent="0.25">
      <c r="A8" s="2" t="s">
        <v>10</v>
      </c>
      <c r="B8" s="78">
        <v>9170</v>
      </c>
      <c r="C8" s="78">
        <v>-657.875</v>
      </c>
      <c r="D8">
        <v>-5085</v>
      </c>
      <c r="E8" s="78">
        <v>4860.75</v>
      </c>
    </row>
    <row r="9" spans="1:5" x14ac:dyDescent="0.25">
      <c r="A9" s="2" t="s">
        <v>11</v>
      </c>
      <c r="B9" s="78">
        <v>9170</v>
      </c>
      <c r="C9" s="78">
        <v>-657.875</v>
      </c>
      <c r="D9">
        <v>-5085</v>
      </c>
      <c r="E9" s="78">
        <v>5807.875</v>
      </c>
    </row>
    <row r="10" spans="1:5" x14ac:dyDescent="0.25">
      <c r="A10" s="2" t="s">
        <v>12</v>
      </c>
      <c r="B10" s="78">
        <v>9170</v>
      </c>
      <c r="C10" s="78">
        <v>-657.875</v>
      </c>
      <c r="D10">
        <v>-5085</v>
      </c>
      <c r="E10" s="78">
        <v>7000</v>
      </c>
    </row>
    <row r="11" spans="1:5" x14ac:dyDescent="0.25">
      <c r="A11" s="2" t="s">
        <v>13</v>
      </c>
      <c r="B11" s="78">
        <v>9170</v>
      </c>
      <c r="C11" s="78">
        <v>-657.875</v>
      </c>
      <c r="D11">
        <v>-5085</v>
      </c>
      <c r="E11" s="78">
        <v>8437.125</v>
      </c>
    </row>
    <row r="12" spans="1:5" x14ac:dyDescent="0.25">
      <c r="A12" s="2" t="s">
        <v>14</v>
      </c>
      <c r="B12" s="78">
        <v>9170</v>
      </c>
      <c r="C12" s="78">
        <v>-657.875</v>
      </c>
      <c r="D12">
        <v>-5085</v>
      </c>
      <c r="E12" s="78">
        <v>10119.25</v>
      </c>
    </row>
    <row r="13" spans="1:5" x14ac:dyDescent="0.25">
      <c r="A13" s="2" t="s">
        <v>15</v>
      </c>
      <c r="B13" s="78">
        <v>9170</v>
      </c>
      <c r="C13" s="78">
        <v>-657.875</v>
      </c>
      <c r="D13">
        <v>-5085</v>
      </c>
      <c r="E13" s="78">
        <v>12046.375</v>
      </c>
    </row>
    <row r="14" spans="1:5" x14ac:dyDescent="0.25">
      <c r="A14" s="2" t="s">
        <v>70</v>
      </c>
      <c r="B14" s="78">
        <v>107340</v>
      </c>
      <c r="C14" s="78">
        <v>-7894.5</v>
      </c>
      <c r="D14">
        <v>-61020</v>
      </c>
      <c r="E14" s="78">
        <v>62166.25</v>
      </c>
    </row>
    <row r="19" spans="1:5" x14ac:dyDescent="0.25">
      <c r="A19" s="9" t="s">
        <v>69</v>
      </c>
      <c r="B19" t="s">
        <v>71</v>
      </c>
      <c r="C19" t="s">
        <v>78</v>
      </c>
      <c r="D19" t="s">
        <v>79</v>
      </c>
      <c r="E19" t="s">
        <v>80</v>
      </c>
    </row>
    <row r="20" spans="1:5" x14ac:dyDescent="0.25">
      <c r="A20" s="2" t="s">
        <v>6</v>
      </c>
      <c r="B20">
        <v>6470</v>
      </c>
      <c r="C20">
        <v>3200</v>
      </c>
      <c r="D20">
        <v>2770</v>
      </c>
      <c r="E20">
        <v>500</v>
      </c>
    </row>
    <row r="21" spans="1:5" x14ac:dyDescent="0.25">
      <c r="A21" s="2" t="s">
        <v>70</v>
      </c>
      <c r="B21">
        <v>6470</v>
      </c>
      <c r="C21">
        <v>3200</v>
      </c>
      <c r="D21">
        <v>2770</v>
      </c>
      <c r="E21">
        <v>500</v>
      </c>
    </row>
    <row r="22" spans="1:5" x14ac:dyDescent="0.25">
      <c r="B22"/>
      <c r="C22"/>
      <c r="E22"/>
    </row>
    <row r="23" spans="1:5" x14ac:dyDescent="0.25">
      <c r="B23"/>
      <c r="C23"/>
      <c r="E23"/>
    </row>
    <row r="24" spans="1:5" x14ac:dyDescent="0.25">
      <c r="B24"/>
      <c r="C24"/>
      <c r="E24"/>
    </row>
    <row r="25" spans="1:5" x14ac:dyDescent="0.25">
      <c r="B25"/>
      <c r="C25"/>
      <c r="E25"/>
    </row>
    <row r="26" spans="1:5" x14ac:dyDescent="0.25">
      <c r="B26"/>
      <c r="C26"/>
      <c r="E26"/>
    </row>
    <row r="27" spans="1:5" x14ac:dyDescent="0.25">
      <c r="B27"/>
      <c r="C27"/>
      <c r="E27"/>
    </row>
    <row r="28" spans="1:5" x14ac:dyDescent="0.25">
      <c r="B28"/>
      <c r="C28"/>
      <c r="E28"/>
    </row>
    <row r="29" spans="1:5" x14ac:dyDescent="0.25">
      <c r="B29"/>
      <c r="C29"/>
      <c r="E29"/>
    </row>
    <row r="30" spans="1:5" x14ac:dyDescent="0.25">
      <c r="B30"/>
      <c r="C30"/>
      <c r="E30"/>
    </row>
    <row r="31" spans="1:5" x14ac:dyDescent="0.25">
      <c r="B31"/>
      <c r="C31"/>
      <c r="E31"/>
    </row>
    <row r="32" spans="1:5" x14ac:dyDescent="0.25">
      <c r="B32"/>
      <c r="C32"/>
      <c r="E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row>
    <row r="56" spans="2:3" x14ac:dyDescent="0.25">
      <c r="B56"/>
    </row>
    <row r="57" spans="2:3" x14ac:dyDescent="0.25">
      <c r="B57"/>
    </row>
    <row r="58" spans="2:3" x14ac:dyDescent="0.25">
      <c r="B58"/>
    </row>
    <row r="59" spans="2:3" x14ac:dyDescent="0.25">
      <c r="B59"/>
    </row>
    <row r="60" spans="2:3" x14ac:dyDescent="0.25">
      <c r="B60"/>
    </row>
    <row r="61" spans="2:3" x14ac:dyDescent="0.25">
      <c r="B61"/>
    </row>
    <row r="62" spans="2:3" x14ac:dyDescent="0.25">
      <c r="B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CB299-65CD-4AE0-BE29-DA81FD276F4E}">
  <dimension ref="A1:L10"/>
  <sheetViews>
    <sheetView workbookViewId="0">
      <selection activeCell="F9" sqref="F9"/>
    </sheetView>
  </sheetViews>
  <sheetFormatPr defaultRowHeight="15" x14ac:dyDescent="0.25"/>
  <cols>
    <col min="1" max="1" width="13.140625" bestFit="1" customWidth="1"/>
    <col min="2" max="2" width="8.5703125" bestFit="1" customWidth="1"/>
    <col min="3" max="3" width="12.42578125" bestFit="1" customWidth="1"/>
    <col min="4" max="4" width="7" bestFit="1" customWidth="1"/>
    <col min="5" max="5" width="6.7109375" bestFit="1" customWidth="1"/>
    <col min="6" max="6" width="13.28515625" bestFit="1" customWidth="1"/>
    <col min="7" max="60" width="18.7109375" bestFit="1" customWidth="1"/>
    <col min="61" max="61" width="19.28515625" bestFit="1" customWidth="1"/>
    <col min="62" max="62" width="23" bestFit="1" customWidth="1"/>
    <col min="63" max="63" width="17.42578125" bestFit="1" customWidth="1"/>
    <col min="64" max="64" width="15.85546875" bestFit="1" customWidth="1"/>
    <col min="65" max="65" width="23.7109375" bestFit="1" customWidth="1"/>
  </cols>
  <sheetData>
    <row r="1" spans="1:12" x14ac:dyDescent="0.25">
      <c r="A1" s="9" t="s">
        <v>48</v>
      </c>
      <c r="B1" t="s">
        <v>82</v>
      </c>
      <c r="C1" t="s">
        <v>83</v>
      </c>
      <c r="D1" t="s">
        <v>81</v>
      </c>
      <c r="E1" t="s">
        <v>84</v>
      </c>
      <c r="F1" t="s">
        <v>85</v>
      </c>
      <c r="G1" t="s">
        <v>86</v>
      </c>
      <c r="H1" t="s">
        <v>87</v>
      </c>
      <c r="I1" t="s">
        <v>88</v>
      </c>
      <c r="J1" t="s">
        <v>89</v>
      </c>
      <c r="K1" t="s">
        <v>90</v>
      </c>
      <c r="L1" t="s">
        <v>91</v>
      </c>
    </row>
    <row r="2" spans="1:12" x14ac:dyDescent="0.25">
      <c r="A2" t="s">
        <v>35</v>
      </c>
      <c r="B2">
        <v>-204</v>
      </c>
      <c r="C2">
        <v>-363</v>
      </c>
      <c r="D2">
        <v>-2500</v>
      </c>
      <c r="E2">
        <v>-128</v>
      </c>
      <c r="F2">
        <v>-600</v>
      </c>
      <c r="G2">
        <v>-150</v>
      </c>
      <c r="H2">
        <v>-125</v>
      </c>
      <c r="I2">
        <v>-200</v>
      </c>
      <c r="J2">
        <v>-575</v>
      </c>
      <c r="K2">
        <v>-140</v>
      </c>
      <c r="L2">
        <v>-100</v>
      </c>
    </row>
    <row r="8" spans="1:12" x14ac:dyDescent="0.25">
      <c r="A8" s="9" t="s">
        <v>69</v>
      </c>
      <c r="B8" t="s">
        <v>92</v>
      </c>
      <c r="C8" t="s">
        <v>93</v>
      </c>
      <c r="D8" t="s">
        <v>94</v>
      </c>
      <c r="E8" t="s">
        <v>95</v>
      </c>
      <c r="F8" t="s">
        <v>96</v>
      </c>
    </row>
    <row r="9" spans="1:12" x14ac:dyDescent="0.25">
      <c r="A9" s="2" t="s">
        <v>6</v>
      </c>
      <c r="B9">
        <v>-277</v>
      </c>
      <c r="C9">
        <v>-103.875</v>
      </c>
      <c r="D9">
        <v>-69.25</v>
      </c>
      <c r="E9">
        <v>-138.5</v>
      </c>
      <c r="F9">
        <v>-69.25</v>
      </c>
    </row>
    <row r="10" spans="1:12" x14ac:dyDescent="0.25">
      <c r="A10" s="2" t="s">
        <v>70</v>
      </c>
      <c r="B10">
        <v>-277</v>
      </c>
      <c r="C10">
        <v>-103.875</v>
      </c>
      <c r="D10">
        <v>-69.25</v>
      </c>
      <c r="E10">
        <v>-138.5</v>
      </c>
      <c r="F10">
        <v>-69.25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2C2B4-E08F-4D10-A8A5-3E2BABF507D4}">
  <dimension ref="A1:BX425"/>
  <sheetViews>
    <sheetView tabSelected="1" topLeftCell="A34" workbookViewId="0">
      <pane xSplit="3" topLeftCell="D1" activePane="topRight" state="frozen"/>
      <selection pane="topRight" activeCell="N57" sqref="N57"/>
    </sheetView>
  </sheetViews>
  <sheetFormatPr defaultRowHeight="15" x14ac:dyDescent="0.25"/>
  <cols>
    <col min="1" max="1" width="1.5703125" style="3" customWidth="1"/>
    <col min="2" max="2" width="4.5703125" style="1" customWidth="1"/>
    <col min="3" max="3" width="12" customWidth="1"/>
    <col min="4" max="4" width="14.28515625" style="8" customWidth="1"/>
    <col min="5" max="7" width="12.42578125" style="8" customWidth="1"/>
    <col min="8" max="8" width="13.85546875" style="8" customWidth="1"/>
    <col min="9" max="9" width="13.140625" style="8" bestFit="1" customWidth="1"/>
    <col min="10" max="15" width="12.42578125" style="8" customWidth="1"/>
    <col min="16" max="19" width="12.42578125" customWidth="1"/>
    <col min="20" max="20" width="10.7109375" bestFit="1" customWidth="1"/>
    <col min="21" max="22" width="9.7109375" bestFit="1" customWidth="1"/>
    <col min="23" max="23" width="14" bestFit="1" customWidth="1"/>
    <col min="24" max="24" width="9.7109375" bestFit="1" customWidth="1"/>
    <col min="25" max="25" width="16.85546875" customWidth="1"/>
    <col min="26" max="26" width="14.28515625" bestFit="1" customWidth="1"/>
    <col min="27" max="28" width="9.7109375" bestFit="1" customWidth="1"/>
    <col min="29" max="32" width="5.140625" bestFit="1" customWidth="1"/>
    <col min="76" max="76" width="9" style="45" customWidth="1"/>
  </cols>
  <sheetData>
    <row r="1" spans="1:76" ht="15.75" customHeight="1" thickBot="1" x14ac:dyDescent="0.3">
      <c r="B1" s="3"/>
      <c r="C1" s="3"/>
      <c r="D1" s="3"/>
      <c r="E1" s="3"/>
      <c r="F1" s="3"/>
      <c r="G1" s="3"/>
      <c r="H1" s="3"/>
      <c r="I1" s="3"/>
      <c r="J1" s="3"/>
      <c r="K1" s="3"/>
      <c r="L1" s="3"/>
      <c r="M1" s="3"/>
      <c r="N1" s="3"/>
      <c r="O1" s="3"/>
      <c r="P1" s="3"/>
      <c r="Q1" s="3"/>
      <c r="R1" s="3"/>
      <c r="S1" s="3"/>
      <c r="T1" s="3"/>
      <c r="U1" s="3"/>
      <c r="V1" s="3"/>
      <c r="W1" s="3"/>
      <c r="X1" s="3"/>
      <c r="Y1" s="3"/>
      <c r="Z1" s="3"/>
      <c r="AA1" s="3"/>
      <c r="AB1" s="3"/>
      <c r="AC1" s="3"/>
    </row>
    <row r="2" spans="1:76" s="31" customFormat="1" ht="27.75" customHeight="1" thickBot="1" x14ac:dyDescent="0.3">
      <c r="A2" s="12"/>
      <c r="B2" s="88" t="s">
        <v>57</v>
      </c>
      <c r="C2" s="23" t="s">
        <v>68</v>
      </c>
      <c r="D2" s="14" t="s">
        <v>59</v>
      </c>
      <c r="E2" s="14" t="s">
        <v>58</v>
      </c>
      <c r="F2" s="15" t="s">
        <v>60</v>
      </c>
      <c r="G2" s="32" t="s">
        <v>62</v>
      </c>
      <c r="H2" s="12"/>
      <c r="I2" s="91" t="s">
        <v>64</v>
      </c>
      <c r="J2" s="92"/>
      <c r="K2" s="92"/>
      <c r="L2" s="92"/>
      <c r="M2" s="92"/>
      <c r="N2" s="92"/>
      <c r="O2" s="93"/>
      <c r="P2" s="12"/>
      <c r="Q2" s="12"/>
      <c r="R2" s="12"/>
      <c r="S2" s="12"/>
      <c r="T2" s="12"/>
      <c r="U2" s="12"/>
      <c r="V2" s="12"/>
      <c r="W2" s="12"/>
      <c r="X2" s="12"/>
      <c r="Y2" s="12"/>
      <c r="Z2" s="12"/>
      <c r="BX2" s="46"/>
    </row>
    <row r="3" spans="1:76" x14ac:dyDescent="0.25">
      <c r="B3" s="89"/>
      <c r="C3" s="17" t="s">
        <v>4</v>
      </c>
      <c r="D3" s="33">
        <v>743</v>
      </c>
      <c r="E3" s="33">
        <f>D3+G19</f>
        <v>7213</v>
      </c>
      <c r="F3" s="37">
        <f t="shared" ref="F3:F14" si="0">E3+P34+I53</f>
        <v>1470.125</v>
      </c>
      <c r="G3" s="43">
        <f>AVERAGE(E3:F3)</f>
        <v>4341.5625</v>
      </c>
      <c r="H3" s="10"/>
      <c r="I3" s="94"/>
      <c r="J3" s="95"/>
      <c r="K3" s="95"/>
      <c r="L3" s="95"/>
      <c r="M3" s="95"/>
      <c r="N3" s="95"/>
      <c r="O3" s="96"/>
      <c r="P3" s="3"/>
      <c r="Q3" s="3"/>
      <c r="R3" s="3"/>
      <c r="S3" s="3"/>
      <c r="T3" s="3"/>
      <c r="U3" s="3"/>
      <c r="V3" s="3"/>
      <c r="W3" s="3"/>
      <c r="X3" s="3"/>
      <c r="Y3" s="3"/>
      <c r="Z3" s="3"/>
    </row>
    <row r="4" spans="1:76" x14ac:dyDescent="0.25">
      <c r="B4" s="89"/>
      <c r="C4" s="17" t="s">
        <v>5</v>
      </c>
      <c r="D4" s="33">
        <f>F3</f>
        <v>1470.125</v>
      </c>
      <c r="E4" s="33">
        <f t="shared" ref="E4:E14" si="1">D4+G20</f>
        <v>7440.125</v>
      </c>
      <c r="F4" s="37">
        <f t="shared" si="0"/>
        <v>1697.25</v>
      </c>
      <c r="G4" s="43">
        <f t="shared" ref="G4:G13" si="2">AVERAGE(E4:F4)</f>
        <v>4568.6875</v>
      </c>
      <c r="H4" s="10"/>
      <c r="I4" s="94"/>
      <c r="J4" s="95"/>
      <c r="K4" s="95"/>
      <c r="L4" s="95"/>
      <c r="M4" s="95"/>
      <c r="N4" s="95"/>
      <c r="O4" s="96"/>
      <c r="P4" s="3"/>
      <c r="Q4" s="3"/>
      <c r="R4" s="3"/>
      <c r="S4" s="3"/>
      <c r="T4" s="3"/>
      <c r="U4" s="3"/>
      <c r="V4" s="3"/>
      <c r="W4" s="3"/>
      <c r="X4" s="3"/>
      <c r="Y4" s="3"/>
      <c r="Z4" s="3"/>
    </row>
    <row r="5" spans="1:76" x14ac:dyDescent="0.25">
      <c r="B5" s="89"/>
      <c r="C5" s="17" t="s">
        <v>6</v>
      </c>
      <c r="D5" s="33">
        <f t="shared" ref="D5:D14" si="3">F4</f>
        <v>1697.25</v>
      </c>
      <c r="E5" s="33">
        <f t="shared" si="1"/>
        <v>7667.25</v>
      </c>
      <c r="F5" s="37">
        <f t="shared" si="0"/>
        <v>1924.375</v>
      </c>
      <c r="G5" s="43">
        <f t="shared" si="2"/>
        <v>4795.8125</v>
      </c>
      <c r="H5" s="10"/>
      <c r="I5" s="94"/>
      <c r="J5" s="95"/>
      <c r="K5" s="95"/>
      <c r="L5" s="95"/>
      <c r="M5" s="95"/>
      <c r="N5" s="95"/>
      <c r="O5" s="96"/>
      <c r="P5" s="3"/>
      <c r="Q5" s="3"/>
      <c r="R5" s="3"/>
      <c r="S5" s="3"/>
      <c r="T5" s="3"/>
      <c r="U5" s="3"/>
      <c r="V5" s="3"/>
      <c r="W5" s="3"/>
      <c r="X5" s="3"/>
      <c r="Y5" s="3"/>
      <c r="Z5" s="3"/>
    </row>
    <row r="6" spans="1:76" ht="15.75" thickBot="1" x14ac:dyDescent="0.3">
      <c r="B6" s="89"/>
      <c r="C6" s="17" t="s">
        <v>7</v>
      </c>
      <c r="D6" s="33">
        <f t="shared" si="3"/>
        <v>1924.375</v>
      </c>
      <c r="E6" s="33">
        <f t="shared" si="1"/>
        <v>7894.375</v>
      </c>
      <c r="F6" s="37">
        <f t="shared" si="0"/>
        <v>2151.5</v>
      </c>
      <c r="G6" s="43">
        <f t="shared" si="2"/>
        <v>5022.9375</v>
      </c>
      <c r="H6" s="10"/>
      <c r="I6" s="97"/>
      <c r="J6" s="98"/>
      <c r="K6" s="98"/>
      <c r="L6" s="98"/>
      <c r="M6" s="98"/>
      <c r="N6" s="98"/>
      <c r="O6" s="99"/>
      <c r="P6" s="3"/>
      <c r="Q6" s="3"/>
      <c r="R6" s="3"/>
      <c r="S6" s="3"/>
      <c r="T6" s="3"/>
      <c r="U6" s="3"/>
      <c r="V6" s="3"/>
      <c r="W6" s="3"/>
      <c r="X6" s="3"/>
      <c r="Y6" s="3"/>
      <c r="Z6" s="3"/>
    </row>
    <row r="7" spans="1:76" x14ac:dyDescent="0.25">
      <c r="B7" s="89"/>
      <c r="C7" s="17" t="s">
        <v>8</v>
      </c>
      <c r="D7" s="33">
        <f t="shared" si="3"/>
        <v>2151.5</v>
      </c>
      <c r="E7" s="33">
        <f t="shared" si="1"/>
        <v>8621.5</v>
      </c>
      <c r="F7" s="37">
        <f t="shared" si="0"/>
        <v>2878.625</v>
      </c>
      <c r="G7" s="43">
        <f t="shared" si="2"/>
        <v>5750.0625</v>
      </c>
      <c r="H7" s="10"/>
      <c r="I7" s="73"/>
      <c r="J7" s="73"/>
      <c r="K7" s="73"/>
      <c r="L7" s="73"/>
      <c r="M7" s="73"/>
      <c r="N7" s="73"/>
      <c r="O7" s="10"/>
      <c r="P7" s="3"/>
      <c r="Q7" s="3"/>
      <c r="R7" s="3"/>
      <c r="S7" s="3"/>
      <c r="T7" s="3"/>
      <c r="U7" s="3"/>
      <c r="V7" s="3"/>
      <c r="W7" s="3"/>
      <c r="X7" s="3"/>
      <c r="Y7" s="3"/>
      <c r="Z7" s="3"/>
    </row>
    <row r="8" spans="1:76" x14ac:dyDescent="0.25">
      <c r="B8" s="89"/>
      <c r="C8" s="17" t="s">
        <v>9</v>
      </c>
      <c r="D8" s="33">
        <f t="shared" si="3"/>
        <v>2878.625</v>
      </c>
      <c r="E8" s="33">
        <f t="shared" si="1"/>
        <v>9593.625</v>
      </c>
      <c r="F8" s="37">
        <f t="shared" si="0"/>
        <v>3850.75</v>
      </c>
      <c r="G8" s="43">
        <f t="shared" si="2"/>
        <v>6722.1875</v>
      </c>
      <c r="H8" s="10"/>
      <c r="I8" s="73"/>
      <c r="J8" s="73"/>
      <c r="K8" s="73"/>
      <c r="L8" s="73"/>
      <c r="M8" s="73"/>
      <c r="N8" s="73"/>
      <c r="O8" s="10"/>
      <c r="P8" s="3"/>
      <c r="Q8" s="3"/>
      <c r="R8" s="3"/>
      <c r="S8" s="3"/>
      <c r="T8" s="3"/>
      <c r="U8" s="3"/>
      <c r="V8" s="3"/>
      <c r="W8" s="3"/>
      <c r="X8" s="3"/>
      <c r="Y8" s="3"/>
      <c r="Z8" s="3"/>
    </row>
    <row r="9" spans="1:76" x14ac:dyDescent="0.25">
      <c r="B9" s="89"/>
      <c r="C9" s="17" t="s">
        <v>10</v>
      </c>
      <c r="D9" s="33">
        <f t="shared" si="3"/>
        <v>3850.75</v>
      </c>
      <c r="E9" s="33">
        <f t="shared" si="1"/>
        <v>7050.75</v>
      </c>
      <c r="F9" s="37">
        <f t="shared" si="0"/>
        <v>1307.875</v>
      </c>
      <c r="G9" s="43">
        <f t="shared" si="2"/>
        <v>4179.3125</v>
      </c>
      <c r="H9" s="10"/>
      <c r="I9" s="73"/>
      <c r="J9" s="73"/>
      <c r="K9" s="73"/>
      <c r="L9" s="73"/>
      <c r="M9" s="73"/>
      <c r="N9" s="73"/>
      <c r="O9" s="10"/>
      <c r="P9" s="3"/>
      <c r="Q9" s="3"/>
      <c r="R9" s="3"/>
      <c r="S9" s="3"/>
      <c r="T9" s="3"/>
      <c r="U9" s="3"/>
      <c r="V9" s="3"/>
      <c r="W9" s="3"/>
      <c r="X9" s="3"/>
      <c r="Y9" s="3"/>
      <c r="Z9" s="3"/>
    </row>
    <row r="10" spans="1:76" x14ac:dyDescent="0.25">
      <c r="B10" s="89"/>
      <c r="C10" s="17" t="s">
        <v>11</v>
      </c>
      <c r="D10" s="33">
        <f t="shared" si="3"/>
        <v>1307.875</v>
      </c>
      <c r="E10" s="33">
        <f t="shared" si="1"/>
        <v>4507.875</v>
      </c>
      <c r="F10" s="37">
        <f t="shared" si="0"/>
        <v>-577.125</v>
      </c>
      <c r="G10" s="43">
        <f t="shared" si="2"/>
        <v>1965.375</v>
      </c>
      <c r="H10" s="10"/>
      <c r="I10" s="73"/>
      <c r="J10" s="73"/>
      <c r="K10" s="73"/>
      <c r="L10" s="73"/>
      <c r="M10" s="73"/>
      <c r="N10" s="73"/>
      <c r="O10" s="10"/>
      <c r="P10" s="3"/>
      <c r="Q10" s="3"/>
      <c r="R10" s="3"/>
      <c r="S10" s="3"/>
      <c r="T10" s="3"/>
      <c r="U10" s="3"/>
      <c r="V10" s="3"/>
      <c r="W10" s="3"/>
      <c r="X10" s="3"/>
      <c r="Y10" s="3"/>
      <c r="Z10" s="3"/>
    </row>
    <row r="11" spans="1:76" x14ac:dyDescent="0.25">
      <c r="B11" s="89"/>
      <c r="C11" s="17" t="s">
        <v>12</v>
      </c>
      <c r="D11" s="33">
        <f t="shared" si="3"/>
        <v>-577.125</v>
      </c>
      <c r="E11" s="33">
        <f t="shared" si="1"/>
        <v>4102.875</v>
      </c>
      <c r="F11" s="37">
        <f t="shared" si="0"/>
        <v>-982.125</v>
      </c>
      <c r="G11" s="43">
        <f t="shared" si="2"/>
        <v>1560.375</v>
      </c>
      <c r="H11" s="10"/>
      <c r="I11" s="73"/>
      <c r="J11" s="73"/>
      <c r="K11" s="73"/>
      <c r="L11" s="73"/>
      <c r="M11" s="73"/>
      <c r="N11" s="73"/>
      <c r="O11" s="10"/>
      <c r="P11" s="3"/>
      <c r="Q11" s="3"/>
      <c r="R11" s="3"/>
      <c r="S11" s="3"/>
      <c r="T11" s="3"/>
      <c r="U11" s="3"/>
      <c r="V11" s="3"/>
      <c r="W11" s="3"/>
      <c r="X11" s="3"/>
      <c r="Y11" s="3"/>
      <c r="Z11" s="3"/>
    </row>
    <row r="12" spans="1:76" x14ac:dyDescent="0.25">
      <c r="B12" s="89"/>
      <c r="C12" s="17" t="s">
        <v>13</v>
      </c>
      <c r="D12" s="33">
        <f t="shared" si="3"/>
        <v>-982.125</v>
      </c>
      <c r="E12" s="33">
        <f t="shared" si="1"/>
        <v>6442.875</v>
      </c>
      <c r="F12" s="37">
        <f t="shared" si="0"/>
        <v>700</v>
      </c>
      <c r="G12" s="43">
        <f t="shared" si="2"/>
        <v>3571.4375</v>
      </c>
      <c r="H12" s="10"/>
      <c r="I12" s="73"/>
      <c r="J12" s="73"/>
      <c r="K12" s="73"/>
      <c r="L12" s="73"/>
      <c r="M12" s="73"/>
      <c r="N12" s="73"/>
      <c r="O12" s="10"/>
      <c r="P12" s="3"/>
      <c r="Q12" s="3"/>
      <c r="R12" s="3"/>
      <c r="S12" s="3"/>
      <c r="T12" s="3"/>
      <c r="U12" s="3"/>
      <c r="V12" s="3"/>
      <c r="W12" s="3"/>
      <c r="X12" s="3"/>
      <c r="Y12" s="3"/>
      <c r="Z12" s="3"/>
    </row>
    <row r="13" spans="1:76" x14ac:dyDescent="0.25">
      <c r="B13" s="89"/>
      <c r="C13" s="17" t="s">
        <v>14</v>
      </c>
      <c r="D13" s="33">
        <f t="shared" si="3"/>
        <v>700</v>
      </c>
      <c r="E13" s="33">
        <f t="shared" si="1"/>
        <v>6400</v>
      </c>
      <c r="F13" s="37">
        <f t="shared" si="0"/>
        <v>657.125</v>
      </c>
      <c r="G13" s="43">
        <f t="shared" si="2"/>
        <v>3528.5625</v>
      </c>
      <c r="H13" s="10"/>
      <c r="I13" s="73"/>
      <c r="J13" s="73"/>
      <c r="K13" s="73"/>
      <c r="L13" s="73"/>
      <c r="M13" s="73"/>
      <c r="N13" s="73"/>
      <c r="O13" s="10"/>
      <c r="P13" s="3"/>
      <c r="Q13" s="3"/>
      <c r="R13" s="3"/>
      <c r="S13" s="3"/>
      <c r="T13" s="3"/>
      <c r="U13" s="3"/>
      <c r="V13" s="3"/>
      <c r="W13" s="3"/>
      <c r="X13" s="3"/>
      <c r="Y13" s="3"/>
      <c r="Z13" s="3"/>
    </row>
    <row r="14" spans="1:76" ht="15.75" thickBot="1" x14ac:dyDescent="0.3">
      <c r="B14" s="90"/>
      <c r="C14" s="18" t="s">
        <v>15</v>
      </c>
      <c r="D14" s="39">
        <f t="shared" si="3"/>
        <v>657.125</v>
      </c>
      <c r="E14" s="33">
        <f t="shared" si="1"/>
        <v>8572.125</v>
      </c>
      <c r="F14" s="37">
        <f t="shared" si="0"/>
        <v>2829.25</v>
      </c>
      <c r="G14" s="44"/>
      <c r="H14" s="10"/>
      <c r="I14" s="10"/>
      <c r="J14" s="10"/>
      <c r="K14" s="10"/>
      <c r="L14" s="10"/>
      <c r="M14" s="10"/>
      <c r="N14" s="10"/>
      <c r="O14" s="10"/>
      <c r="P14" s="3"/>
      <c r="Q14" s="3"/>
      <c r="R14" s="3"/>
      <c r="S14" s="3"/>
      <c r="T14" s="3"/>
      <c r="U14" s="3"/>
      <c r="V14" s="3"/>
      <c r="W14" s="3"/>
      <c r="X14" s="3"/>
      <c r="Y14" s="3"/>
      <c r="Z14" s="3"/>
    </row>
    <row r="15" spans="1:76" x14ac:dyDescent="0.25">
      <c r="B15" s="6"/>
      <c r="C15" s="3"/>
      <c r="D15" s="10"/>
      <c r="E15" s="10"/>
      <c r="F15" s="10"/>
      <c r="G15" s="10"/>
      <c r="H15" s="10"/>
      <c r="I15" s="10"/>
      <c r="J15" s="10"/>
      <c r="K15" s="10"/>
      <c r="L15" s="10"/>
      <c r="M15" s="10"/>
      <c r="N15" s="10"/>
      <c r="O15" s="10"/>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76" ht="15.75" thickBot="1" x14ac:dyDescent="0.3">
      <c r="B16" s="6"/>
      <c r="C16" s="3"/>
      <c r="D16" s="10"/>
      <c r="E16" s="10"/>
      <c r="F16" s="10"/>
      <c r="G16" s="10"/>
      <c r="H16" s="10"/>
      <c r="I16" s="10"/>
      <c r="J16" s="10"/>
      <c r="K16" s="10"/>
      <c r="L16" s="10"/>
      <c r="M16" s="10"/>
      <c r="N16" s="10"/>
      <c r="O16" s="10"/>
      <c r="P16" s="3"/>
      <c r="Q16" s="3"/>
      <c r="R16" s="3"/>
      <c r="S16" s="3"/>
      <c r="T16" s="3"/>
      <c r="U16" s="3"/>
      <c r="V16" s="3"/>
      <c r="W16" s="3"/>
      <c r="X16" s="3"/>
      <c r="Y16" s="3"/>
      <c r="Z16" s="3"/>
      <c r="AA16" s="3"/>
      <c r="AB16" s="3"/>
      <c r="AC16" s="3"/>
    </row>
    <row r="17" spans="1:76" ht="15.75" customHeight="1" thickBot="1" x14ac:dyDescent="0.3">
      <c r="B17" s="100" t="s">
        <v>3</v>
      </c>
      <c r="C17" s="30" t="s">
        <v>56</v>
      </c>
      <c r="D17" s="14" t="s">
        <v>26</v>
      </c>
      <c r="E17" s="14" t="s">
        <v>27</v>
      </c>
      <c r="F17" s="14" t="s">
        <v>27</v>
      </c>
      <c r="G17" s="7"/>
      <c r="H17" s="7"/>
      <c r="I17" s="7"/>
      <c r="J17" s="7"/>
      <c r="K17" s="7"/>
      <c r="L17" s="7"/>
      <c r="M17" s="7"/>
      <c r="N17" s="7"/>
      <c r="O17" s="7"/>
      <c r="P17" s="7"/>
      <c r="Q17" s="7"/>
      <c r="R17" s="7"/>
      <c r="S17" s="7"/>
      <c r="T17" s="7"/>
      <c r="U17" s="3"/>
      <c r="V17" s="3"/>
      <c r="W17" s="3"/>
      <c r="X17" s="3"/>
      <c r="Y17" s="3"/>
      <c r="Z17" s="3"/>
      <c r="AA17" s="3"/>
      <c r="AB17" s="3"/>
      <c r="AC17" s="3"/>
    </row>
    <row r="18" spans="1:76" s="5" customFormat="1" ht="26.25" thickBot="1" x14ac:dyDescent="0.3">
      <c r="A18" s="29"/>
      <c r="B18" s="101"/>
      <c r="C18" s="23" t="s">
        <v>68</v>
      </c>
      <c r="D18" s="14" t="s">
        <v>75</v>
      </c>
      <c r="E18" s="14" t="s">
        <v>76</v>
      </c>
      <c r="F18" s="14" t="s">
        <v>77</v>
      </c>
      <c r="G18" s="50" t="s">
        <v>30</v>
      </c>
      <c r="H18" s="50" t="s">
        <v>49</v>
      </c>
      <c r="I18" s="50" t="s">
        <v>50</v>
      </c>
      <c r="J18" s="51" t="s">
        <v>51</v>
      </c>
      <c r="K18" s="29"/>
      <c r="L18" s="29"/>
      <c r="M18" s="29"/>
      <c r="N18" s="29"/>
      <c r="O18" s="29"/>
      <c r="P18" s="29"/>
      <c r="Q18" s="29"/>
      <c r="R18" s="29"/>
      <c r="S18" s="29"/>
      <c r="T18" s="29"/>
      <c r="U18" s="29"/>
      <c r="V18" s="29"/>
      <c r="W18" s="29"/>
      <c r="X18" s="29"/>
      <c r="Y18" s="29"/>
      <c r="Z18" s="29"/>
      <c r="AA18" s="29"/>
      <c r="AB18" s="29"/>
      <c r="AC18" s="29"/>
      <c r="BX18" s="47"/>
    </row>
    <row r="19" spans="1:76" x14ac:dyDescent="0.25">
      <c r="B19" s="101"/>
      <c r="C19" s="16" t="s">
        <v>4</v>
      </c>
      <c r="D19" s="35">
        <v>2770</v>
      </c>
      <c r="E19" s="35">
        <v>3200</v>
      </c>
      <c r="F19" s="35">
        <v>500</v>
      </c>
      <c r="G19" s="35">
        <f>SUM(D19:F19)</f>
        <v>6470</v>
      </c>
      <c r="H19" s="35">
        <f>MIN(D19:G19)</f>
        <v>500</v>
      </c>
      <c r="I19" s="35">
        <f>MAX(D19:F19)</f>
        <v>3200</v>
      </c>
      <c r="J19" s="52">
        <f>AVERAGE(D19:F19)</f>
        <v>2156.6666666666665</v>
      </c>
      <c r="K19" s="3"/>
      <c r="L19" s="3"/>
      <c r="M19" s="3"/>
      <c r="N19" s="3"/>
      <c r="O19" s="3"/>
      <c r="P19" s="3"/>
      <c r="Q19" s="3"/>
      <c r="R19" s="3"/>
      <c r="S19" s="3"/>
      <c r="T19" s="3"/>
      <c r="U19" s="3"/>
      <c r="V19" s="3"/>
      <c r="W19" s="3"/>
      <c r="X19" s="3"/>
      <c r="Y19" s="3"/>
      <c r="Z19" s="3"/>
      <c r="AA19" s="3"/>
      <c r="AB19" s="3"/>
      <c r="AC19" s="3"/>
    </row>
    <row r="20" spans="1:76" x14ac:dyDescent="0.25">
      <c r="B20" s="101"/>
      <c r="C20" s="17" t="s">
        <v>5</v>
      </c>
      <c r="D20" s="33">
        <v>2770</v>
      </c>
      <c r="E20" s="33">
        <v>3200</v>
      </c>
      <c r="F20" s="33"/>
      <c r="G20" s="33">
        <f t="shared" ref="G20:G30" si="4">SUM(D20:F20)</f>
        <v>5970</v>
      </c>
      <c r="H20" s="33">
        <f t="shared" ref="H20:H29" si="5">MIN(D20:G20)</f>
        <v>2770</v>
      </c>
      <c r="I20" s="33">
        <f t="shared" ref="I20:I29" si="6">MAX(D20:F20)</f>
        <v>3200</v>
      </c>
      <c r="J20" s="37">
        <f t="shared" ref="J20:J29" si="7">AVERAGE(D20:F20)</f>
        <v>2985</v>
      </c>
      <c r="K20" s="3"/>
      <c r="L20" s="3"/>
      <c r="M20" s="3"/>
      <c r="N20" s="3"/>
      <c r="O20" s="3"/>
      <c r="P20" s="3"/>
      <c r="Q20" s="3"/>
      <c r="R20" s="3"/>
      <c r="S20" s="3"/>
      <c r="T20" s="3"/>
      <c r="U20" s="3"/>
      <c r="V20" s="3"/>
      <c r="W20" s="3"/>
      <c r="X20" s="3"/>
      <c r="Y20" s="3"/>
      <c r="Z20" s="3"/>
      <c r="AA20" s="3"/>
      <c r="AB20" s="3"/>
      <c r="AC20" s="3"/>
    </row>
    <row r="21" spans="1:76" x14ac:dyDescent="0.25">
      <c r="B21" s="101"/>
      <c r="C21" s="17" t="s">
        <v>6</v>
      </c>
      <c r="D21" s="33">
        <v>2770</v>
      </c>
      <c r="E21" s="33">
        <v>3200</v>
      </c>
      <c r="F21" s="33"/>
      <c r="G21" s="33">
        <f t="shared" si="4"/>
        <v>5970</v>
      </c>
      <c r="H21" s="33">
        <f t="shared" si="5"/>
        <v>2770</v>
      </c>
      <c r="I21" s="33">
        <f t="shared" si="6"/>
        <v>3200</v>
      </c>
      <c r="J21" s="37">
        <f t="shared" si="7"/>
        <v>2985</v>
      </c>
      <c r="K21" s="3"/>
      <c r="L21" s="3"/>
      <c r="M21" s="3"/>
      <c r="N21" s="3"/>
      <c r="O21" s="3"/>
      <c r="P21" s="3"/>
      <c r="Q21" s="3"/>
      <c r="R21" s="3"/>
      <c r="S21" s="3"/>
      <c r="T21" s="3"/>
      <c r="U21" s="3"/>
      <c r="V21" s="3"/>
      <c r="W21" s="3"/>
      <c r="X21" s="3"/>
      <c r="Y21" s="3"/>
      <c r="Z21" s="3"/>
      <c r="AA21" s="3"/>
      <c r="AB21" s="3"/>
      <c r="AC21" s="3"/>
    </row>
    <row r="22" spans="1:76" x14ac:dyDescent="0.25">
      <c r="B22" s="101"/>
      <c r="C22" s="17" t="s">
        <v>7</v>
      </c>
      <c r="D22" s="33">
        <v>2770</v>
      </c>
      <c r="E22" s="33">
        <v>3200</v>
      </c>
      <c r="F22" s="33"/>
      <c r="G22" s="33">
        <f t="shared" si="4"/>
        <v>5970</v>
      </c>
      <c r="H22" s="33">
        <f t="shared" si="5"/>
        <v>2770</v>
      </c>
      <c r="I22" s="33">
        <f t="shared" si="6"/>
        <v>3200</v>
      </c>
      <c r="J22" s="37">
        <f t="shared" si="7"/>
        <v>2985</v>
      </c>
      <c r="K22" s="3"/>
      <c r="L22" s="3"/>
      <c r="M22" s="3"/>
      <c r="N22" s="3"/>
      <c r="O22" s="3"/>
      <c r="P22" s="3"/>
      <c r="Q22" s="3"/>
      <c r="R22" s="3"/>
      <c r="S22" s="3"/>
      <c r="T22" s="3"/>
      <c r="U22" s="3"/>
      <c r="V22" s="3"/>
      <c r="W22" s="3"/>
      <c r="X22" s="3"/>
      <c r="Y22" s="3"/>
      <c r="Z22" s="3"/>
      <c r="AA22" s="3"/>
      <c r="AB22" s="3"/>
      <c r="AC22" s="3"/>
    </row>
    <row r="23" spans="1:76" x14ac:dyDescent="0.25">
      <c r="B23" s="101"/>
      <c r="C23" s="17" t="s">
        <v>8</v>
      </c>
      <c r="D23" s="33">
        <v>2770</v>
      </c>
      <c r="E23" s="33">
        <v>3200</v>
      </c>
      <c r="F23" s="33">
        <v>500</v>
      </c>
      <c r="G23" s="33">
        <f t="shared" si="4"/>
        <v>6470</v>
      </c>
      <c r="H23" s="33">
        <f t="shared" si="5"/>
        <v>500</v>
      </c>
      <c r="I23" s="33">
        <f t="shared" si="6"/>
        <v>3200</v>
      </c>
      <c r="J23" s="37">
        <f t="shared" si="7"/>
        <v>2156.6666666666665</v>
      </c>
      <c r="K23" s="3"/>
      <c r="L23" s="3"/>
      <c r="M23" s="3"/>
      <c r="N23" s="3"/>
      <c r="O23" s="3"/>
      <c r="P23" s="3"/>
      <c r="Q23" s="3"/>
      <c r="R23" s="3"/>
      <c r="S23" s="3"/>
      <c r="T23" s="3"/>
      <c r="U23" s="3"/>
      <c r="V23" s="3"/>
      <c r="W23" s="3"/>
      <c r="X23" s="3"/>
      <c r="Y23" s="3"/>
      <c r="Z23" s="3"/>
      <c r="AA23" s="3"/>
      <c r="AB23" s="3"/>
      <c r="AC23" s="3"/>
    </row>
    <row r="24" spans="1:76" x14ac:dyDescent="0.25">
      <c r="B24" s="101"/>
      <c r="C24" s="17" t="s">
        <v>9</v>
      </c>
      <c r="D24" s="33">
        <v>2770</v>
      </c>
      <c r="E24" s="33">
        <v>3200</v>
      </c>
      <c r="F24" s="33">
        <v>745</v>
      </c>
      <c r="G24" s="33">
        <f t="shared" si="4"/>
        <v>6715</v>
      </c>
      <c r="H24" s="33">
        <f t="shared" si="5"/>
        <v>745</v>
      </c>
      <c r="I24" s="33">
        <f t="shared" si="6"/>
        <v>3200</v>
      </c>
      <c r="J24" s="37">
        <f t="shared" si="7"/>
        <v>2238.3333333333335</v>
      </c>
      <c r="K24" s="3"/>
      <c r="L24" s="3"/>
      <c r="M24" s="3"/>
      <c r="N24" s="3"/>
      <c r="O24" s="3"/>
      <c r="P24" s="3"/>
      <c r="Q24" s="3"/>
      <c r="R24" s="3"/>
      <c r="S24" s="3"/>
      <c r="T24" s="3"/>
      <c r="U24" s="3"/>
      <c r="V24" s="3"/>
      <c r="W24" s="3"/>
      <c r="X24" s="3"/>
      <c r="Y24" s="3"/>
      <c r="Z24" s="3"/>
      <c r="AA24" s="3"/>
      <c r="AB24" s="3"/>
      <c r="AC24" s="3"/>
    </row>
    <row r="25" spans="1:76" x14ac:dyDescent="0.25">
      <c r="B25" s="101"/>
      <c r="C25" s="17" t="s">
        <v>10</v>
      </c>
      <c r="D25" s="33"/>
      <c r="E25" s="33">
        <v>3200</v>
      </c>
      <c r="F25" s="33"/>
      <c r="G25" s="33">
        <f t="shared" si="4"/>
        <v>3200</v>
      </c>
      <c r="H25" s="33">
        <f t="shared" si="5"/>
        <v>3200</v>
      </c>
      <c r="I25" s="33">
        <f t="shared" si="6"/>
        <v>3200</v>
      </c>
      <c r="J25" s="37">
        <f t="shared" si="7"/>
        <v>3200</v>
      </c>
      <c r="K25" s="3"/>
      <c r="L25" s="3"/>
      <c r="M25" s="3"/>
      <c r="N25" s="3"/>
      <c r="O25" s="3"/>
      <c r="P25" s="3"/>
      <c r="Q25" s="3"/>
      <c r="R25" s="3"/>
      <c r="S25" s="3"/>
      <c r="T25" s="3"/>
      <c r="U25" s="3"/>
      <c r="V25" s="3"/>
      <c r="W25" s="3"/>
      <c r="X25" s="3"/>
      <c r="Y25" s="3"/>
      <c r="Z25" s="3"/>
      <c r="AA25" s="3"/>
      <c r="AB25" s="3"/>
      <c r="AC25" s="3"/>
    </row>
    <row r="26" spans="1:76" x14ac:dyDescent="0.25">
      <c r="B26" s="101"/>
      <c r="C26" s="17" t="s">
        <v>11</v>
      </c>
      <c r="D26" s="33"/>
      <c r="E26" s="33">
        <v>3200</v>
      </c>
      <c r="F26" s="33"/>
      <c r="G26" s="33">
        <f t="shared" si="4"/>
        <v>3200</v>
      </c>
      <c r="H26" s="33">
        <f t="shared" si="5"/>
        <v>3200</v>
      </c>
      <c r="I26" s="33">
        <f t="shared" si="6"/>
        <v>3200</v>
      </c>
      <c r="J26" s="37">
        <f t="shared" si="7"/>
        <v>3200</v>
      </c>
      <c r="K26" s="3"/>
      <c r="L26" s="3"/>
      <c r="M26" s="3"/>
      <c r="N26" s="3"/>
      <c r="O26" s="3"/>
      <c r="P26" s="3"/>
      <c r="Q26" s="3"/>
      <c r="R26" s="3"/>
      <c r="S26" s="3"/>
      <c r="T26" s="3"/>
      <c r="U26" s="3"/>
      <c r="V26" s="3"/>
      <c r="W26" s="3"/>
      <c r="X26" s="3"/>
      <c r="Y26" s="3"/>
      <c r="Z26" s="3"/>
      <c r="AA26" s="3"/>
      <c r="AB26" s="3"/>
      <c r="AC26" s="3"/>
    </row>
    <row r="27" spans="1:76" x14ac:dyDescent="0.25">
      <c r="B27" s="101"/>
      <c r="C27" s="17" t="s">
        <v>12</v>
      </c>
      <c r="D27" s="33"/>
      <c r="E27" s="33">
        <v>3200</v>
      </c>
      <c r="F27" s="33">
        <v>1480</v>
      </c>
      <c r="G27" s="33">
        <f t="shared" si="4"/>
        <v>4680</v>
      </c>
      <c r="H27" s="33">
        <f t="shared" si="5"/>
        <v>1480</v>
      </c>
      <c r="I27" s="33">
        <f t="shared" si="6"/>
        <v>3200</v>
      </c>
      <c r="J27" s="37">
        <f t="shared" si="7"/>
        <v>2340</v>
      </c>
      <c r="K27" s="3"/>
      <c r="L27" s="3"/>
      <c r="M27" s="3"/>
      <c r="N27" s="3"/>
      <c r="O27" s="3"/>
      <c r="P27" s="3"/>
      <c r="Q27" s="3"/>
      <c r="R27" s="3"/>
      <c r="S27" s="3"/>
      <c r="T27" s="3"/>
      <c r="U27" s="3"/>
      <c r="V27" s="3"/>
      <c r="W27" s="3"/>
      <c r="X27" s="3"/>
      <c r="Y27" s="3"/>
      <c r="Z27" s="3"/>
      <c r="AA27" s="3"/>
      <c r="AB27" s="3"/>
      <c r="AC27" s="3"/>
    </row>
    <row r="28" spans="1:76" x14ac:dyDescent="0.25">
      <c r="B28" s="101"/>
      <c r="C28" s="17" t="s">
        <v>13</v>
      </c>
      <c r="D28" s="33">
        <v>2500</v>
      </c>
      <c r="E28" s="33">
        <v>3200</v>
      </c>
      <c r="F28" s="33">
        <v>1725</v>
      </c>
      <c r="G28" s="33">
        <f t="shared" si="4"/>
        <v>7425</v>
      </c>
      <c r="H28" s="33">
        <f t="shared" si="5"/>
        <v>1725</v>
      </c>
      <c r="I28" s="33">
        <f t="shared" si="6"/>
        <v>3200</v>
      </c>
      <c r="J28" s="37">
        <f t="shared" si="7"/>
        <v>2475</v>
      </c>
      <c r="K28" s="3"/>
      <c r="L28" s="3"/>
      <c r="M28" s="3"/>
      <c r="N28" s="3"/>
      <c r="O28" s="3"/>
      <c r="P28" s="3"/>
      <c r="Q28" s="3"/>
      <c r="R28" s="3"/>
      <c r="S28" s="3"/>
      <c r="T28" s="3"/>
      <c r="U28" s="3"/>
      <c r="V28" s="3"/>
      <c r="W28" s="3"/>
      <c r="X28" s="3"/>
      <c r="Y28" s="3"/>
      <c r="Z28" s="3"/>
      <c r="AA28" s="3"/>
      <c r="AB28" s="3"/>
      <c r="AC28" s="3"/>
    </row>
    <row r="29" spans="1:76" x14ac:dyDescent="0.25">
      <c r="B29" s="101"/>
      <c r="C29" s="17" t="s">
        <v>14</v>
      </c>
      <c r="D29" s="33">
        <v>2500</v>
      </c>
      <c r="E29" s="33">
        <v>3200</v>
      </c>
      <c r="F29" s="33"/>
      <c r="G29" s="33">
        <f t="shared" si="4"/>
        <v>5700</v>
      </c>
      <c r="H29" s="33">
        <f t="shared" si="5"/>
        <v>2500</v>
      </c>
      <c r="I29" s="33">
        <f t="shared" si="6"/>
        <v>3200</v>
      </c>
      <c r="J29" s="37">
        <f t="shared" si="7"/>
        <v>2850</v>
      </c>
      <c r="K29" s="3"/>
      <c r="L29" s="3"/>
      <c r="M29" s="3"/>
      <c r="N29" s="3"/>
      <c r="O29" s="3"/>
      <c r="P29" s="3"/>
      <c r="Q29" s="3"/>
      <c r="R29" s="3"/>
      <c r="S29" s="3"/>
      <c r="T29" s="3"/>
      <c r="U29" s="3"/>
      <c r="V29" s="3"/>
      <c r="W29" s="3"/>
      <c r="X29" s="3"/>
      <c r="Y29" s="3"/>
      <c r="Z29" s="3"/>
      <c r="AA29" s="3"/>
      <c r="AB29" s="3"/>
      <c r="AC29" s="3"/>
    </row>
    <row r="30" spans="1:76" ht="15.75" thickBot="1" x14ac:dyDescent="0.3">
      <c r="B30" s="101"/>
      <c r="C30" s="18" t="s">
        <v>15</v>
      </c>
      <c r="D30" s="33">
        <v>2500</v>
      </c>
      <c r="E30" s="33">
        <v>3200</v>
      </c>
      <c r="F30" s="33">
        <v>2215</v>
      </c>
      <c r="G30" s="39">
        <f t="shared" si="4"/>
        <v>7915</v>
      </c>
      <c r="H30" s="39">
        <f t="shared" ref="H30" si="8">MIN(D30:G30)</f>
        <v>2215</v>
      </c>
      <c r="I30" s="39">
        <f t="shared" ref="I30" si="9">MAX(D30:F30)</f>
        <v>3200</v>
      </c>
      <c r="J30" s="53">
        <f t="shared" ref="J30" si="10">AVERAGE(D30:F30)</f>
        <v>2638.3333333333335</v>
      </c>
      <c r="K30" s="3"/>
      <c r="L30" s="3"/>
      <c r="M30" s="3"/>
      <c r="N30" s="3"/>
      <c r="O30" s="3"/>
      <c r="P30" s="3"/>
      <c r="Q30" s="3"/>
      <c r="R30" s="3"/>
      <c r="S30" s="3"/>
      <c r="T30" s="3"/>
      <c r="U30" s="3"/>
      <c r="V30" s="3"/>
      <c r="W30" s="3"/>
      <c r="X30" s="3"/>
      <c r="Y30" s="3"/>
      <c r="Z30" s="3"/>
      <c r="AA30" s="3"/>
      <c r="AB30" s="3"/>
      <c r="AC30" s="3"/>
    </row>
    <row r="31" spans="1:76" ht="15.75" thickBot="1" x14ac:dyDescent="0.3">
      <c r="B31" s="102"/>
      <c r="C31" s="19" t="s">
        <v>29</v>
      </c>
      <c r="D31" s="34">
        <f>SUM(D19:D30)</f>
        <v>24120</v>
      </c>
      <c r="E31" s="34">
        <f t="shared" ref="E31:G31" si="11">SUM(E19:E30)</f>
        <v>38400</v>
      </c>
      <c r="F31" s="34">
        <f t="shared" si="11"/>
        <v>7165</v>
      </c>
      <c r="G31" s="34">
        <f t="shared" si="11"/>
        <v>69685</v>
      </c>
      <c r="H31" s="34">
        <f>MIN(H19:H30)</f>
        <v>500</v>
      </c>
      <c r="I31" s="34">
        <f>MAX(I19:I30)</f>
        <v>3200</v>
      </c>
      <c r="J31" s="34">
        <f>AVERAGE(J19:J30)</f>
        <v>2684.1666666666665</v>
      </c>
      <c r="K31" s="10"/>
      <c r="L31" s="10"/>
      <c r="M31" s="10"/>
      <c r="N31" s="10"/>
      <c r="O31" s="10"/>
      <c r="P31" s="11"/>
      <c r="Q31" s="11"/>
      <c r="R31" s="11"/>
      <c r="S31" s="11"/>
      <c r="T31" s="3"/>
      <c r="U31" s="3"/>
      <c r="V31" s="3"/>
      <c r="W31" s="3"/>
      <c r="X31" s="3"/>
      <c r="Y31" s="3"/>
      <c r="Z31" s="3"/>
      <c r="AA31" s="3"/>
      <c r="AB31" s="3"/>
      <c r="AC31" s="3"/>
    </row>
    <row r="32" spans="1:76" s="3" customFormat="1" ht="15.75" thickBot="1" x14ac:dyDescent="0.3">
      <c r="B32" s="6"/>
      <c r="D32" s="10"/>
      <c r="E32" s="10"/>
      <c r="F32" s="10"/>
      <c r="G32" s="10"/>
      <c r="H32" s="10"/>
      <c r="I32" s="10"/>
      <c r="J32" s="10"/>
      <c r="K32" s="10"/>
      <c r="L32" s="10"/>
      <c r="M32" s="10"/>
      <c r="N32" s="10"/>
      <c r="O32" s="10"/>
      <c r="BX32" s="48"/>
    </row>
    <row r="33" spans="1:76" s="4" customFormat="1" ht="30" customHeight="1" thickBot="1" x14ac:dyDescent="0.25">
      <c r="A33" s="7"/>
      <c r="B33" s="82" t="s">
        <v>52</v>
      </c>
      <c r="C33" s="24" t="s">
        <v>48</v>
      </c>
      <c r="D33" s="14" t="s">
        <v>19</v>
      </c>
      <c r="E33" s="14" t="s">
        <v>20</v>
      </c>
      <c r="F33" s="14" t="s">
        <v>18</v>
      </c>
      <c r="G33" s="14" t="s">
        <v>21</v>
      </c>
      <c r="H33" s="14" t="s">
        <v>22</v>
      </c>
      <c r="I33" s="14" t="s">
        <v>23</v>
      </c>
      <c r="J33" s="14" t="s">
        <v>24</v>
      </c>
      <c r="K33" s="14" t="s">
        <v>25</v>
      </c>
      <c r="L33" s="14" t="s">
        <v>31</v>
      </c>
      <c r="M33" s="14" t="s">
        <v>32</v>
      </c>
      <c r="N33" s="14" t="s">
        <v>47</v>
      </c>
      <c r="O33" s="14" t="s">
        <v>46</v>
      </c>
      <c r="P33" s="23" t="s">
        <v>34</v>
      </c>
      <c r="Q33" s="14" t="s">
        <v>49</v>
      </c>
      <c r="R33" s="14" t="s">
        <v>50</v>
      </c>
      <c r="S33" s="28" t="s">
        <v>51</v>
      </c>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BX33" s="49"/>
    </row>
    <row r="34" spans="1:76" x14ac:dyDescent="0.25">
      <c r="B34" s="83"/>
      <c r="C34" s="16" t="s">
        <v>35</v>
      </c>
      <c r="D34" s="35">
        <v>-2500</v>
      </c>
      <c r="E34" s="35">
        <v>-363</v>
      </c>
      <c r="F34" s="35">
        <v>-204</v>
      </c>
      <c r="G34" s="35">
        <v>-128</v>
      </c>
      <c r="H34" s="35">
        <v>-600</v>
      </c>
      <c r="I34" s="35">
        <v>-150</v>
      </c>
      <c r="J34" s="35">
        <v>-125</v>
      </c>
      <c r="K34" s="35">
        <v>-200</v>
      </c>
      <c r="L34" s="35">
        <v>-575</v>
      </c>
      <c r="M34" s="35">
        <v>-140</v>
      </c>
      <c r="N34" s="35">
        <v>-100</v>
      </c>
      <c r="O34" s="35"/>
      <c r="P34" s="36">
        <f t="shared" ref="P34:P45" si="12">SUM($D34:$O34)</f>
        <v>-5085</v>
      </c>
      <c r="Q34" s="35">
        <f t="shared" ref="Q34:Q45" si="13">MAX($D34:$O34)</f>
        <v>-100</v>
      </c>
      <c r="R34" s="35">
        <f t="shared" ref="R34:R45" si="14">MIN($D34:$O34)</f>
        <v>-2500</v>
      </c>
      <c r="S34" s="37">
        <f t="shared" ref="S34:S45" si="15">AVERAGE($D34:$O34)</f>
        <v>-462.27272727272725</v>
      </c>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BX34" s="45">
        <v>2.5000000000000001E-2</v>
      </c>
    </row>
    <row r="35" spans="1:76" x14ac:dyDescent="0.25">
      <c r="B35" s="83"/>
      <c r="C35" s="17" t="s">
        <v>36</v>
      </c>
      <c r="D35" s="33">
        <v>-2500</v>
      </c>
      <c r="E35" s="33">
        <v>-363</v>
      </c>
      <c r="F35" s="33">
        <v>-204</v>
      </c>
      <c r="G35" s="33">
        <v>-128</v>
      </c>
      <c r="H35" s="33">
        <v>-600</v>
      </c>
      <c r="I35" s="33">
        <v>-150</v>
      </c>
      <c r="J35" s="33">
        <v>-125</v>
      </c>
      <c r="K35" s="33">
        <v>-200</v>
      </c>
      <c r="L35" s="33">
        <v>-575</v>
      </c>
      <c r="M35" s="33">
        <v>-140</v>
      </c>
      <c r="N35" s="33">
        <v>-100</v>
      </c>
      <c r="O35" s="33"/>
      <c r="P35" s="38">
        <f t="shared" si="12"/>
        <v>-5085</v>
      </c>
      <c r="Q35" s="33">
        <f t="shared" si="13"/>
        <v>-100</v>
      </c>
      <c r="R35" s="33">
        <f t="shared" si="14"/>
        <v>-2500</v>
      </c>
      <c r="S35" s="37">
        <f t="shared" si="15"/>
        <v>-462.27272727272725</v>
      </c>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BX35" s="45">
        <v>0.05</v>
      </c>
    </row>
    <row r="36" spans="1:76" x14ac:dyDescent="0.25">
      <c r="B36" s="83"/>
      <c r="C36" s="17" t="s">
        <v>37</v>
      </c>
      <c r="D36" s="33">
        <v>-2500</v>
      </c>
      <c r="E36" s="33">
        <v>-363</v>
      </c>
      <c r="F36" s="33">
        <v>-204</v>
      </c>
      <c r="G36" s="33">
        <v>-128</v>
      </c>
      <c r="H36" s="33">
        <v>-600</v>
      </c>
      <c r="I36" s="33">
        <v>-150</v>
      </c>
      <c r="J36" s="33">
        <v>-125</v>
      </c>
      <c r="K36" s="33">
        <v>-200</v>
      </c>
      <c r="L36" s="33">
        <v>-575</v>
      </c>
      <c r="M36" s="33">
        <v>-140</v>
      </c>
      <c r="N36" s="33">
        <v>-100</v>
      </c>
      <c r="O36" s="33"/>
      <c r="P36" s="38">
        <f t="shared" si="12"/>
        <v>-5085</v>
      </c>
      <c r="Q36" s="33">
        <f t="shared" si="13"/>
        <v>-100</v>
      </c>
      <c r="R36" s="33">
        <f t="shared" si="14"/>
        <v>-2500</v>
      </c>
      <c r="S36" s="37">
        <f t="shared" si="15"/>
        <v>-462.27272727272725</v>
      </c>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BX36" s="45">
        <v>7.4999999999999997E-2</v>
      </c>
    </row>
    <row r="37" spans="1:76" x14ac:dyDescent="0.25">
      <c r="B37" s="83"/>
      <c r="C37" s="17" t="s">
        <v>38</v>
      </c>
      <c r="D37" s="33">
        <v>-2500</v>
      </c>
      <c r="E37" s="33">
        <v>-363</v>
      </c>
      <c r="F37" s="33">
        <v>-204</v>
      </c>
      <c r="G37" s="33">
        <v>-128</v>
      </c>
      <c r="H37" s="33">
        <v>-600</v>
      </c>
      <c r="I37" s="33">
        <v>-150</v>
      </c>
      <c r="J37" s="33">
        <v>-125</v>
      </c>
      <c r="K37" s="33">
        <v>-200</v>
      </c>
      <c r="L37" s="33">
        <v>-575</v>
      </c>
      <c r="M37" s="33">
        <v>-140</v>
      </c>
      <c r="N37" s="33">
        <v>-100</v>
      </c>
      <c r="O37" s="33"/>
      <c r="P37" s="38">
        <f t="shared" si="12"/>
        <v>-5085</v>
      </c>
      <c r="Q37" s="33">
        <f t="shared" si="13"/>
        <v>-100</v>
      </c>
      <c r="R37" s="33">
        <f t="shared" si="14"/>
        <v>-2500</v>
      </c>
      <c r="S37" s="37">
        <f t="shared" si="15"/>
        <v>-462.27272727272725</v>
      </c>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BX37" s="45">
        <v>0.1</v>
      </c>
    </row>
    <row r="38" spans="1:76" x14ac:dyDescent="0.25">
      <c r="B38" s="83"/>
      <c r="C38" s="17" t="s">
        <v>8</v>
      </c>
      <c r="D38" s="33">
        <v>-2500</v>
      </c>
      <c r="E38" s="33">
        <v>-363</v>
      </c>
      <c r="F38" s="33">
        <v>-204</v>
      </c>
      <c r="G38" s="33">
        <v>-128</v>
      </c>
      <c r="H38" s="33">
        <v>-600</v>
      </c>
      <c r="I38" s="33">
        <v>-150</v>
      </c>
      <c r="J38" s="33">
        <v>-125</v>
      </c>
      <c r="K38" s="33">
        <v>-200</v>
      </c>
      <c r="L38" s="33">
        <v>-575</v>
      </c>
      <c r="M38" s="33">
        <v>-140</v>
      </c>
      <c r="N38" s="33">
        <v>-100</v>
      </c>
      <c r="O38" s="33"/>
      <c r="P38" s="38">
        <f t="shared" si="12"/>
        <v>-5085</v>
      </c>
      <c r="Q38" s="33">
        <f t="shared" si="13"/>
        <v>-100</v>
      </c>
      <c r="R38" s="33">
        <f t="shared" si="14"/>
        <v>-2500</v>
      </c>
      <c r="S38" s="37">
        <f t="shared" si="15"/>
        <v>-462.27272727272725</v>
      </c>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BX38" s="45">
        <v>0.125</v>
      </c>
    </row>
    <row r="39" spans="1:76" x14ac:dyDescent="0.25">
      <c r="B39" s="83"/>
      <c r="C39" s="17" t="s">
        <v>39</v>
      </c>
      <c r="D39" s="33">
        <v>-2500</v>
      </c>
      <c r="E39" s="33">
        <v>-363</v>
      </c>
      <c r="F39" s="33">
        <v>-204</v>
      </c>
      <c r="G39" s="33">
        <v>-128</v>
      </c>
      <c r="H39" s="33">
        <v>-600</v>
      </c>
      <c r="I39" s="33">
        <v>-150</v>
      </c>
      <c r="J39" s="33">
        <v>-125</v>
      </c>
      <c r="K39" s="33">
        <v>-200</v>
      </c>
      <c r="L39" s="33">
        <v>-575</v>
      </c>
      <c r="M39" s="33">
        <v>-140</v>
      </c>
      <c r="N39" s="33">
        <v>-100</v>
      </c>
      <c r="O39" s="33"/>
      <c r="P39" s="38">
        <f t="shared" si="12"/>
        <v>-5085</v>
      </c>
      <c r="Q39" s="33">
        <f t="shared" si="13"/>
        <v>-100</v>
      </c>
      <c r="R39" s="33">
        <f t="shared" si="14"/>
        <v>-2500</v>
      </c>
      <c r="S39" s="37">
        <f t="shared" si="15"/>
        <v>-462.27272727272725</v>
      </c>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BX39" s="45">
        <v>0.15</v>
      </c>
    </row>
    <row r="40" spans="1:76" x14ac:dyDescent="0.25">
      <c r="B40" s="83"/>
      <c r="C40" s="17" t="s">
        <v>40</v>
      </c>
      <c r="D40" s="33">
        <v>-2500</v>
      </c>
      <c r="E40" s="33">
        <v>-363</v>
      </c>
      <c r="F40" s="33">
        <v>-204</v>
      </c>
      <c r="G40" s="33">
        <v>-128</v>
      </c>
      <c r="H40" s="33">
        <v>-600</v>
      </c>
      <c r="I40" s="33">
        <v>-150</v>
      </c>
      <c r="J40" s="33">
        <v>-125</v>
      </c>
      <c r="K40" s="33">
        <v>-200</v>
      </c>
      <c r="L40" s="33">
        <v>-575</v>
      </c>
      <c r="M40" s="33">
        <v>-140</v>
      </c>
      <c r="N40" s="33">
        <v>-100</v>
      </c>
      <c r="O40" s="33"/>
      <c r="P40" s="38">
        <f t="shared" si="12"/>
        <v>-5085</v>
      </c>
      <c r="Q40" s="33">
        <f t="shared" si="13"/>
        <v>-100</v>
      </c>
      <c r="R40" s="33">
        <f t="shared" si="14"/>
        <v>-2500</v>
      </c>
      <c r="S40" s="37">
        <f t="shared" si="15"/>
        <v>-462.27272727272725</v>
      </c>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BX40" s="45">
        <v>0.17499999999999999</v>
      </c>
    </row>
    <row r="41" spans="1:76" x14ac:dyDescent="0.25">
      <c r="B41" s="83"/>
      <c r="C41" s="17" t="s">
        <v>41</v>
      </c>
      <c r="D41" s="33">
        <v>-2500</v>
      </c>
      <c r="E41" s="33">
        <v>-363</v>
      </c>
      <c r="F41" s="33">
        <v>-204</v>
      </c>
      <c r="G41" s="33">
        <v>-128</v>
      </c>
      <c r="H41" s="33">
        <v>-600</v>
      </c>
      <c r="I41" s="33">
        <v>-150</v>
      </c>
      <c r="J41" s="33">
        <v>-125</v>
      </c>
      <c r="K41" s="33">
        <v>-200</v>
      </c>
      <c r="L41" s="33">
        <v>-575</v>
      </c>
      <c r="M41" s="33">
        <v>-140</v>
      </c>
      <c r="N41" s="33">
        <v>-100</v>
      </c>
      <c r="O41" s="33"/>
      <c r="P41" s="38">
        <f t="shared" si="12"/>
        <v>-5085</v>
      </c>
      <c r="Q41" s="33">
        <f t="shared" si="13"/>
        <v>-100</v>
      </c>
      <c r="R41" s="33">
        <f t="shared" si="14"/>
        <v>-2500</v>
      </c>
      <c r="S41" s="37">
        <f t="shared" si="15"/>
        <v>-462.27272727272725</v>
      </c>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BX41" s="45">
        <v>0.2</v>
      </c>
    </row>
    <row r="42" spans="1:76" x14ac:dyDescent="0.25">
      <c r="B42" s="83"/>
      <c r="C42" s="17" t="s">
        <v>42</v>
      </c>
      <c r="D42" s="33">
        <v>-2500</v>
      </c>
      <c r="E42" s="33">
        <v>-363</v>
      </c>
      <c r="F42" s="33">
        <v>-204</v>
      </c>
      <c r="G42" s="33">
        <v>-128</v>
      </c>
      <c r="H42" s="33">
        <v>-600</v>
      </c>
      <c r="I42" s="33">
        <v>-150</v>
      </c>
      <c r="J42" s="33">
        <v>-125</v>
      </c>
      <c r="K42" s="33">
        <v>-200</v>
      </c>
      <c r="L42" s="33">
        <v>-575</v>
      </c>
      <c r="M42" s="33">
        <v>-140</v>
      </c>
      <c r="N42" s="33">
        <v>-100</v>
      </c>
      <c r="O42" s="33"/>
      <c r="P42" s="38">
        <f t="shared" si="12"/>
        <v>-5085</v>
      </c>
      <c r="Q42" s="33">
        <f t="shared" si="13"/>
        <v>-100</v>
      </c>
      <c r="R42" s="33">
        <f t="shared" si="14"/>
        <v>-2500</v>
      </c>
      <c r="S42" s="37">
        <f t="shared" si="15"/>
        <v>-462.27272727272725</v>
      </c>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BX42" s="45">
        <v>0.22500000000000001</v>
      </c>
    </row>
    <row r="43" spans="1:76" x14ac:dyDescent="0.25">
      <c r="B43" s="83"/>
      <c r="C43" s="17" t="s">
        <v>43</v>
      </c>
      <c r="D43" s="33">
        <v>-2500</v>
      </c>
      <c r="E43" s="33">
        <v>-363</v>
      </c>
      <c r="F43" s="33">
        <v>-204</v>
      </c>
      <c r="G43" s="33">
        <v>-128</v>
      </c>
      <c r="H43" s="33">
        <v>-600</v>
      </c>
      <c r="I43" s="33">
        <v>-150</v>
      </c>
      <c r="J43" s="33">
        <v>-125</v>
      </c>
      <c r="K43" s="33">
        <v>-200</v>
      </c>
      <c r="L43" s="33">
        <v>-575</v>
      </c>
      <c r="M43" s="33">
        <v>-140</v>
      </c>
      <c r="N43" s="33">
        <v>-100</v>
      </c>
      <c r="O43" s="33"/>
      <c r="P43" s="38">
        <f t="shared" si="12"/>
        <v>-5085</v>
      </c>
      <c r="Q43" s="33">
        <f t="shared" si="13"/>
        <v>-100</v>
      </c>
      <c r="R43" s="33">
        <f t="shared" si="14"/>
        <v>-2500</v>
      </c>
      <c r="S43" s="37">
        <f t="shared" si="15"/>
        <v>-462.27272727272725</v>
      </c>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BX43" s="45">
        <v>0.25</v>
      </c>
    </row>
    <row r="44" spans="1:76" x14ac:dyDescent="0.25">
      <c r="B44" s="83"/>
      <c r="C44" s="17" t="s">
        <v>44</v>
      </c>
      <c r="D44" s="33">
        <v>-2500</v>
      </c>
      <c r="E44" s="33">
        <v>-363</v>
      </c>
      <c r="F44" s="33">
        <v>-204</v>
      </c>
      <c r="G44" s="33">
        <v>-128</v>
      </c>
      <c r="H44" s="33">
        <v>-600</v>
      </c>
      <c r="I44" s="33">
        <v>-150</v>
      </c>
      <c r="J44" s="33">
        <v>-125</v>
      </c>
      <c r="K44" s="33">
        <v>-200</v>
      </c>
      <c r="L44" s="33">
        <v>-575</v>
      </c>
      <c r="M44" s="33">
        <v>-140</v>
      </c>
      <c r="N44" s="33">
        <v>-100</v>
      </c>
      <c r="O44" s="33"/>
      <c r="P44" s="38">
        <f t="shared" si="12"/>
        <v>-5085</v>
      </c>
      <c r="Q44" s="33">
        <f t="shared" si="13"/>
        <v>-100</v>
      </c>
      <c r="R44" s="33">
        <f t="shared" si="14"/>
        <v>-2500</v>
      </c>
      <c r="S44" s="37">
        <f t="shared" si="15"/>
        <v>-462.27272727272725</v>
      </c>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BX44" s="45">
        <v>0.27500000000000002</v>
      </c>
    </row>
    <row r="45" spans="1:76" ht="15.75" thickBot="1" x14ac:dyDescent="0.3">
      <c r="B45" s="83"/>
      <c r="C45" s="18" t="s">
        <v>45</v>
      </c>
      <c r="D45" s="39">
        <v>-2500</v>
      </c>
      <c r="E45" s="39">
        <v>-363</v>
      </c>
      <c r="F45" s="39">
        <v>-204</v>
      </c>
      <c r="G45" s="39">
        <v>-128</v>
      </c>
      <c r="H45" s="39">
        <v>-600</v>
      </c>
      <c r="I45" s="39">
        <v>-150</v>
      </c>
      <c r="J45" s="39">
        <v>-125</v>
      </c>
      <c r="K45" s="39">
        <v>-200</v>
      </c>
      <c r="L45" s="39">
        <v>-575</v>
      </c>
      <c r="M45" s="39">
        <v>-140</v>
      </c>
      <c r="N45" s="39">
        <v>-100</v>
      </c>
      <c r="O45" s="39"/>
      <c r="P45" s="40">
        <f t="shared" si="12"/>
        <v>-5085</v>
      </c>
      <c r="Q45" s="39">
        <f t="shared" si="13"/>
        <v>-100</v>
      </c>
      <c r="R45" s="39">
        <f t="shared" si="14"/>
        <v>-2500</v>
      </c>
      <c r="S45" s="37">
        <f t="shared" si="15"/>
        <v>-462.27272727272725</v>
      </c>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BX45" s="45">
        <v>0.3</v>
      </c>
    </row>
    <row r="46" spans="1:76" ht="15.75" thickBot="1" x14ac:dyDescent="0.3">
      <c r="B46" s="84"/>
      <c r="C46" s="19" t="s">
        <v>29</v>
      </c>
      <c r="D46" s="34">
        <f>SUM(D34:D45)</f>
        <v>-30000</v>
      </c>
      <c r="E46" s="34">
        <f t="shared" ref="E46:O46" si="16">SUM(E34:E45)</f>
        <v>-4356</v>
      </c>
      <c r="F46" s="34">
        <f t="shared" si="16"/>
        <v>-2448</v>
      </c>
      <c r="G46" s="34">
        <f t="shared" si="16"/>
        <v>-1536</v>
      </c>
      <c r="H46" s="34">
        <f t="shared" si="16"/>
        <v>-7200</v>
      </c>
      <c r="I46" s="34">
        <f t="shared" si="16"/>
        <v>-1800</v>
      </c>
      <c r="J46" s="34">
        <f t="shared" si="16"/>
        <v>-1500</v>
      </c>
      <c r="K46" s="34">
        <f t="shared" si="16"/>
        <v>-2400</v>
      </c>
      <c r="L46" s="34">
        <f t="shared" si="16"/>
        <v>-6900</v>
      </c>
      <c r="M46" s="34">
        <f t="shared" si="16"/>
        <v>-1680</v>
      </c>
      <c r="N46" s="34">
        <f t="shared" si="16"/>
        <v>-1200</v>
      </c>
      <c r="O46" s="34">
        <f t="shared" si="16"/>
        <v>0</v>
      </c>
      <c r="P46" s="41">
        <f t="shared" ref="P46" si="17">SUM(P34:P45)</f>
        <v>-61020</v>
      </c>
      <c r="Q46" s="34">
        <f t="shared" ref="Q46" si="18">SUM(Q34:Q45)</f>
        <v>-1200</v>
      </c>
      <c r="R46" s="34">
        <f t="shared" ref="R46" si="19">SUM(R34:R45)</f>
        <v>-30000</v>
      </c>
      <c r="S46" s="42">
        <f t="shared" ref="S46" si="20">SUM(S34:S45)</f>
        <v>-5547.2727272727252</v>
      </c>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BX46" s="45">
        <v>0.32500000000000001</v>
      </c>
    </row>
    <row r="47" spans="1:76" x14ac:dyDescent="0.25">
      <c r="B47" s="3"/>
      <c r="C47" s="3"/>
      <c r="D47" s="10"/>
      <c r="E47" s="10"/>
      <c r="F47" s="10"/>
      <c r="G47" s="10"/>
      <c r="H47" s="10"/>
      <c r="I47" s="10"/>
      <c r="J47" s="10"/>
      <c r="K47" s="10"/>
      <c r="L47" s="10"/>
      <c r="M47" s="10"/>
      <c r="N47" s="10"/>
      <c r="O47" s="10"/>
      <c r="P47" s="11"/>
      <c r="Q47" s="11"/>
      <c r="R47" s="11"/>
      <c r="S47" s="11"/>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BX47" s="45">
        <v>0.35</v>
      </c>
    </row>
    <row r="48" spans="1:76" ht="15.75" thickBot="1" x14ac:dyDescent="0.3">
      <c r="B48" s="3"/>
      <c r="C48" s="3"/>
      <c r="D48" s="10"/>
      <c r="E48" s="10"/>
      <c r="F48" s="10"/>
      <c r="G48" s="10"/>
      <c r="H48" s="10"/>
      <c r="I48" s="10"/>
      <c r="J48" s="10"/>
      <c r="K48" s="10"/>
      <c r="L48" s="10"/>
      <c r="M48" s="10"/>
      <c r="N48" s="10"/>
      <c r="O48" s="10"/>
      <c r="P48" s="11"/>
      <c r="Q48" s="11"/>
      <c r="R48" s="11"/>
      <c r="S48" s="11"/>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76" ht="38.25" x14ac:dyDescent="0.25">
      <c r="B49" s="3"/>
      <c r="C49" s="59" t="str">
        <f>"TTL Monthly Goal: "&amp;" $"&amp;SUM(D49:L49)</f>
        <v>TTL Monthly Goal:  $1793.575</v>
      </c>
      <c r="D49" s="60">
        <v>277</v>
      </c>
      <c r="E49" s="60">
        <v>103.875</v>
      </c>
      <c r="F49" s="60">
        <v>69.25</v>
      </c>
      <c r="G49" s="60">
        <v>138.5</v>
      </c>
      <c r="H49" s="60">
        <v>69.25</v>
      </c>
      <c r="I49" s="61">
        <f>SUM(D49:H49)</f>
        <v>657.875</v>
      </c>
      <c r="J49" s="62">
        <f>MIN(D49:H49)</f>
        <v>69.25</v>
      </c>
      <c r="K49" s="62">
        <f>MAX(D49:H49)</f>
        <v>277</v>
      </c>
      <c r="L49" s="63">
        <f>AVERAGE(D49:H49)</f>
        <v>131.57499999999999</v>
      </c>
      <c r="M49" s="10"/>
      <c r="N49" s="91" t="s">
        <v>65</v>
      </c>
      <c r="O49" s="92"/>
      <c r="P49" s="92"/>
      <c r="Q49" s="92"/>
      <c r="R49" s="92"/>
      <c r="S49" s="92"/>
      <c r="T49" s="9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76" x14ac:dyDescent="0.25">
      <c r="B50" s="3"/>
      <c r="C50" s="64" t="s">
        <v>61</v>
      </c>
      <c r="D50" s="65">
        <f>D49*12</f>
        <v>3324</v>
      </c>
      <c r="E50" s="65">
        <f>E49*12</f>
        <v>1246.5</v>
      </c>
      <c r="F50" s="65">
        <f>F49*12</f>
        <v>831</v>
      </c>
      <c r="G50" s="65">
        <f>G49*12</f>
        <v>1662</v>
      </c>
      <c r="H50" s="65">
        <f>H49*12</f>
        <v>831</v>
      </c>
      <c r="I50" s="66">
        <f t="shared" ref="I50:I51" si="21">SUM(D50:H50)</f>
        <v>7894.5</v>
      </c>
      <c r="J50" s="67">
        <f t="shared" ref="J50:J51" si="22">MIN(D50:H50)</f>
        <v>831</v>
      </c>
      <c r="K50" s="67">
        <f t="shared" ref="K50:K51" si="23">MAX(D50:H50)</f>
        <v>3324</v>
      </c>
      <c r="L50" s="68">
        <f t="shared" ref="L50:L51" si="24">AVERAGE(D50:H50)</f>
        <v>1578.9</v>
      </c>
      <c r="M50" s="10"/>
      <c r="N50" s="94"/>
      <c r="O50" s="95"/>
      <c r="P50" s="95"/>
      <c r="Q50" s="95"/>
      <c r="R50" s="95"/>
      <c r="S50" s="95"/>
      <c r="T50" s="96"/>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76" ht="26.25" thickBot="1" x14ac:dyDescent="0.3">
      <c r="B51" s="3"/>
      <c r="C51" s="69" t="s">
        <v>63</v>
      </c>
      <c r="D51" s="70">
        <v>0.2</v>
      </c>
      <c r="E51" s="70">
        <v>7.4999999999999997E-2</v>
      </c>
      <c r="F51" s="70">
        <v>0.05</v>
      </c>
      <c r="G51" s="70">
        <v>0.1</v>
      </c>
      <c r="H51" s="70">
        <v>0.05</v>
      </c>
      <c r="I51" s="71">
        <f t="shared" si="21"/>
        <v>0.47500000000000003</v>
      </c>
      <c r="J51" s="70">
        <f t="shared" si="22"/>
        <v>0.05</v>
      </c>
      <c r="K51" s="70">
        <f t="shared" si="23"/>
        <v>0.2</v>
      </c>
      <c r="L51" s="72">
        <f t="shared" si="24"/>
        <v>9.5000000000000001E-2</v>
      </c>
      <c r="M51" s="10"/>
      <c r="N51" s="94"/>
      <c r="O51" s="95"/>
      <c r="P51" s="95"/>
      <c r="Q51" s="95"/>
      <c r="R51" s="95"/>
      <c r="S51" s="95"/>
      <c r="T51" s="96"/>
      <c r="U51" s="3"/>
      <c r="V51" s="3"/>
      <c r="W51" s="3"/>
      <c r="X51" s="3"/>
      <c r="Y51" s="3"/>
      <c r="Z51" s="3"/>
      <c r="AA51" s="3"/>
      <c r="AB51" s="3"/>
      <c r="AC51" s="3"/>
      <c r="AD51" s="3"/>
      <c r="AE51" s="3"/>
      <c r="AF51" s="3"/>
      <c r="AG51" s="3"/>
      <c r="AH51" s="3"/>
      <c r="AI51" s="3"/>
      <c r="AJ51" s="3"/>
      <c r="AK51" s="3"/>
      <c r="AL51" s="3"/>
      <c r="AM51" s="3"/>
      <c r="AN51" s="3"/>
      <c r="AO51" s="3"/>
      <c r="AP51" s="3"/>
      <c r="AQ51" s="3"/>
      <c r="AR51" s="3"/>
      <c r="AS51" s="3"/>
      <c r="BX51" s="45">
        <v>0.375</v>
      </c>
    </row>
    <row r="52" spans="2:76" ht="27" customHeight="1" thickBot="1" x14ac:dyDescent="0.3">
      <c r="B52" s="85" t="s">
        <v>53</v>
      </c>
      <c r="C52" s="25" t="s">
        <v>16</v>
      </c>
      <c r="D52" s="14" t="s">
        <v>0</v>
      </c>
      <c r="E52" s="14" t="s">
        <v>1</v>
      </c>
      <c r="F52" s="14" t="s">
        <v>17</v>
      </c>
      <c r="G52" s="14" t="s">
        <v>2</v>
      </c>
      <c r="H52" s="22" t="s">
        <v>33</v>
      </c>
      <c r="I52" s="23" t="s">
        <v>28</v>
      </c>
      <c r="J52" s="14" t="s">
        <v>54</v>
      </c>
      <c r="K52" s="14" t="s">
        <v>50</v>
      </c>
      <c r="L52" s="15" t="s">
        <v>55</v>
      </c>
      <c r="M52" s="10"/>
      <c r="N52" s="94"/>
      <c r="O52" s="95"/>
      <c r="P52" s="95"/>
      <c r="Q52" s="95"/>
      <c r="R52" s="95"/>
      <c r="S52" s="95"/>
      <c r="T52" s="96"/>
      <c r="U52" s="3"/>
      <c r="V52" s="3"/>
      <c r="W52" s="3"/>
      <c r="X52" s="3"/>
      <c r="Y52" s="3"/>
      <c r="Z52" s="3"/>
      <c r="AA52" s="3"/>
      <c r="AB52" s="3"/>
      <c r="AC52" s="3"/>
      <c r="AD52" s="3"/>
      <c r="AE52" s="3"/>
      <c r="AF52" s="3"/>
      <c r="AG52" s="3"/>
      <c r="AH52" s="3"/>
      <c r="AI52" s="3"/>
      <c r="AJ52" s="3"/>
      <c r="AK52" s="3"/>
      <c r="AL52" s="3"/>
      <c r="AM52" s="3"/>
      <c r="AN52" s="3"/>
      <c r="AO52" s="3"/>
      <c r="AP52" s="3"/>
      <c r="AQ52" s="3"/>
      <c r="AR52" s="3"/>
      <c r="AS52" s="3"/>
      <c r="BX52" s="45">
        <v>0.4</v>
      </c>
    </row>
    <row r="53" spans="2:76" ht="15.75" thickBot="1" x14ac:dyDescent="0.3">
      <c r="B53" s="86"/>
      <c r="C53" s="54" t="s">
        <v>4</v>
      </c>
      <c r="D53" s="33">
        <f>IF(-IF((($P34+$E3)-500)&lt;SUM($D$49:$H$49),D$51*($P34+$E3),D$49)&gt;0,"Panic",-IF((($P34+$E3)-500)&lt;SUM($D$49:$H$49),D$51*($P34+$E3),D$49))</f>
        <v>-277</v>
      </c>
      <c r="E53" s="33">
        <f t="shared" ref="E53:H53" si="25">IF(-IF((($P34+$E3)-500)&lt;SUM($D$49:$H$49),E$51*($P34+$E3),E$49)&gt;0,"Panic",-IF((($P34+$E3)-500)&lt;SUM($D$49:$H$49),E$51*($P34+$E3),E$49))</f>
        <v>-103.875</v>
      </c>
      <c r="F53" s="33">
        <f t="shared" si="25"/>
        <v>-69.25</v>
      </c>
      <c r="G53" s="33">
        <f t="shared" si="25"/>
        <v>-138.5</v>
      </c>
      <c r="H53" s="33">
        <f t="shared" si="25"/>
        <v>-69.25</v>
      </c>
      <c r="I53" s="56">
        <f>SUM($D53:$H53)</f>
        <v>-657.875</v>
      </c>
      <c r="J53" s="57">
        <f>MIN($D53:$H53)</f>
        <v>-277</v>
      </c>
      <c r="K53" s="57">
        <f>MAX($D53:$H53)</f>
        <v>-69.25</v>
      </c>
      <c r="L53" s="58">
        <f>AVERAGE($D53:$H53)</f>
        <v>-131.57499999999999</v>
      </c>
      <c r="M53" s="10"/>
      <c r="N53" s="97"/>
      <c r="O53" s="98"/>
      <c r="P53" s="98"/>
      <c r="Q53" s="98"/>
      <c r="R53" s="98"/>
      <c r="S53" s="98"/>
      <c r="T53" s="99"/>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X53" s="45">
        <v>0.5</v>
      </c>
    </row>
    <row r="54" spans="2:76" x14ac:dyDescent="0.25">
      <c r="B54" s="86"/>
      <c r="C54" s="13" t="s">
        <v>5</v>
      </c>
      <c r="D54" s="33">
        <f t="shared" ref="D54:H64" si="26">IF(-IF((($P35+$E4)-500)&lt;SUM($D$49:$H$49),D$51*($P35+$E4),D$49)&gt;0,"Panic",-IF((($P35+$E4)-500)&lt;SUM($D$49:$H$49),D$51*($P35+$E4),D$49))</f>
        <v>-277</v>
      </c>
      <c r="E54" s="33">
        <f t="shared" si="26"/>
        <v>-103.875</v>
      </c>
      <c r="F54" s="33">
        <f t="shared" si="26"/>
        <v>-69.25</v>
      </c>
      <c r="G54" s="33">
        <f t="shared" si="26"/>
        <v>-138.5</v>
      </c>
      <c r="H54" s="33">
        <f t="shared" si="26"/>
        <v>-69.25</v>
      </c>
      <c r="I54" s="56">
        <f t="shared" ref="I54:I64" si="27">SUM($D54:$H54)</f>
        <v>-657.875</v>
      </c>
      <c r="J54" s="57">
        <f t="shared" ref="J54:J64" si="28">MIN($D54:$H54)</f>
        <v>-277</v>
      </c>
      <c r="K54" s="57">
        <f t="shared" ref="K54:K64" si="29">MAX($D54:$H54)</f>
        <v>-69.25</v>
      </c>
      <c r="L54" s="58">
        <f t="shared" ref="L54:L64" si="30">AVERAGE($D54:$H54)</f>
        <v>-131.57499999999999</v>
      </c>
      <c r="M54" s="10"/>
      <c r="N54" s="10"/>
      <c r="O54" s="10"/>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X54" s="45">
        <v>0.52500000000000002</v>
      </c>
    </row>
    <row r="55" spans="2:76" x14ac:dyDescent="0.25">
      <c r="B55" s="86"/>
      <c r="C55" s="13" t="s">
        <v>6</v>
      </c>
      <c r="D55" s="33">
        <f t="shared" si="26"/>
        <v>-277</v>
      </c>
      <c r="E55" s="33">
        <f t="shared" si="26"/>
        <v>-103.875</v>
      </c>
      <c r="F55" s="33">
        <f t="shared" si="26"/>
        <v>-69.25</v>
      </c>
      <c r="G55" s="33">
        <f t="shared" si="26"/>
        <v>-138.5</v>
      </c>
      <c r="H55" s="33">
        <f t="shared" si="26"/>
        <v>-69.25</v>
      </c>
      <c r="I55" s="56">
        <f t="shared" si="27"/>
        <v>-657.875</v>
      </c>
      <c r="J55" s="57">
        <f t="shared" si="28"/>
        <v>-277</v>
      </c>
      <c r="K55" s="57">
        <f t="shared" si="29"/>
        <v>-69.25</v>
      </c>
      <c r="L55" s="58">
        <f t="shared" si="30"/>
        <v>-131.57499999999999</v>
      </c>
      <c r="M55" s="10"/>
      <c r="N55" s="10"/>
      <c r="O55" s="10"/>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X55" s="45">
        <v>0.55000000000000004</v>
      </c>
    </row>
    <row r="56" spans="2:76" x14ac:dyDescent="0.25">
      <c r="B56" s="86"/>
      <c r="C56" s="13" t="s">
        <v>7</v>
      </c>
      <c r="D56" s="33">
        <f t="shared" si="26"/>
        <v>-277</v>
      </c>
      <c r="E56" s="33">
        <f t="shared" si="26"/>
        <v>-103.875</v>
      </c>
      <c r="F56" s="33">
        <f t="shared" si="26"/>
        <v>-69.25</v>
      </c>
      <c r="G56" s="33">
        <f t="shared" si="26"/>
        <v>-138.5</v>
      </c>
      <c r="H56" s="33">
        <f t="shared" si="26"/>
        <v>-69.25</v>
      </c>
      <c r="I56" s="56">
        <f t="shared" si="27"/>
        <v>-657.875</v>
      </c>
      <c r="J56" s="57">
        <f t="shared" si="28"/>
        <v>-277</v>
      </c>
      <c r="K56" s="57">
        <f t="shared" si="29"/>
        <v>-69.25</v>
      </c>
      <c r="L56" s="58">
        <f t="shared" si="30"/>
        <v>-131.57499999999999</v>
      </c>
      <c r="M56" s="10"/>
      <c r="N56" s="10"/>
      <c r="O56" s="10"/>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X56" s="45">
        <v>0.57499999999999996</v>
      </c>
    </row>
    <row r="57" spans="2:76" x14ac:dyDescent="0.25">
      <c r="B57" s="86"/>
      <c r="C57" s="13" t="s">
        <v>8</v>
      </c>
      <c r="D57" s="33">
        <f t="shared" si="26"/>
        <v>-277</v>
      </c>
      <c r="E57" s="33">
        <f t="shared" si="26"/>
        <v>-103.875</v>
      </c>
      <c r="F57" s="33">
        <f t="shared" si="26"/>
        <v>-69.25</v>
      </c>
      <c r="G57" s="33">
        <f t="shared" si="26"/>
        <v>-138.5</v>
      </c>
      <c r="H57" s="33">
        <f t="shared" si="26"/>
        <v>-69.25</v>
      </c>
      <c r="I57" s="56">
        <f t="shared" si="27"/>
        <v>-657.875</v>
      </c>
      <c r="J57" s="57">
        <f t="shared" si="28"/>
        <v>-277</v>
      </c>
      <c r="K57" s="57">
        <f t="shared" si="29"/>
        <v>-69.25</v>
      </c>
      <c r="L57" s="58">
        <f t="shared" si="30"/>
        <v>-131.57499999999999</v>
      </c>
      <c r="M57" s="10"/>
      <c r="N57" s="10"/>
      <c r="O57" s="10"/>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X57" s="45">
        <v>0.6</v>
      </c>
    </row>
    <row r="58" spans="2:76" x14ac:dyDescent="0.25">
      <c r="B58" s="86"/>
      <c r="C58" s="13" t="s">
        <v>9</v>
      </c>
      <c r="D58" s="33">
        <f t="shared" si="26"/>
        <v>-277</v>
      </c>
      <c r="E58" s="33">
        <f t="shared" si="26"/>
        <v>-103.875</v>
      </c>
      <c r="F58" s="33">
        <f t="shared" si="26"/>
        <v>-69.25</v>
      </c>
      <c r="G58" s="33">
        <f t="shared" si="26"/>
        <v>-138.5</v>
      </c>
      <c r="H58" s="33">
        <f t="shared" si="26"/>
        <v>-69.25</v>
      </c>
      <c r="I58" s="56">
        <f t="shared" si="27"/>
        <v>-657.875</v>
      </c>
      <c r="J58" s="57">
        <f t="shared" si="28"/>
        <v>-277</v>
      </c>
      <c r="K58" s="57">
        <f t="shared" si="29"/>
        <v>-69.25</v>
      </c>
      <c r="L58" s="58">
        <f t="shared" si="30"/>
        <v>-131.57499999999999</v>
      </c>
      <c r="M58" s="10"/>
      <c r="N58" s="10"/>
      <c r="O58" s="10"/>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X58" s="45">
        <v>0.625</v>
      </c>
    </row>
    <row r="59" spans="2:76" x14ac:dyDescent="0.25">
      <c r="B59" s="86"/>
      <c r="C59" s="13" t="s">
        <v>10</v>
      </c>
      <c r="D59" s="33">
        <f t="shared" si="26"/>
        <v>-277</v>
      </c>
      <c r="E59" s="33">
        <f t="shared" si="26"/>
        <v>-103.875</v>
      </c>
      <c r="F59" s="33">
        <f t="shared" si="26"/>
        <v>-69.25</v>
      </c>
      <c r="G59" s="33">
        <f t="shared" si="26"/>
        <v>-138.5</v>
      </c>
      <c r="H59" s="33">
        <f t="shared" si="26"/>
        <v>-69.25</v>
      </c>
      <c r="I59" s="56">
        <f t="shared" si="27"/>
        <v>-657.875</v>
      </c>
      <c r="J59" s="57">
        <f t="shared" si="28"/>
        <v>-277</v>
      </c>
      <c r="K59" s="57">
        <f t="shared" si="29"/>
        <v>-69.25</v>
      </c>
      <c r="L59" s="58">
        <f t="shared" si="30"/>
        <v>-131.57499999999999</v>
      </c>
      <c r="M59" s="10"/>
      <c r="N59" s="10"/>
      <c r="O59" s="10"/>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X59" s="45">
        <v>0.65</v>
      </c>
    </row>
    <row r="60" spans="2:76" x14ac:dyDescent="0.25">
      <c r="B60" s="86"/>
      <c r="C60" s="13" t="s">
        <v>11</v>
      </c>
      <c r="D60" s="33" t="str">
        <f t="shared" si="26"/>
        <v>Panic</v>
      </c>
      <c r="E60" s="33" t="str">
        <f t="shared" si="26"/>
        <v>Panic</v>
      </c>
      <c r="F60" s="33" t="str">
        <f t="shared" si="26"/>
        <v>Panic</v>
      </c>
      <c r="G60" s="33" t="str">
        <f t="shared" si="26"/>
        <v>Panic</v>
      </c>
      <c r="H60" s="33" t="str">
        <f t="shared" si="26"/>
        <v>Panic</v>
      </c>
      <c r="I60" s="56">
        <f t="shared" si="27"/>
        <v>0</v>
      </c>
      <c r="J60" s="57">
        <f t="shared" si="28"/>
        <v>0</v>
      </c>
      <c r="K60" s="57">
        <f t="shared" si="29"/>
        <v>0</v>
      </c>
      <c r="L60" s="58" t="e">
        <f t="shared" si="30"/>
        <v>#DIV/0!</v>
      </c>
      <c r="M60" s="10"/>
      <c r="N60" s="10"/>
      <c r="O60" s="10"/>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X60" s="45">
        <v>0.67500000000000004</v>
      </c>
    </row>
    <row r="61" spans="2:76" x14ac:dyDescent="0.25">
      <c r="B61" s="86"/>
      <c r="C61" s="13" t="s">
        <v>12</v>
      </c>
      <c r="D61" s="33" t="str">
        <f t="shared" si="26"/>
        <v>Panic</v>
      </c>
      <c r="E61" s="33" t="str">
        <f t="shared" si="26"/>
        <v>Panic</v>
      </c>
      <c r="F61" s="33" t="str">
        <f t="shared" si="26"/>
        <v>Panic</v>
      </c>
      <c r="G61" s="33" t="str">
        <f t="shared" si="26"/>
        <v>Panic</v>
      </c>
      <c r="H61" s="33" t="str">
        <f t="shared" si="26"/>
        <v>Panic</v>
      </c>
      <c r="I61" s="56">
        <f t="shared" si="27"/>
        <v>0</v>
      </c>
      <c r="J61" s="57">
        <f t="shared" si="28"/>
        <v>0</v>
      </c>
      <c r="K61" s="57">
        <f t="shared" si="29"/>
        <v>0</v>
      </c>
      <c r="L61" s="58" t="e">
        <f t="shared" si="30"/>
        <v>#DIV/0!</v>
      </c>
      <c r="M61" s="10"/>
      <c r="N61" s="10"/>
      <c r="O61" s="10"/>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X61" s="45">
        <v>0.7</v>
      </c>
    </row>
    <row r="62" spans="2:76" x14ac:dyDescent="0.25">
      <c r="B62" s="86"/>
      <c r="C62" s="13" t="s">
        <v>13</v>
      </c>
      <c r="D62" s="33">
        <f t="shared" si="26"/>
        <v>-277</v>
      </c>
      <c r="E62" s="33">
        <f t="shared" si="26"/>
        <v>-103.875</v>
      </c>
      <c r="F62" s="33">
        <f t="shared" si="26"/>
        <v>-69.25</v>
      </c>
      <c r="G62" s="33">
        <f t="shared" si="26"/>
        <v>-138.5</v>
      </c>
      <c r="H62" s="33">
        <f t="shared" si="26"/>
        <v>-69.25</v>
      </c>
      <c r="I62" s="56">
        <f t="shared" si="27"/>
        <v>-657.875</v>
      </c>
      <c r="J62" s="57">
        <f t="shared" si="28"/>
        <v>-277</v>
      </c>
      <c r="K62" s="57">
        <f t="shared" si="29"/>
        <v>-69.25</v>
      </c>
      <c r="L62" s="58">
        <f t="shared" si="30"/>
        <v>-131.57499999999999</v>
      </c>
      <c r="M62" s="10"/>
      <c r="N62" s="10"/>
      <c r="O62" s="10"/>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X62" s="45">
        <v>0.72499999999999998</v>
      </c>
    </row>
    <row r="63" spans="2:76" x14ac:dyDescent="0.25">
      <c r="B63" s="86"/>
      <c r="C63" s="13" t="s">
        <v>14</v>
      </c>
      <c r="D63" s="33">
        <f t="shared" si="26"/>
        <v>-277</v>
      </c>
      <c r="E63" s="33">
        <f t="shared" si="26"/>
        <v>-103.875</v>
      </c>
      <c r="F63" s="33">
        <f t="shared" si="26"/>
        <v>-69.25</v>
      </c>
      <c r="G63" s="33">
        <f t="shared" si="26"/>
        <v>-138.5</v>
      </c>
      <c r="H63" s="33">
        <f t="shared" si="26"/>
        <v>-69.25</v>
      </c>
      <c r="I63" s="56">
        <f t="shared" si="27"/>
        <v>-657.875</v>
      </c>
      <c r="J63" s="57">
        <f t="shared" si="28"/>
        <v>-277</v>
      </c>
      <c r="K63" s="57">
        <f t="shared" si="29"/>
        <v>-69.25</v>
      </c>
      <c r="L63" s="58">
        <f t="shared" si="30"/>
        <v>-131.57499999999999</v>
      </c>
      <c r="M63" s="10"/>
      <c r="N63" s="10"/>
      <c r="O63" s="10"/>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X63" s="45">
        <v>0.75</v>
      </c>
    </row>
    <row r="64" spans="2:76" ht="15.75" thickBot="1" x14ac:dyDescent="0.3">
      <c r="B64" s="86"/>
      <c r="C64" s="13" t="s">
        <v>15</v>
      </c>
      <c r="D64" s="33">
        <f t="shared" si="26"/>
        <v>-277</v>
      </c>
      <c r="E64" s="33">
        <f t="shared" si="26"/>
        <v>-103.875</v>
      </c>
      <c r="F64" s="33">
        <f t="shared" si="26"/>
        <v>-69.25</v>
      </c>
      <c r="G64" s="33">
        <f t="shared" si="26"/>
        <v>-138.5</v>
      </c>
      <c r="H64" s="33">
        <f t="shared" si="26"/>
        <v>-69.25</v>
      </c>
      <c r="I64" s="56">
        <f t="shared" si="27"/>
        <v>-657.875</v>
      </c>
      <c r="J64" s="57">
        <f t="shared" si="28"/>
        <v>-277</v>
      </c>
      <c r="K64" s="57">
        <f t="shared" si="29"/>
        <v>-69.25</v>
      </c>
      <c r="L64" s="58">
        <f t="shared" si="30"/>
        <v>-131.57499999999999</v>
      </c>
      <c r="M64" s="10"/>
      <c r="N64" s="10"/>
      <c r="O64" s="10"/>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row>
    <row r="65" spans="2:76" ht="15.75" thickBot="1" x14ac:dyDescent="0.3">
      <c r="B65" s="87"/>
      <c r="C65" s="26" t="s">
        <v>29</v>
      </c>
      <c r="D65" s="34">
        <f>SUM(D53:D64)</f>
        <v>-2770</v>
      </c>
      <c r="E65" s="34">
        <f t="shared" ref="E65:H65" si="31">SUM(E53:E64)</f>
        <v>-1038.75</v>
      </c>
      <c r="F65" s="34">
        <f t="shared" si="31"/>
        <v>-692.5</v>
      </c>
      <c r="G65" s="34">
        <f t="shared" si="31"/>
        <v>-1385</v>
      </c>
      <c r="H65" s="34">
        <f t="shared" si="31"/>
        <v>-692.5</v>
      </c>
      <c r="I65" s="27">
        <f>SUM(I53:I64)</f>
        <v>-6578.75</v>
      </c>
      <c r="J65" s="20">
        <f>SUM(J53:J64)</f>
        <v>-2770</v>
      </c>
      <c r="K65" s="20">
        <f>SUM(K53:K64)</f>
        <v>-692.5</v>
      </c>
      <c r="L65" s="21" t="e">
        <f>SUM(L53:L64)</f>
        <v>#DIV/0!</v>
      </c>
      <c r="M65" s="10"/>
      <c r="N65" s="10"/>
      <c r="O65" s="10"/>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row>
    <row r="66" spans="2:76" x14ac:dyDescent="0.25">
      <c r="B66" s="6"/>
      <c r="C66" s="3"/>
      <c r="D66" s="10"/>
      <c r="E66" s="10"/>
      <c r="F66" s="10"/>
      <c r="G66" s="10"/>
      <c r="H66" s="10"/>
      <c r="I66" s="10"/>
      <c r="J66" s="10"/>
      <c r="K66" s="10"/>
      <c r="L66" s="10"/>
      <c r="M66" s="10"/>
      <c r="N66" s="10"/>
      <c r="O66" s="10"/>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row>
    <row r="67" spans="2:76" x14ac:dyDescent="0.25">
      <c r="B67" s="6"/>
      <c r="C67" s="3"/>
      <c r="D67" s="10"/>
      <c r="E67" s="10"/>
      <c r="F67" s="10"/>
      <c r="G67" s="10"/>
      <c r="H67" s="10"/>
      <c r="I67" s="10"/>
      <c r="J67" s="10"/>
      <c r="K67" s="10"/>
      <c r="L67" s="10"/>
      <c r="M67" s="10"/>
      <c r="N67" s="10"/>
      <c r="O67" s="10"/>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row>
    <row r="68" spans="2:76" x14ac:dyDescent="0.25">
      <c r="B68" s="6"/>
      <c r="C68" s="3"/>
      <c r="D68" s="10"/>
      <c r="E68" s="10"/>
      <c r="F68" s="10"/>
      <c r="G68" s="10"/>
      <c r="H68" s="10"/>
      <c r="I68" s="10"/>
      <c r="J68" s="10"/>
      <c r="K68" s="10"/>
      <c r="L68" s="10"/>
      <c r="M68" s="10"/>
      <c r="N68" s="10"/>
      <c r="O68" s="10"/>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row>
    <row r="69" spans="2:76" ht="15.75" thickBot="1" x14ac:dyDescent="0.3">
      <c r="B69" s="6"/>
      <c r="C69" s="3"/>
      <c r="D69" s="10"/>
      <c r="E69" s="10"/>
      <c r="F69" s="10"/>
      <c r="G69" s="10"/>
      <c r="H69" s="10"/>
      <c r="I69" s="10"/>
      <c r="J69" s="10"/>
      <c r="K69" s="10"/>
      <c r="L69" s="10"/>
      <c r="M69" s="10"/>
      <c r="N69" s="10"/>
      <c r="O69" s="10"/>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row>
    <row r="70" spans="2:76" ht="15.75" thickBot="1" x14ac:dyDescent="0.3">
      <c r="B70" s="79" t="s">
        <v>29</v>
      </c>
      <c r="C70" s="24" t="s">
        <v>68</v>
      </c>
      <c r="D70" s="14" t="s">
        <v>3</v>
      </c>
      <c r="E70" s="14" t="s">
        <v>66</v>
      </c>
      <c r="F70" s="14" t="s">
        <v>53</v>
      </c>
      <c r="G70" s="14" t="s">
        <v>67</v>
      </c>
      <c r="H70" s="74" t="s">
        <v>28</v>
      </c>
      <c r="I70" s="10"/>
      <c r="J70" s="10"/>
      <c r="K70" s="10"/>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T70" s="45"/>
      <c r="BX70"/>
    </row>
    <row r="71" spans="2:76" x14ac:dyDescent="0.25">
      <c r="B71" s="80"/>
      <c r="C71" s="75" t="s">
        <v>4</v>
      </c>
      <c r="D71" s="55">
        <f>G19</f>
        <v>6470</v>
      </c>
      <c r="E71" s="55">
        <f>P34</f>
        <v>-5085</v>
      </c>
      <c r="F71" s="55">
        <f>I53</f>
        <v>-657.875</v>
      </c>
      <c r="G71" s="55">
        <f>D3</f>
        <v>743</v>
      </c>
      <c r="H71" s="76">
        <f t="shared" ref="H71:H82" si="32">SUM($D71:$G71)</f>
        <v>1470.125</v>
      </c>
      <c r="I71" s="10"/>
      <c r="J71" s="10"/>
      <c r="K71" s="10"/>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T71" s="45"/>
      <c r="BX71"/>
    </row>
    <row r="72" spans="2:76" x14ac:dyDescent="0.25">
      <c r="B72" s="80"/>
      <c r="C72" s="17" t="s">
        <v>5</v>
      </c>
      <c r="D72" s="33">
        <v>9170</v>
      </c>
      <c r="E72" s="55">
        <f t="shared" ref="E72:E82" si="33">P35</f>
        <v>-5085</v>
      </c>
      <c r="F72" s="55">
        <f t="shared" ref="F72:F82" si="34">I54</f>
        <v>-657.875</v>
      </c>
      <c r="G72" s="55">
        <f t="shared" ref="G72:G82" si="35">D4</f>
        <v>1470.125</v>
      </c>
      <c r="H72" s="76">
        <f t="shared" si="32"/>
        <v>4897.25</v>
      </c>
      <c r="I72" s="10"/>
      <c r="J72" s="10"/>
      <c r="K72" s="10"/>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T72" s="45"/>
      <c r="BX72"/>
    </row>
    <row r="73" spans="2:76" x14ac:dyDescent="0.25">
      <c r="B73" s="80"/>
      <c r="C73" s="17" t="s">
        <v>6</v>
      </c>
      <c r="D73" s="33">
        <v>9170</v>
      </c>
      <c r="E73" s="55">
        <f t="shared" si="33"/>
        <v>-5085</v>
      </c>
      <c r="F73" s="55">
        <f t="shared" si="34"/>
        <v>-657.875</v>
      </c>
      <c r="G73" s="55">
        <f t="shared" si="35"/>
        <v>1697.25</v>
      </c>
      <c r="H73" s="76">
        <f t="shared" si="32"/>
        <v>5124.375</v>
      </c>
      <c r="I73" s="10"/>
      <c r="J73" s="10"/>
      <c r="K73" s="10"/>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T73" s="45"/>
      <c r="BX73"/>
    </row>
    <row r="74" spans="2:76" x14ac:dyDescent="0.25">
      <c r="B74" s="80"/>
      <c r="C74" s="17" t="s">
        <v>7</v>
      </c>
      <c r="D74" s="33">
        <v>9170</v>
      </c>
      <c r="E74" s="55">
        <f t="shared" si="33"/>
        <v>-5085</v>
      </c>
      <c r="F74" s="55">
        <f t="shared" si="34"/>
        <v>-657.875</v>
      </c>
      <c r="G74" s="55">
        <f t="shared" si="35"/>
        <v>1924.375</v>
      </c>
      <c r="H74" s="76">
        <f t="shared" si="32"/>
        <v>5351.5</v>
      </c>
      <c r="I74" s="10"/>
      <c r="J74" s="10"/>
      <c r="K74" s="10"/>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T74" s="45"/>
      <c r="BX74"/>
    </row>
    <row r="75" spans="2:76" x14ac:dyDescent="0.25">
      <c r="B75" s="80"/>
      <c r="C75" s="17" t="s">
        <v>8</v>
      </c>
      <c r="D75" s="33">
        <v>9170</v>
      </c>
      <c r="E75" s="55">
        <f t="shared" si="33"/>
        <v>-5085</v>
      </c>
      <c r="F75" s="55">
        <f t="shared" si="34"/>
        <v>-657.875</v>
      </c>
      <c r="G75" s="55">
        <f t="shared" si="35"/>
        <v>2151.5</v>
      </c>
      <c r="H75" s="76">
        <f t="shared" si="32"/>
        <v>5578.625</v>
      </c>
      <c r="I75" s="10"/>
      <c r="J75" s="10"/>
      <c r="K75" s="10"/>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T75" s="45"/>
      <c r="BX75"/>
    </row>
    <row r="76" spans="2:76" x14ac:dyDescent="0.25">
      <c r="B76" s="80"/>
      <c r="C76" s="17" t="s">
        <v>9</v>
      </c>
      <c r="D76" s="33">
        <v>9170</v>
      </c>
      <c r="E76" s="55">
        <f t="shared" si="33"/>
        <v>-5085</v>
      </c>
      <c r="F76" s="55">
        <f t="shared" si="34"/>
        <v>-657.875</v>
      </c>
      <c r="G76" s="55">
        <f t="shared" si="35"/>
        <v>2878.625</v>
      </c>
      <c r="H76" s="76">
        <f t="shared" si="32"/>
        <v>6305.75</v>
      </c>
      <c r="I76" s="10"/>
      <c r="J76" s="10"/>
      <c r="K76" s="10"/>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T76" s="45"/>
      <c r="BX76"/>
    </row>
    <row r="77" spans="2:76" x14ac:dyDescent="0.25">
      <c r="B77" s="80"/>
      <c r="C77" s="17" t="s">
        <v>10</v>
      </c>
      <c r="D77" s="33">
        <v>9170</v>
      </c>
      <c r="E77" s="55">
        <f t="shared" si="33"/>
        <v>-5085</v>
      </c>
      <c r="F77" s="55">
        <f t="shared" si="34"/>
        <v>-657.875</v>
      </c>
      <c r="G77" s="55">
        <f t="shared" si="35"/>
        <v>3850.75</v>
      </c>
      <c r="H77" s="76">
        <f t="shared" si="32"/>
        <v>7277.875</v>
      </c>
      <c r="I77" s="10"/>
      <c r="J77" s="10"/>
      <c r="K77" s="10"/>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T77" s="45"/>
      <c r="BX77"/>
    </row>
    <row r="78" spans="2:76" x14ac:dyDescent="0.25">
      <c r="B78" s="80"/>
      <c r="C78" s="17" t="s">
        <v>11</v>
      </c>
      <c r="D78" s="33">
        <v>9170</v>
      </c>
      <c r="E78" s="55">
        <f t="shared" si="33"/>
        <v>-5085</v>
      </c>
      <c r="F78" s="55">
        <f t="shared" si="34"/>
        <v>0</v>
      </c>
      <c r="G78" s="55">
        <f t="shared" si="35"/>
        <v>1307.875</v>
      </c>
      <c r="H78" s="76">
        <f t="shared" si="32"/>
        <v>5392.875</v>
      </c>
      <c r="I78" s="10"/>
      <c r="J78" s="10"/>
      <c r="K78" s="10"/>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T78" s="45"/>
      <c r="BX78"/>
    </row>
    <row r="79" spans="2:76" x14ac:dyDescent="0.25">
      <c r="B79" s="80"/>
      <c r="C79" s="17" t="s">
        <v>12</v>
      </c>
      <c r="D79" s="33">
        <v>9170</v>
      </c>
      <c r="E79" s="55">
        <f t="shared" si="33"/>
        <v>-5085</v>
      </c>
      <c r="F79" s="55">
        <f t="shared" si="34"/>
        <v>0</v>
      </c>
      <c r="G79" s="55">
        <f t="shared" si="35"/>
        <v>-577.125</v>
      </c>
      <c r="H79" s="76">
        <f t="shared" si="32"/>
        <v>3507.875</v>
      </c>
      <c r="I79" s="10"/>
      <c r="J79" s="10"/>
      <c r="K79" s="10"/>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T79" s="45"/>
      <c r="BX79"/>
    </row>
    <row r="80" spans="2:76" x14ac:dyDescent="0.25">
      <c r="B80" s="80"/>
      <c r="C80" s="17" t="s">
        <v>13</v>
      </c>
      <c r="D80" s="33">
        <v>9170</v>
      </c>
      <c r="E80" s="55">
        <f t="shared" si="33"/>
        <v>-5085</v>
      </c>
      <c r="F80" s="55">
        <f t="shared" si="34"/>
        <v>-657.875</v>
      </c>
      <c r="G80" s="55">
        <f t="shared" si="35"/>
        <v>-982.125</v>
      </c>
      <c r="H80" s="76">
        <f t="shared" si="32"/>
        <v>2445</v>
      </c>
      <c r="I80" s="10"/>
      <c r="J80" s="10"/>
      <c r="K80" s="10"/>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T80" s="45"/>
      <c r="BX80"/>
    </row>
    <row r="81" spans="2:76" x14ac:dyDescent="0.25">
      <c r="B81" s="80"/>
      <c r="C81" s="17" t="s">
        <v>14</v>
      </c>
      <c r="D81" s="33">
        <v>9170</v>
      </c>
      <c r="E81" s="55">
        <f t="shared" si="33"/>
        <v>-5085</v>
      </c>
      <c r="F81" s="55">
        <f t="shared" si="34"/>
        <v>-657.875</v>
      </c>
      <c r="G81" s="55">
        <f t="shared" si="35"/>
        <v>700</v>
      </c>
      <c r="H81" s="76">
        <f t="shared" si="32"/>
        <v>4127.125</v>
      </c>
      <c r="I81" s="10"/>
      <c r="J81" s="10"/>
      <c r="K81" s="10"/>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T81" s="45"/>
      <c r="BX81"/>
    </row>
    <row r="82" spans="2:76" ht="15.75" thickBot="1" x14ac:dyDescent="0.3">
      <c r="B82" s="80"/>
      <c r="C82" s="17" t="s">
        <v>15</v>
      </c>
      <c r="D82" s="33">
        <v>9170</v>
      </c>
      <c r="E82" s="55">
        <f t="shared" si="33"/>
        <v>-5085</v>
      </c>
      <c r="F82" s="55">
        <f t="shared" si="34"/>
        <v>-657.875</v>
      </c>
      <c r="G82" s="55">
        <f t="shared" si="35"/>
        <v>657.125</v>
      </c>
      <c r="H82" s="76">
        <f t="shared" si="32"/>
        <v>4084.25</v>
      </c>
      <c r="I82" s="10"/>
      <c r="J82" s="10"/>
      <c r="K82" s="10"/>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T82" s="45"/>
      <c r="BX82"/>
    </row>
    <row r="83" spans="2:76" ht="15.75" thickBot="1" x14ac:dyDescent="0.3">
      <c r="B83" s="81"/>
      <c r="C83" s="19" t="s">
        <v>29</v>
      </c>
      <c r="D83" s="34">
        <f>SUM(D71:D82)</f>
        <v>107340</v>
      </c>
      <c r="E83" s="34">
        <f t="shared" ref="E83" si="36">SUM(E71:E82)</f>
        <v>-61020</v>
      </c>
      <c r="F83" s="34">
        <f t="shared" ref="F83" si="37">SUM(F71:F82)</f>
        <v>-6578.75</v>
      </c>
      <c r="G83" s="34">
        <f t="shared" ref="G83" si="38">SUM(G71:G82)</f>
        <v>15821.375</v>
      </c>
      <c r="H83" s="77">
        <f>SUM(H71:H82)</f>
        <v>55562.625</v>
      </c>
      <c r="I83" s="10"/>
      <c r="J83" s="10"/>
      <c r="K83" s="10"/>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T83" s="45"/>
      <c r="BX83"/>
    </row>
    <row r="84" spans="2:76" x14ac:dyDescent="0.25">
      <c r="B84" s="6"/>
      <c r="C84" s="3"/>
      <c r="D84" s="10"/>
      <c r="E84" s="10"/>
      <c r="F84" s="10"/>
      <c r="G84" s="10"/>
      <c r="H84" s="10"/>
      <c r="I84" s="10"/>
      <c r="J84" s="10"/>
      <c r="K84" s="10"/>
      <c r="L84" s="10"/>
      <c r="M84" s="10"/>
      <c r="N84" s="10"/>
      <c r="O84" s="10"/>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row>
    <row r="85" spans="2:76" x14ac:dyDescent="0.25">
      <c r="B85" s="6"/>
      <c r="C85" s="3"/>
      <c r="D85" s="10"/>
      <c r="E85" s="10"/>
      <c r="F85" s="10"/>
      <c r="G85" s="10"/>
      <c r="H85" s="10"/>
      <c r="I85" s="10"/>
      <c r="J85" s="10"/>
      <c r="K85" s="10"/>
      <c r="L85" s="10"/>
      <c r="M85" s="10"/>
      <c r="N85" s="10"/>
      <c r="O85" s="10"/>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row>
    <row r="86" spans="2:76" x14ac:dyDescent="0.25">
      <c r="B86" s="6"/>
      <c r="C86" s="3"/>
      <c r="D86" s="10"/>
      <c r="E86" s="10"/>
      <c r="F86" s="10"/>
      <c r="G86" s="10"/>
      <c r="H86" s="10"/>
      <c r="I86" s="10"/>
      <c r="J86" s="10"/>
      <c r="K86" s="10"/>
      <c r="L86" s="10"/>
      <c r="M86" s="10"/>
      <c r="N86" s="10"/>
      <c r="O86" s="10"/>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row>
    <row r="87" spans="2:76" x14ac:dyDescent="0.25">
      <c r="B87" s="6"/>
      <c r="C87" s="3"/>
      <c r="D87" s="10"/>
      <c r="E87" s="10"/>
      <c r="F87" s="10"/>
      <c r="G87" s="10"/>
      <c r="H87" s="10"/>
      <c r="I87" s="10"/>
      <c r="J87" s="10"/>
      <c r="K87" s="10"/>
      <c r="L87" s="10"/>
      <c r="M87" s="10"/>
      <c r="N87" s="10"/>
      <c r="O87" s="10"/>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row>
    <row r="88" spans="2:76" x14ac:dyDescent="0.25">
      <c r="B88" s="6"/>
      <c r="C88" s="3"/>
      <c r="D88" s="10"/>
      <c r="E88" s="10"/>
      <c r="F88" s="10"/>
      <c r="G88" s="10"/>
      <c r="H88" s="10"/>
      <c r="I88" s="10"/>
      <c r="J88" s="10"/>
      <c r="K88" s="10"/>
      <c r="L88" s="10"/>
      <c r="M88" s="10"/>
      <c r="N88" s="10"/>
      <c r="O88" s="10"/>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row>
    <row r="89" spans="2:76" x14ac:dyDescent="0.25">
      <c r="B89" s="6"/>
      <c r="C89" s="3"/>
      <c r="D89" s="10"/>
      <c r="E89" s="10"/>
      <c r="F89" s="10"/>
      <c r="G89" s="10"/>
      <c r="H89" s="10"/>
      <c r="I89" s="10"/>
      <c r="J89" s="10"/>
      <c r="K89" s="10"/>
      <c r="L89" s="10"/>
      <c r="M89" s="10"/>
      <c r="N89" s="10"/>
      <c r="O89" s="10"/>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row>
    <row r="90" spans="2:76" x14ac:dyDescent="0.25">
      <c r="B90" s="6"/>
      <c r="C90" s="3"/>
      <c r="D90" s="10"/>
      <c r="E90" s="10"/>
      <c r="F90" s="10"/>
      <c r="G90" s="10"/>
      <c r="H90" s="10"/>
      <c r="I90" s="10"/>
      <c r="J90" s="10"/>
      <c r="K90" s="10"/>
      <c r="L90" s="10"/>
      <c r="M90" s="10"/>
      <c r="N90" s="10"/>
      <c r="O90" s="10"/>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row>
    <row r="91" spans="2:76" x14ac:dyDescent="0.25">
      <c r="B91" s="6"/>
      <c r="C91" s="3"/>
      <c r="D91" s="10"/>
      <c r="E91" s="10"/>
      <c r="F91" s="10"/>
      <c r="G91" s="10"/>
      <c r="H91" s="10"/>
      <c r="I91" s="10"/>
      <c r="J91" s="10"/>
      <c r="K91" s="10"/>
      <c r="L91" s="10"/>
      <c r="M91" s="10"/>
      <c r="N91" s="10"/>
      <c r="O91" s="10"/>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row>
    <row r="92" spans="2:76" x14ac:dyDescent="0.25">
      <c r="B92" s="6"/>
      <c r="C92" s="3"/>
      <c r="D92" s="10"/>
      <c r="E92" s="10"/>
      <c r="F92" s="10"/>
      <c r="G92" s="10"/>
      <c r="H92" s="10"/>
      <c r="I92" s="10"/>
      <c r="J92" s="10"/>
      <c r="K92" s="10"/>
      <c r="L92" s="10"/>
      <c r="M92" s="10"/>
      <c r="N92" s="10"/>
      <c r="O92" s="10"/>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row>
    <row r="93" spans="2:76" x14ac:dyDescent="0.25">
      <c r="B93" s="6"/>
      <c r="C93" s="3"/>
      <c r="D93" s="10"/>
      <c r="E93" s="10"/>
      <c r="F93" s="10"/>
      <c r="G93" s="10"/>
      <c r="H93" s="10"/>
      <c r="I93" s="10"/>
      <c r="J93" s="10"/>
      <c r="K93" s="10"/>
      <c r="L93" s="10"/>
      <c r="M93" s="10"/>
      <c r="N93" s="10"/>
      <c r="O93" s="10"/>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row>
    <row r="94" spans="2:76" x14ac:dyDescent="0.25">
      <c r="B94" s="6"/>
      <c r="C94" s="3"/>
      <c r="D94" s="10"/>
      <c r="E94" s="10"/>
      <c r="F94" s="10"/>
      <c r="G94" s="10"/>
      <c r="H94" s="10"/>
      <c r="I94" s="10"/>
      <c r="J94" s="10"/>
      <c r="K94" s="10"/>
      <c r="L94" s="10"/>
      <c r="M94" s="10"/>
      <c r="N94" s="10"/>
      <c r="O94" s="10"/>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row>
    <row r="95" spans="2:76" x14ac:dyDescent="0.25">
      <c r="B95" s="6"/>
      <c r="C95" s="3"/>
      <c r="D95" s="10"/>
      <c r="E95" s="10"/>
      <c r="F95" s="10"/>
      <c r="G95" s="10"/>
      <c r="H95" s="10"/>
      <c r="I95" s="10"/>
      <c r="J95" s="10"/>
      <c r="K95" s="10"/>
      <c r="L95" s="10"/>
      <c r="M95" s="10"/>
      <c r="N95" s="10"/>
      <c r="O95" s="10"/>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row>
    <row r="96" spans="2:76" x14ac:dyDescent="0.25">
      <c r="B96" s="6"/>
      <c r="C96" s="3"/>
      <c r="D96" s="10"/>
      <c r="E96" s="10"/>
      <c r="F96" s="10"/>
      <c r="G96" s="10"/>
      <c r="H96" s="10"/>
      <c r="I96" s="10"/>
      <c r="J96" s="10"/>
      <c r="K96" s="10"/>
      <c r="L96" s="10"/>
      <c r="M96" s="10"/>
      <c r="N96" s="10"/>
      <c r="O96" s="10"/>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row>
    <row r="97" spans="2:62" x14ac:dyDescent="0.25">
      <c r="B97" s="6"/>
      <c r="C97" s="3"/>
      <c r="D97" s="10"/>
      <c r="E97" s="10"/>
      <c r="F97" s="10"/>
      <c r="G97" s="10"/>
      <c r="H97" s="10"/>
      <c r="I97" s="10"/>
      <c r="J97" s="10"/>
      <c r="K97" s="10"/>
      <c r="L97" s="10"/>
      <c r="M97" s="10"/>
      <c r="N97" s="10"/>
      <c r="O97" s="10"/>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row>
    <row r="98" spans="2:62" x14ac:dyDescent="0.25">
      <c r="B98" s="6"/>
      <c r="C98" s="3"/>
      <c r="D98" s="10"/>
      <c r="E98" s="10"/>
      <c r="F98" s="10"/>
      <c r="G98" s="10"/>
      <c r="H98" s="10"/>
      <c r="I98" s="10"/>
      <c r="J98" s="10"/>
      <c r="K98" s="10"/>
      <c r="L98" s="10"/>
      <c r="M98" s="10"/>
      <c r="N98" s="10"/>
      <c r="O98" s="10"/>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row>
    <row r="99" spans="2:62" x14ac:dyDescent="0.25">
      <c r="B99" s="6"/>
      <c r="C99" s="3"/>
      <c r="D99" s="10"/>
      <c r="E99" s="10"/>
      <c r="F99" s="10"/>
      <c r="G99" s="10"/>
      <c r="H99" s="10"/>
      <c r="I99" s="10"/>
      <c r="J99" s="10"/>
      <c r="K99" s="10"/>
      <c r="L99" s="10"/>
      <c r="M99" s="10"/>
      <c r="N99" s="10"/>
      <c r="O99" s="10"/>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row>
    <row r="100" spans="2:62" x14ac:dyDescent="0.25">
      <c r="B100" s="6"/>
      <c r="C100" s="3"/>
      <c r="D100" s="10"/>
      <c r="E100" s="10"/>
      <c r="F100" s="10"/>
      <c r="G100" s="10"/>
      <c r="H100" s="10"/>
      <c r="I100" s="10"/>
      <c r="J100" s="10"/>
      <c r="K100" s="10"/>
      <c r="L100" s="10"/>
      <c r="M100" s="10"/>
      <c r="N100" s="10"/>
      <c r="O100" s="10"/>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row>
    <row r="101" spans="2:62" x14ac:dyDescent="0.25">
      <c r="B101" s="6"/>
      <c r="C101" s="3"/>
      <c r="D101" s="10"/>
      <c r="E101" s="10"/>
      <c r="F101" s="10"/>
      <c r="G101" s="10"/>
      <c r="H101" s="10"/>
      <c r="I101" s="10"/>
      <c r="J101" s="10"/>
      <c r="K101" s="10"/>
      <c r="L101" s="10"/>
      <c r="M101" s="10"/>
      <c r="N101" s="10"/>
      <c r="O101" s="10"/>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row>
    <row r="102" spans="2:62" x14ac:dyDescent="0.25">
      <c r="B102" s="6"/>
      <c r="C102" s="3"/>
      <c r="D102" s="10"/>
      <c r="E102" s="10"/>
      <c r="F102" s="10"/>
      <c r="G102" s="10"/>
      <c r="H102" s="10"/>
      <c r="I102" s="10"/>
      <c r="J102" s="10"/>
      <c r="K102" s="10"/>
      <c r="L102" s="10"/>
      <c r="M102" s="10"/>
      <c r="N102" s="10"/>
      <c r="O102" s="10"/>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row>
    <row r="103" spans="2:62" x14ac:dyDescent="0.25">
      <c r="B103" s="6"/>
      <c r="C103" s="3"/>
      <c r="D103" s="10"/>
      <c r="E103" s="10"/>
      <c r="F103" s="10"/>
      <c r="G103" s="10"/>
      <c r="H103" s="10"/>
      <c r="I103" s="10"/>
      <c r="J103" s="10"/>
      <c r="K103" s="10"/>
      <c r="L103" s="10"/>
      <c r="M103" s="10"/>
      <c r="N103" s="10"/>
      <c r="O103" s="10"/>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row>
    <row r="104" spans="2:62" x14ac:dyDescent="0.25">
      <c r="B104" s="6"/>
      <c r="C104" s="3"/>
      <c r="D104" s="10"/>
      <c r="E104" s="10"/>
      <c r="F104" s="10"/>
      <c r="G104" s="10"/>
      <c r="H104" s="10"/>
      <c r="I104" s="10"/>
      <c r="J104" s="10"/>
      <c r="K104" s="10"/>
      <c r="L104" s="10"/>
      <c r="M104" s="10"/>
      <c r="N104" s="10"/>
      <c r="O104" s="10"/>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row>
    <row r="105" spans="2:62" x14ac:dyDescent="0.25">
      <c r="B105" s="6"/>
      <c r="C105" s="3"/>
      <c r="D105" s="10"/>
      <c r="E105" s="10"/>
      <c r="F105" s="10"/>
      <c r="G105" s="10"/>
      <c r="H105" s="10"/>
      <c r="I105" s="10"/>
      <c r="J105" s="10"/>
      <c r="K105" s="10"/>
      <c r="L105" s="10"/>
      <c r="M105" s="10"/>
      <c r="N105" s="10"/>
      <c r="O105" s="10"/>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row>
    <row r="106" spans="2:62" x14ac:dyDescent="0.25">
      <c r="B106" s="6"/>
      <c r="C106" s="3"/>
      <c r="D106" s="10"/>
      <c r="E106" s="10"/>
      <c r="F106" s="10"/>
      <c r="G106" s="10"/>
      <c r="H106" s="10"/>
      <c r="I106" s="10"/>
      <c r="J106" s="10"/>
      <c r="K106" s="10"/>
      <c r="L106" s="10"/>
      <c r="M106" s="10"/>
      <c r="N106" s="10"/>
      <c r="O106" s="10"/>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row>
    <row r="107" spans="2:62" x14ac:dyDescent="0.25">
      <c r="B107" s="6"/>
      <c r="C107" s="3"/>
      <c r="D107" s="10"/>
      <c r="E107" s="10"/>
      <c r="F107" s="10"/>
      <c r="G107" s="10"/>
      <c r="H107" s="10"/>
      <c r="I107" s="10"/>
      <c r="J107" s="10"/>
      <c r="K107" s="10"/>
      <c r="L107" s="10"/>
      <c r="M107" s="10"/>
      <c r="N107" s="10"/>
      <c r="O107" s="10"/>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row>
    <row r="108" spans="2:62" x14ac:dyDescent="0.25">
      <c r="B108" s="6"/>
      <c r="C108" s="3"/>
      <c r="D108" s="10"/>
      <c r="E108" s="10"/>
      <c r="F108" s="10"/>
      <c r="G108" s="10"/>
      <c r="H108" s="10"/>
      <c r="I108" s="10"/>
      <c r="J108" s="10"/>
      <c r="K108" s="10"/>
      <c r="L108" s="10"/>
      <c r="M108" s="10"/>
      <c r="N108" s="10"/>
      <c r="O108" s="10"/>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row>
    <row r="109" spans="2:62" x14ac:dyDescent="0.25">
      <c r="B109" s="6"/>
      <c r="C109" s="3"/>
      <c r="D109" s="10"/>
      <c r="E109" s="10"/>
      <c r="F109" s="10"/>
      <c r="G109" s="10"/>
      <c r="H109" s="10"/>
      <c r="I109" s="10"/>
      <c r="J109" s="10"/>
      <c r="K109" s="10"/>
      <c r="L109" s="10"/>
      <c r="M109" s="10"/>
      <c r="N109" s="10"/>
      <c r="O109" s="10"/>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row>
    <row r="110" spans="2:62" x14ac:dyDescent="0.25">
      <c r="B110" s="6"/>
      <c r="C110" s="3"/>
      <c r="D110" s="10"/>
      <c r="E110" s="10"/>
      <c r="F110" s="10"/>
      <c r="G110" s="10"/>
      <c r="H110" s="10"/>
      <c r="I110" s="10"/>
      <c r="J110" s="10"/>
      <c r="K110" s="10"/>
      <c r="L110" s="10"/>
      <c r="M110" s="10"/>
      <c r="N110" s="10"/>
      <c r="O110" s="10"/>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row>
    <row r="111" spans="2:62" x14ac:dyDescent="0.25">
      <c r="B111" s="6"/>
      <c r="C111" s="3"/>
      <c r="D111" s="10"/>
      <c r="E111" s="10"/>
      <c r="F111" s="10"/>
      <c r="G111" s="10"/>
      <c r="H111" s="10"/>
      <c r="I111" s="10"/>
      <c r="J111" s="10"/>
      <c r="K111" s="10"/>
      <c r="L111" s="10"/>
      <c r="M111" s="10"/>
      <c r="N111" s="10"/>
      <c r="O111" s="10"/>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row>
    <row r="112" spans="2:62" x14ac:dyDescent="0.25">
      <c r="B112" s="6"/>
      <c r="C112" s="3"/>
      <c r="D112" s="10"/>
      <c r="E112" s="10"/>
      <c r="F112" s="10"/>
      <c r="G112" s="10"/>
      <c r="H112" s="10"/>
      <c r="I112" s="10"/>
      <c r="J112" s="10"/>
      <c r="K112" s="10"/>
      <c r="L112" s="10"/>
      <c r="M112" s="10"/>
      <c r="N112" s="10"/>
      <c r="O112" s="10"/>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row>
    <row r="113" spans="2:62" x14ac:dyDescent="0.25">
      <c r="B113" s="6"/>
      <c r="C113" s="3"/>
      <c r="D113" s="10"/>
      <c r="E113" s="10"/>
      <c r="F113" s="10"/>
      <c r="G113" s="10"/>
      <c r="H113" s="10"/>
      <c r="I113" s="10"/>
      <c r="J113" s="10"/>
      <c r="K113" s="10"/>
      <c r="L113" s="10"/>
      <c r="M113" s="10"/>
      <c r="N113" s="10"/>
      <c r="O113" s="10"/>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row>
    <row r="114" spans="2:62" x14ac:dyDescent="0.25">
      <c r="B114" s="6"/>
      <c r="C114" s="3"/>
      <c r="D114" s="10"/>
      <c r="E114" s="10"/>
      <c r="F114" s="10"/>
      <c r="G114" s="10"/>
      <c r="H114" s="10"/>
      <c r="I114" s="10"/>
      <c r="J114" s="10"/>
      <c r="K114" s="10"/>
      <c r="L114" s="10"/>
      <c r="M114" s="10"/>
      <c r="N114" s="10"/>
      <c r="O114" s="10"/>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row>
    <row r="115" spans="2:62" x14ac:dyDescent="0.25">
      <c r="B115" s="6"/>
      <c r="C115" s="3"/>
      <c r="D115" s="10"/>
      <c r="E115" s="10"/>
      <c r="F115" s="10"/>
      <c r="G115" s="10"/>
      <c r="H115" s="10"/>
      <c r="I115" s="10"/>
      <c r="J115" s="10"/>
      <c r="K115" s="10"/>
      <c r="L115" s="10"/>
      <c r="M115" s="10"/>
      <c r="N115" s="10"/>
      <c r="O115" s="10"/>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row>
    <row r="116" spans="2:62" x14ac:dyDescent="0.25">
      <c r="B116" s="6"/>
      <c r="C116" s="3"/>
      <c r="D116" s="10"/>
      <c r="E116" s="10"/>
      <c r="F116" s="10"/>
      <c r="G116" s="10"/>
      <c r="H116" s="10"/>
      <c r="I116" s="10"/>
      <c r="J116" s="10"/>
      <c r="K116" s="10"/>
      <c r="L116" s="10"/>
      <c r="M116" s="10"/>
      <c r="N116" s="10"/>
      <c r="O116" s="10"/>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row>
    <row r="117" spans="2:62" x14ac:dyDescent="0.25">
      <c r="B117" s="6"/>
      <c r="C117" s="3"/>
      <c r="D117" s="10"/>
      <c r="E117" s="10"/>
      <c r="F117" s="10"/>
      <c r="G117" s="10"/>
      <c r="H117" s="10"/>
      <c r="I117" s="10"/>
      <c r="J117" s="10"/>
      <c r="K117" s="10"/>
      <c r="L117" s="10"/>
      <c r="M117" s="10"/>
      <c r="N117" s="10"/>
      <c r="O117" s="10"/>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row>
    <row r="118" spans="2:62" x14ac:dyDescent="0.25">
      <c r="B118" s="6"/>
      <c r="C118" s="3"/>
      <c r="D118" s="10"/>
      <c r="E118" s="10"/>
      <c r="F118" s="10"/>
      <c r="G118" s="10"/>
      <c r="H118" s="10"/>
      <c r="I118" s="10"/>
      <c r="J118" s="10"/>
      <c r="K118" s="10"/>
      <c r="L118" s="10"/>
      <c r="M118" s="10"/>
      <c r="N118" s="10"/>
      <c r="O118" s="10"/>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row>
    <row r="119" spans="2:62" x14ac:dyDescent="0.25">
      <c r="B119" s="6"/>
      <c r="C119" s="3"/>
      <c r="D119" s="10"/>
      <c r="E119" s="10"/>
      <c r="F119" s="10"/>
      <c r="G119" s="10"/>
      <c r="H119" s="10"/>
      <c r="I119" s="10"/>
      <c r="J119" s="10"/>
      <c r="K119" s="10"/>
      <c r="L119" s="10"/>
      <c r="M119" s="10"/>
      <c r="N119" s="10"/>
      <c r="O119" s="10"/>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row>
    <row r="120" spans="2:62" x14ac:dyDescent="0.25">
      <c r="B120" s="6"/>
      <c r="C120" s="3"/>
      <c r="D120" s="10"/>
      <c r="E120" s="10"/>
      <c r="F120" s="10"/>
      <c r="G120" s="10"/>
      <c r="H120" s="10"/>
      <c r="I120" s="10"/>
      <c r="J120" s="10"/>
      <c r="K120" s="10"/>
      <c r="L120" s="10"/>
      <c r="M120" s="10"/>
      <c r="N120" s="10"/>
      <c r="O120" s="10"/>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row>
    <row r="121" spans="2:62" x14ac:dyDescent="0.25">
      <c r="B121" s="6"/>
      <c r="C121" s="3"/>
      <c r="D121" s="10"/>
      <c r="E121" s="10"/>
      <c r="F121" s="10"/>
      <c r="G121" s="10"/>
      <c r="H121" s="10"/>
      <c r="I121" s="10"/>
      <c r="J121" s="10"/>
      <c r="K121" s="10"/>
      <c r="L121" s="10"/>
      <c r="M121" s="10"/>
      <c r="N121" s="10"/>
      <c r="O121" s="10"/>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row>
    <row r="122" spans="2:62" x14ac:dyDescent="0.25">
      <c r="B122" s="6"/>
      <c r="C122" s="3"/>
      <c r="D122" s="10"/>
      <c r="E122" s="10"/>
      <c r="F122" s="10"/>
      <c r="G122" s="10"/>
      <c r="H122" s="10"/>
      <c r="I122" s="10"/>
      <c r="J122" s="10"/>
      <c r="K122" s="10"/>
      <c r="L122" s="10"/>
      <c r="M122" s="10"/>
      <c r="N122" s="10"/>
      <c r="O122" s="10"/>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row>
    <row r="123" spans="2:62" x14ac:dyDescent="0.25">
      <c r="B123" s="6"/>
      <c r="C123" s="3"/>
      <c r="D123" s="10"/>
      <c r="E123" s="10"/>
      <c r="F123" s="10"/>
      <c r="G123" s="10"/>
      <c r="H123" s="10"/>
      <c r="I123" s="10"/>
      <c r="J123" s="10"/>
      <c r="K123" s="10"/>
      <c r="L123" s="10"/>
      <c r="M123" s="10"/>
      <c r="N123" s="10"/>
      <c r="O123" s="10"/>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row>
    <row r="124" spans="2:62" x14ac:dyDescent="0.25">
      <c r="B124" s="6"/>
      <c r="C124" s="3"/>
      <c r="D124" s="10"/>
      <c r="E124" s="10"/>
      <c r="F124" s="10"/>
      <c r="G124" s="10"/>
      <c r="H124" s="10"/>
      <c r="I124" s="10"/>
      <c r="J124" s="10"/>
      <c r="K124" s="10"/>
      <c r="L124" s="10"/>
      <c r="M124" s="10"/>
      <c r="N124" s="10"/>
      <c r="O124" s="10"/>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row>
    <row r="125" spans="2:62" x14ac:dyDescent="0.25">
      <c r="B125" s="6"/>
      <c r="C125" s="3"/>
      <c r="D125" s="10"/>
      <c r="E125" s="10"/>
      <c r="F125" s="10"/>
      <c r="G125" s="10"/>
      <c r="H125" s="10"/>
      <c r="I125" s="10"/>
      <c r="J125" s="10"/>
      <c r="K125" s="10"/>
      <c r="L125" s="10"/>
      <c r="M125" s="10"/>
      <c r="N125" s="10"/>
      <c r="O125" s="10"/>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row>
    <row r="126" spans="2:62" x14ac:dyDescent="0.25">
      <c r="B126" s="6"/>
      <c r="C126" s="3"/>
      <c r="D126" s="10"/>
      <c r="E126" s="10"/>
      <c r="F126" s="10"/>
      <c r="G126" s="10"/>
      <c r="H126" s="10"/>
      <c r="I126" s="10"/>
      <c r="J126" s="10"/>
      <c r="K126" s="10"/>
      <c r="L126" s="10"/>
      <c r="M126" s="10"/>
      <c r="N126" s="10"/>
      <c r="O126" s="10"/>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row>
    <row r="127" spans="2:62" x14ac:dyDescent="0.25">
      <c r="B127" s="6"/>
      <c r="C127" s="3"/>
      <c r="D127" s="10"/>
      <c r="E127" s="10"/>
      <c r="F127" s="10"/>
      <c r="G127" s="10"/>
      <c r="H127" s="10"/>
      <c r="I127" s="10"/>
      <c r="J127" s="10"/>
      <c r="K127" s="10"/>
      <c r="L127" s="10"/>
      <c r="M127" s="10"/>
      <c r="N127" s="10"/>
      <c r="O127" s="10"/>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row>
    <row r="128" spans="2:62" x14ac:dyDescent="0.25">
      <c r="B128" s="6"/>
      <c r="C128" s="3"/>
      <c r="D128" s="10"/>
      <c r="E128" s="10"/>
      <c r="F128" s="10"/>
      <c r="G128" s="10"/>
      <c r="H128" s="10"/>
      <c r="I128" s="10"/>
      <c r="J128" s="10"/>
      <c r="K128" s="10"/>
      <c r="L128" s="10"/>
      <c r="M128" s="10"/>
      <c r="N128" s="10"/>
      <c r="O128" s="10"/>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row>
    <row r="129" spans="2:62" x14ac:dyDescent="0.25">
      <c r="B129" s="6"/>
      <c r="C129" s="3"/>
      <c r="D129" s="10"/>
      <c r="E129" s="10"/>
      <c r="F129" s="10"/>
      <c r="G129" s="10"/>
      <c r="H129" s="10"/>
      <c r="I129" s="10"/>
      <c r="J129" s="10"/>
      <c r="K129" s="10"/>
      <c r="L129" s="10"/>
      <c r="M129" s="10"/>
      <c r="N129" s="10"/>
      <c r="O129" s="10"/>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row>
    <row r="130" spans="2:62" x14ac:dyDescent="0.25">
      <c r="B130" s="6"/>
      <c r="C130" s="3"/>
      <c r="D130" s="10"/>
      <c r="E130" s="10"/>
      <c r="F130" s="10"/>
      <c r="G130" s="10"/>
      <c r="H130" s="10"/>
      <c r="I130" s="10"/>
      <c r="J130" s="10"/>
      <c r="K130" s="10"/>
      <c r="L130" s="10"/>
      <c r="M130" s="10"/>
      <c r="N130" s="10"/>
      <c r="O130" s="10"/>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row>
    <row r="131" spans="2:62" x14ac:dyDescent="0.25">
      <c r="B131" s="6"/>
      <c r="C131" s="3"/>
      <c r="D131" s="10"/>
      <c r="E131" s="10"/>
      <c r="F131" s="10"/>
      <c r="G131" s="10"/>
      <c r="H131" s="10"/>
      <c r="I131" s="10"/>
      <c r="J131" s="10"/>
      <c r="K131" s="10"/>
      <c r="L131" s="10"/>
      <c r="M131" s="10"/>
      <c r="N131" s="10"/>
      <c r="O131" s="10"/>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row>
    <row r="132" spans="2:62" x14ac:dyDescent="0.25">
      <c r="B132" s="6"/>
      <c r="C132" s="3"/>
      <c r="D132" s="10"/>
      <c r="E132" s="10"/>
      <c r="F132" s="10"/>
      <c r="G132" s="10"/>
      <c r="H132" s="10"/>
      <c r="I132" s="10"/>
      <c r="J132" s="10"/>
      <c r="K132" s="10"/>
      <c r="L132" s="10"/>
      <c r="M132" s="10"/>
      <c r="N132" s="10"/>
      <c r="O132" s="10"/>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row>
    <row r="133" spans="2:62" x14ac:dyDescent="0.25">
      <c r="B133" s="6"/>
      <c r="C133" s="3"/>
      <c r="D133" s="10"/>
      <c r="E133" s="10"/>
      <c r="F133" s="10"/>
      <c r="G133" s="10"/>
      <c r="H133" s="10"/>
      <c r="I133" s="10"/>
      <c r="J133" s="10"/>
      <c r="K133" s="10"/>
      <c r="L133" s="10"/>
      <c r="M133" s="10"/>
      <c r="N133" s="10"/>
      <c r="O133" s="10"/>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row>
    <row r="134" spans="2:62" x14ac:dyDescent="0.25">
      <c r="B134" s="6"/>
      <c r="C134" s="3"/>
      <c r="D134" s="10"/>
      <c r="E134" s="10"/>
      <c r="F134" s="10"/>
      <c r="G134" s="10"/>
      <c r="H134" s="10"/>
      <c r="I134" s="10"/>
      <c r="J134" s="10"/>
      <c r="K134" s="10"/>
      <c r="L134" s="10"/>
      <c r="M134" s="10"/>
      <c r="N134" s="10"/>
      <c r="O134" s="10"/>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row>
    <row r="135" spans="2:62" x14ac:dyDescent="0.25">
      <c r="B135" s="6"/>
      <c r="C135" s="3"/>
      <c r="D135" s="10"/>
      <c r="E135" s="10"/>
      <c r="F135" s="10"/>
      <c r="G135" s="10"/>
      <c r="H135" s="10"/>
      <c r="I135" s="10"/>
      <c r="J135" s="10"/>
      <c r="K135" s="10"/>
      <c r="L135" s="10"/>
      <c r="M135" s="10"/>
      <c r="N135" s="10"/>
      <c r="O135" s="10"/>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row>
    <row r="136" spans="2:62" x14ac:dyDescent="0.25">
      <c r="B136" s="6"/>
      <c r="C136" s="3"/>
      <c r="D136" s="10"/>
      <c r="E136" s="10"/>
      <c r="F136" s="10"/>
      <c r="G136" s="10"/>
      <c r="H136" s="10"/>
      <c r="I136" s="10"/>
      <c r="J136" s="10"/>
      <c r="K136" s="10"/>
      <c r="L136" s="10"/>
      <c r="M136" s="10"/>
      <c r="N136" s="10"/>
      <c r="O136" s="10"/>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row>
    <row r="137" spans="2:62" x14ac:dyDescent="0.25">
      <c r="B137" s="6"/>
      <c r="C137" s="3"/>
      <c r="D137" s="10"/>
      <c r="E137" s="10"/>
      <c r="F137" s="10"/>
      <c r="G137" s="10"/>
      <c r="H137" s="10"/>
      <c r="I137" s="10"/>
      <c r="J137" s="10"/>
      <c r="K137" s="10"/>
      <c r="L137" s="10"/>
      <c r="M137" s="10"/>
      <c r="N137" s="10"/>
      <c r="O137" s="10"/>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row>
    <row r="138" spans="2:62" x14ac:dyDescent="0.25">
      <c r="B138" s="6"/>
      <c r="C138" s="3"/>
      <c r="D138" s="10"/>
      <c r="E138" s="10"/>
      <c r="F138" s="10"/>
      <c r="G138" s="10"/>
      <c r="H138" s="10"/>
      <c r="I138" s="10"/>
      <c r="J138" s="10"/>
      <c r="K138" s="10"/>
      <c r="L138" s="10"/>
      <c r="M138" s="10"/>
      <c r="N138" s="10"/>
      <c r="O138" s="10"/>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row>
    <row r="139" spans="2:62" x14ac:dyDescent="0.25">
      <c r="B139" s="6"/>
      <c r="C139" s="3"/>
      <c r="D139" s="10"/>
      <c r="E139" s="10"/>
      <c r="F139" s="10"/>
      <c r="G139" s="10"/>
      <c r="H139" s="10"/>
      <c r="I139" s="10"/>
      <c r="J139" s="10"/>
      <c r="K139" s="10"/>
      <c r="L139" s="10"/>
      <c r="M139" s="10"/>
      <c r="N139" s="10"/>
      <c r="O139" s="10"/>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row>
    <row r="140" spans="2:62" x14ac:dyDescent="0.25">
      <c r="B140" s="6"/>
      <c r="C140" s="3"/>
      <c r="D140" s="10"/>
      <c r="E140" s="10"/>
      <c r="F140" s="10"/>
      <c r="G140" s="10"/>
      <c r="H140" s="10"/>
      <c r="I140" s="10"/>
      <c r="J140" s="10"/>
      <c r="K140" s="10"/>
      <c r="L140" s="10"/>
      <c r="M140" s="10"/>
      <c r="N140" s="10"/>
      <c r="O140" s="10"/>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row>
    <row r="141" spans="2:62" x14ac:dyDescent="0.25">
      <c r="B141" s="6"/>
      <c r="C141" s="3"/>
      <c r="D141" s="10"/>
      <c r="E141" s="10"/>
      <c r="F141" s="10"/>
      <c r="G141" s="10"/>
      <c r="H141" s="10"/>
      <c r="I141" s="10"/>
      <c r="J141" s="10"/>
      <c r="K141" s="10"/>
      <c r="L141" s="10"/>
      <c r="M141" s="10"/>
      <c r="N141" s="10"/>
      <c r="O141" s="10"/>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row>
    <row r="142" spans="2:62" x14ac:dyDescent="0.25">
      <c r="B142" s="6"/>
      <c r="C142" s="3"/>
      <c r="D142" s="10"/>
      <c r="E142" s="10"/>
      <c r="F142" s="10"/>
      <c r="G142" s="10"/>
      <c r="H142" s="10"/>
      <c r="I142" s="10"/>
      <c r="J142" s="10"/>
      <c r="K142" s="10"/>
      <c r="L142" s="10"/>
      <c r="M142" s="10"/>
      <c r="N142" s="10"/>
      <c r="O142" s="10"/>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row>
    <row r="143" spans="2:62" x14ac:dyDescent="0.25">
      <c r="B143" s="6"/>
      <c r="C143" s="3"/>
      <c r="D143" s="10"/>
      <c r="E143" s="10"/>
      <c r="F143" s="10"/>
      <c r="G143" s="10"/>
      <c r="H143" s="10"/>
      <c r="I143" s="10"/>
      <c r="J143" s="10"/>
      <c r="K143" s="10"/>
      <c r="L143" s="10"/>
      <c r="M143" s="10"/>
      <c r="N143" s="10"/>
      <c r="O143" s="10"/>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row>
    <row r="144" spans="2:62" x14ac:dyDescent="0.25">
      <c r="B144" s="6"/>
      <c r="C144" s="3"/>
      <c r="D144" s="10"/>
      <c r="E144" s="10"/>
      <c r="F144" s="10"/>
      <c r="G144" s="10"/>
      <c r="H144" s="10"/>
      <c r="I144" s="10"/>
      <c r="J144" s="10"/>
      <c r="K144" s="10"/>
      <c r="L144" s="10"/>
      <c r="M144" s="10"/>
      <c r="N144" s="10"/>
      <c r="O144" s="10"/>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row>
    <row r="145" spans="2:62" x14ac:dyDescent="0.25">
      <c r="B145" s="6"/>
      <c r="C145" s="3"/>
      <c r="D145" s="10"/>
      <c r="E145" s="10"/>
      <c r="F145" s="10"/>
      <c r="G145" s="10"/>
      <c r="H145" s="10"/>
      <c r="I145" s="10"/>
      <c r="J145" s="10"/>
      <c r="K145" s="10"/>
      <c r="L145" s="10"/>
      <c r="M145" s="10"/>
      <c r="N145" s="10"/>
      <c r="O145" s="10"/>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row>
    <row r="146" spans="2:62" x14ac:dyDescent="0.25">
      <c r="B146" s="6"/>
      <c r="C146" s="3"/>
      <c r="D146" s="10"/>
      <c r="E146" s="10"/>
      <c r="F146" s="10"/>
      <c r="G146" s="10"/>
      <c r="H146" s="10"/>
      <c r="I146" s="10"/>
      <c r="J146" s="10"/>
      <c r="K146" s="10"/>
      <c r="L146" s="10"/>
      <c r="M146" s="10"/>
      <c r="N146" s="10"/>
      <c r="O146" s="10"/>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row>
    <row r="147" spans="2:62" x14ac:dyDescent="0.25">
      <c r="B147" s="6"/>
      <c r="C147" s="3"/>
      <c r="D147" s="10"/>
      <c r="E147" s="10"/>
      <c r="F147" s="10"/>
      <c r="G147" s="10"/>
      <c r="H147" s="10"/>
      <c r="I147" s="10"/>
      <c r="J147" s="10"/>
      <c r="K147" s="10"/>
      <c r="L147" s="10"/>
      <c r="M147" s="10"/>
      <c r="N147" s="10"/>
      <c r="O147" s="10"/>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row>
    <row r="148" spans="2:62" x14ac:dyDescent="0.25">
      <c r="B148" s="6"/>
      <c r="C148" s="3"/>
      <c r="D148" s="10"/>
      <c r="E148" s="10"/>
      <c r="F148" s="10"/>
      <c r="G148" s="10"/>
      <c r="H148" s="10"/>
      <c r="I148" s="10"/>
      <c r="J148" s="10"/>
      <c r="K148" s="10"/>
      <c r="L148" s="10"/>
      <c r="M148" s="10"/>
      <c r="N148" s="10"/>
      <c r="O148" s="10"/>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row>
    <row r="149" spans="2:62" x14ac:dyDescent="0.25">
      <c r="B149" s="6"/>
      <c r="C149" s="3"/>
      <c r="D149" s="10"/>
      <c r="E149" s="10"/>
      <c r="F149" s="10"/>
      <c r="G149" s="10"/>
      <c r="H149" s="10"/>
      <c r="I149" s="10"/>
      <c r="J149" s="10"/>
      <c r="K149" s="10"/>
      <c r="L149" s="10"/>
      <c r="M149" s="10"/>
      <c r="N149" s="10"/>
      <c r="O149" s="10"/>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row>
    <row r="150" spans="2:62" x14ac:dyDescent="0.25">
      <c r="B150" s="6"/>
      <c r="C150" s="3"/>
      <c r="D150" s="10"/>
      <c r="E150" s="10"/>
      <c r="F150" s="10"/>
      <c r="G150" s="10"/>
      <c r="H150" s="10"/>
      <c r="I150" s="10"/>
      <c r="J150" s="10"/>
      <c r="K150" s="10"/>
      <c r="L150" s="10"/>
      <c r="M150" s="10"/>
      <c r="N150" s="10"/>
      <c r="O150" s="10"/>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row>
    <row r="151" spans="2:62" x14ac:dyDescent="0.25">
      <c r="B151" s="6"/>
      <c r="C151" s="3"/>
      <c r="D151" s="10"/>
      <c r="E151" s="10"/>
      <c r="F151" s="10"/>
      <c r="G151" s="10"/>
      <c r="H151" s="10"/>
      <c r="I151" s="10"/>
      <c r="J151" s="10"/>
      <c r="K151" s="10"/>
      <c r="L151" s="10"/>
      <c r="M151" s="10"/>
      <c r="N151" s="10"/>
      <c r="O151" s="10"/>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row>
    <row r="152" spans="2:62" x14ac:dyDescent="0.25">
      <c r="B152" s="6"/>
      <c r="C152" s="3"/>
      <c r="D152" s="10"/>
      <c r="E152" s="10"/>
      <c r="F152" s="10"/>
      <c r="G152" s="10"/>
      <c r="H152" s="10"/>
      <c r="I152" s="10"/>
      <c r="J152" s="10"/>
      <c r="K152" s="10"/>
      <c r="L152" s="10"/>
      <c r="M152" s="10"/>
      <c r="N152" s="10"/>
      <c r="O152" s="10"/>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row>
    <row r="153" spans="2:62" x14ac:dyDescent="0.25">
      <c r="B153" s="6"/>
      <c r="C153" s="3"/>
      <c r="D153" s="10"/>
      <c r="E153" s="10"/>
      <c r="F153" s="10"/>
      <c r="G153" s="10"/>
      <c r="H153" s="10"/>
      <c r="I153" s="10"/>
      <c r="J153" s="10"/>
      <c r="K153" s="10"/>
      <c r="L153" s="10"/>
      <c r="M153" s="10"/>
      <c r="N153" s="10"/>
      <c r="O153" s="10"/>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row>
    <row r="154" spans="2:62" x14ac:dyDescent="0.25">
      <c r="B154" s="6"/>
      <c r="C154" s="3"/>
      <c r="D154" s="10"/>
      <c r="E154" s="10"/>
      <c r="F154" s="10"/>
      <c r="G154" s="10"/>
      <c r="H154" s="10"/>
      <c r="I154" s="10"/>
      <c r="J154" s="10"/>
      <c r="K154" s="10"/>
      <c r="L154" s="10"/>
      <c r="M154" s="10"/>
      <c r="N154" s="10"/>
      <c r="O154" s="10"/>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row>
    <row r="155" spans="2:62" x14ac:dyDescent="0.25">
      <c r="B155" s="6"/>
      <c r="C155" s="3"/>
      <c r="D155" s="10"/>
      <c r="E155" s="10"/>
      <c r="F155" s="10"/>
      <c r="G155" s="10"/>
      <c r="H155" s="10"/>
      <c r="I155" s="10"/>
      <c r="J155" s="10"/>
      <c r="K155" s="10"/>
      <c r="L155" s="10"/>
      <c r="M155" s="10"/>
      <c r="N155" s="10"/>
      <c r="O155" s="10"/>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row>
    <row r="156" spans="2:62" x14ac:dyDescent="0.25">
      <c r="B156" s="6"/>
      <c r="C156" s="3"/>
      <c r="D156" s="10"/>
      <c r="E156" s="10"/>
      <c r="F156" s="10"/>
      <c r="G156" s="10"/>
      <c r="H156" s="10"/>
      <c r="I156" s="10"/>
      <c r="J156" s="10"/>
      <c r="K156" s="10"/>
      <c r="L156" s="10"/>
      <c r="M156" s="10"/>
      <c r="N156" s="10"/>
      <c r="O156" s="10"/>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row>
    <row r="157" spans="2:62" x14ac:dyDescent="0.25">
      <c r="B157" s="6"/>
      <c r="C157" s="3"/>
      <c r="D157" s="10"/>
      <c r="E157" s="10"/>
      <c r="F157" s="10"/>
      <c r="G157" s="10"/>
      <c r="H157" s="10"/>
      <c r="I157" s="10"/>
      <c r="J157" s="10"/>
      <c r="K157" s="10"/>
      <c r="L157" s="10"/>
      <c r="M157" s="10"/>
      <c r="N157" s="10"/>
      <c r="O157" s="10"/>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row>
    <row r="158" spans="2:62" x14ac:dyDescent="0.25">
      <c r="B158" s="6"/>
      <c r="C158" s="3"/>
      <c r="D158" s="10"/>
      <c r="E158" s="10"/>
      <c r="F158" s="10"/>
      <c r="G158" s="10"/>
      <c r="H158" s="10"/>
      <c r="I158" s="10"/>
      <c r="J158" s="10"/>
      <c r="K158" s="10"/>
      <c r="L158" s="10"/>
      <c r="M158" s="10"/>
      <c r="N158" s="10"/>
      <c r="O158" s="10"/>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row>
    <row r="159" spans="2:62" x14ac:dyDescent="0.25">
      <c r="B159" s="6"/>
      <c r="C159" s="3"/>
      <c r="D159" s="10"/>
      <c r="E159" s="10"/>
      <c r="F159" s="10"/>
      <c r="G159" s="10"/>
      <c r="H159" s="10"/>
      <c r="I159" s="10"/>
      <c r="J159" s="10"/>
      <c r="K159" s="10"/>
      <c r="L159" s="10"/>
      <c r="M159" s="10"/>
      <c r="N159" s="10"/>
      <c r="O159" s="10"/>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row>
    <row r="160" spans="2:62" x14ac:dyDescent="0.25">
      <c r="B160" s="6"/>
      <c r="C160" s="3"/>
      <c r="D160" s="10"/>
      <c r="E160" s="10"/>
      <c r="F160" s="10"/>
      <c r="G160" s="10"/>
      <c r="H160" s="10"/>
      <c r="I160" s="10"/>
      <c r="J160" s="10"/>
      <c r="K160" s="10"/>
      <c r="L160" s="10"/>
      <c r="M160" s="10"/>
      <c r="N160" s="10"/>
      <c r="O160" s="10"/>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row>
    <row r="161" spans="2:62" x14ac:dyDescent="0.25">
      <c r="B161" s="6"/>
      <c r="C161" s="3"/>
      <c r="D161" s="10"/>
      <c r="E161" s="10"/>
      <c r="F161" s="10"/>
      <c r="G161" s="10"/>
      <c r="H161" s="10"/>
      <c r="I161" s="10"/>
      <c r="J161" s="10"/>
      <c r="K161" s="10"/>
      <c r="L161" s="10"/>
      <c r="M161" s="10"/>
      <c r="N161" s="10"/>
      <c r="O161" s="10"/>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row>
    <row r="162" spans="2:62" x14ac:dyDescent="0.25">
      <c r="B162" s="6"/>
      <c r="C162" s="3"/>
      <c r="D162" s="10"/>
      <c r="E162" s="10"/>
      <c r="F162" s="10"/>
      <c r="G162" s="10"/>
      <c r="H162" s="10"/>
      <c r="I162" s="10"/>
      <c r="J162" s="10"/>
      <c r="K162" s="10"/>
      <c r="L162" s="10"/>
      <c r="M162" s="10"/>
      <c r="N162" s="10"/>
      <c r="O162" s="10"/>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row>
    <row r="163" spans="2:62" x14ac:dyDescent="0.25">
      <c r="B163" s="6"/>
      <c r="C163" s="3"/>
      <c r="D163" s="10"/>
      <c r="E163" s="10"/>
      <c r="F163" s="10"/>
      <c r="G163" s="10"/>
      <c r="H163" s="10"/>
      <c r="I163" s="10"/>
      <c r="J163" s="10"/>
      <c r="K163" s="10"/>
      <c r="L163" s="10"/>
      <c r="M163" s="10"/>
      <c r="N163" s="10"/>
      <c r="O163" s="10"/>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row>
    <row r="164" spans="2:62" x14ac:dyDescent="0.25">
      <c r="B164" s="6"/>
      <c r="C164" s="3"/>
      <c r="D164" s="10"/>
      <c r="E164" s="10"/>
      <c r="F164" s="10"/>
      <c r="G164" s="10"/>
      <c r="H164" s="10"/>
      <c r="I164" s="10"/>
      <c r="J164" s="10"/>
      <c r="K164" s="10"/>
      <c r="L164" s="10"/>
      <c r="M164" s="10"/>
      <c r="N164" s="10"/>
      <c r="O164" s="10"/>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row>
    <row r="165" spans="2:62" x14ac:dyDescent="0.25">
      <c r="B165" s="6"/>
      <c r="C165" s="3"/>
      <c r="D165" s="10"/>
      <c r="E165" s="10"/>
      <c r="F165" s="10"/>
      <c r="G165" s="10"/>
      <c r="H165" s="10"/>
      <c r="I165" s="10"/>
      <c r="J165" s="10"/>
      <c r="K165" s="10"/>
      <c r="L165" s="10"/>
      <c r="M165" s="10"/>
      <c r="N165" s="10"/>
      <c r="O165" s="10"/>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row>
    <row r="166" spans="2:62" x14ac:dyDescent="0.25">
      <c r="B166" s="6"/>
      <c r="C166" s="3"/>
      <c r="D166" s="10"/>
      <c r="E166" s="10"/>
      <c r="F166" s="10"/>
      <c r="G166" s="10"/>
      <c r="H166" s="10"/>
      <c r="I166" s="10"/>
      <c r="J166" s="10"/>
      <c r="K166" s="10"/>
      <c r="L166" s="10"/>
      <c r="M166" s="10"/>
      <c r="N166" s="10"/>
      <c r="O166" s="10"/>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row>
    <row r="167" spans="2:62" x14ac:dyDescent="0.25">
      <c r="B167" s="6"/>
      <c r="C167" s="3"/>
      <c r="D167" s="10"/>
      <c r="E167" s="10"/>
      <c r="F167" s="10"/>
      <c r="G167" s="10"/>
      <c r="H167" s="10"/>
      <c r="I167" s="10"/>
      <c r="J167" s="10"/>
      <c r="K167" s="10"/>
      <c r="L167" s="10"/>
      <c r="M167" s="10"/>
      <c r="N167" s="10"/>
      <c r="O167" s="10"/>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row>
    <row r="168" spans="2:62" x14ac:dyDescent="0.25">
      <c r="B168" s="6"/>
      <c r="C168" s="3"/>
      <c r="D168" s="10"/>
      <c r="E168" s="10"/>
      <c r="F168" s="10"/>
      <c r="G168" s="10"/>
      <c r="H168" s="10"/>
      <c r="I168" s="10"/>
      <c r="J168" s="10"/>
      <c r="K168" s="10"/>
      <c r="L168" s="10"/>
      <c r="M168" s="10"/>
      <c r="N168" s="10"/>
      <c r="O168" s="10"/>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row>
    <row r="169" spans="2:62" x14ac:dyDescent="0.25">
      <c r="B169" s="6"/>
      <c r="C169" s="3"/>
      <c r="D169" s="10"/>
      <c r="E169" s="10"/>
      <c r="F169" s="10"/>
      <c r="G169" s="10"/>
      <c r="H169" s="10"/>
      <c r="I169" s="10"/>
      <c r="J169" s="10"/>
      <c r="K169" s="10"/>
      <c r="L169" s="10"/>
      <c r="M169" s="10"/>
      <c r="N169" s="10"/>
      <c r="O169" s="10"/>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row>
    <row r="170" spans="2:62" x14ac:dyDescent="0.25">
      <c r="B170" s="6"/>
      <c r="C170" s="3"/>
      <c r="D170" s="10"/>
      <c r="E170" s="10"/>
      <c r="F170" s="10"/>
      <c r="G170" s="10"/>
      <c r="H170" s="10"/>
      <c r="I170" s="10"/>
      <c r="J170" s="10"/>
      <c r="K170" s="10"/>
      <c r="L170" s="10"/>
      <c r="M170" s="10"/>
      <c r="N170" s="10"/>
      <c r="O170" s="10"/>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row>
    <row r="171" spans="2:62" x14ac:dyDescent="0.25">
      <c r="B171" s="6"/>
      <c r="C171" s="3"/>
      <c r="D171" s="10"/>
      <c r="E171" s="10"/>
      <c r="F171" s="10"/>
      <c r="G171" s="10"/>
      <c r="H171" s="10"/>
      <c r="I171" s="10"/>
      <c r="J171" s="10"/>
      <c r="K171" s="10"/>
      <c r="L171" s="10"/>
      <c r="M171" s="10"/>
      <c r="N171" s="10"/>
      <c r="O171" s="10"/>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row>
    <row r="172" spans="2:62" x14ac:dyDescent="0.25">
      <c r="B172" s="6"/>
      <c r="C172" s="3"/>
      <c r="D172" s="10"/>
      <c r="E172" s="10"/>
      <c r="F172" s="10"/>
      <c r="G172" s="10"/>
      <c r="H172" s="10"/>
      <c r="I172" s="10"/>
      <c r="J172" s="10"/>
      <c r="K172" s="10"/>
      <c r="L172" s="10"/>
      <c r="M172" s="10"/>
      <c r="N172" s="10"/>
      <c r="O172" s="10"/>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row>
    <row r="173" spans="2:62" x14ac:dyDescent="0.25">
      <c r="B173" s="6"/>
      <c r="C173" s="3"/>
      <c r="D173" s="10"/>
      <c r="E173" s="10"/>
      <c r="F173" s="10"/>
      <c r="G173" s="10"/>
      <c r="H173" s="10"/>
      <c r="I173" s="10"/>
      <c r="J173" s="10"/>
      <c r="K173" s="10"/>
      <c r="L173" s="10"/>
      <c r="M173" s="10"/>
      <c r="N173" s="10"/>
      <c r="O173" s="10"/>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row>
    <row r="174" spans="2:62" x14ac:dyDescent="0.25">
      <c r="B174" s="6"/>
      <c r="C174" s="3"/>
      <c r="D174" s="10"/>
      <c r="E174" s="10"/>
      <c r="F174" s="10"/>
      <c r="G174" s="10"/>
      <c r="H174" s="10"/>
      <c r="I174" s="10"/>
      <c r="J174" s="10"/>
      <c r="K174" s="10"/>
      <c r="L174" s="10"/>
      <c r="M174" s="10"/>
      <c r="N174" s="10"/>
      <c r="O174" s="10"/>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row>
    <row r="175" spans="2:62" x14ac:dyDescent="0.25">
      <c r="B175" s="6"/>
      <c r="C175" s="3"/>
      <c r="D175" s="10"/>
      <c r="E175" s="10"/>
      <c r="F175" s="10"/>
      <c r="G175" s="10"/>
      <c r="H175" s="10"/>
      <c r="I175" s="10"/>
      <c r="J175" s="10"/>
      <c r="K175" s="10"/>
      <c r="L175" s="10"/>
      <c r="M175" s="10"/>
      <c r="N175" s="10"/>
      <c r="O175" s="10"/>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row>
    <row r="176" spans="2:62" x14ac:dyDescent="0.25">
      <c r="B176" s="6"/>
      <c r="C176" s="3"/>
      <c r="D176" s="10"/>
      <c r="E176" s="10"/>
      <c r="F176" s="10"/>
      <c r="G176" s="10"/>
      <c r="H176" s="10"/>
      <c r="I176" s="10"/>
      <c r="J176" s="10"/>
      <c r="K176" s="10"/>
      <c r="L176" s="10"/>
      <c r="M176" s="10"/>
      <c r="N176" s="10"/>
      <c r="O176" s="10"/>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row>
    <row r="177" spans="2:62" x14ac:dyDescent="0.25">
      <c r="B177" s="6"/>
      <c r="C177" s="3"/>
      <c r="D177" s="10"/>
      <c r="E177" s="10"/>
      <c r="F177" s="10"/>
      <c r="G177" s="10"/>
      <c r="H177" s="10"/>
      <c r="I177" s="10"/>
      <c r="J177" s="10"/>
      <c r="K177" s="10"/>
      <c r="L177" s="10"/>
      <c r="M177" s="10"/>
      <c r="N177" s="10"/>
      <c r="O177" s="10"/>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row>
    <row r="178" spans="2:62" x14ac:dyDescent="0.25">
      <c r="B178" s="6"/>
      <c r="C178" s="3"/>
      <c r="D178" s="10"/>
      <c r="E178" s="10"/>
      <c r="F178" s="10"/>
      <c r="G178" s="10"/>
      <c r="H178" s="10"/>
      <c r="I178" s="10"/>
      <c r="J178" s="10"/>
      <c r="K178" s="10"/>
      <c r="L178" s="10"/>
      <c r="M178" s="10"/>
      <c r="N178" s="10"/>
      <c r="O178" s="10"/>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row>
    <row r="179" spans="2:62" x14ac:dyDescent="0.25">
      <c r="B179" s="6"/>
      <c r="C179" s="3"/>
      <c r="D179" s="10"/>
      <c r="E179" s="10"/>
      <c r="F179" s="10"/>
      <c r="G179" s="10"/>
      <c r="H179" s="10"/>
      <c r="I179" s="10"/>
      <c r="J179" s="10"/>
      <c r="K179" s="10"/>
      <c r="L179" s="10"/>
      <c r="M179" s="10"/>
      <c r="N179" s="10"/>
      <c r="O179" s="10"/>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row>
    <row r="180" spans="2:62" x14ac:dyDescent="0.25">
      <c r="B180" s="6"/>
      <c r="C180" s="3"/>
      <c r="D180" s="10"/>
      <c r="E180" s="10"/>
      <c r="F180" s="10"/>
      <c r="G180" s="10"/>
      <c r="H180" s="10"/>
      <c r="I180" s="10"/>
      <c r="J180" s="10"/>
      <c r="K180" s="10"/>
      <c r="L180" s="10"/>
      <c r="M180" s="10"/>
      <c r="N180" s="10"/>
      <c r="O180" s="10"/>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row>
    <row r="181" spans="2:62" x14ac:dyDescent="0.25">
      <c r="B181" s="6"/>
      <c r="C181" s="3"/>
      <c r="D181" s="10"/>
      <c r="E181" s="10"/>
      <c r="F181" s="10"/>
      <c r="G181" s="10"/>
      <c r="H181" s="10"/>
      <c r="I181" s="10"/>
      <c r="J181" s="10"/>
      <c r="K181" s="10"/>
      <c r="L181" s="10"/>
      <c r="M181" s="10"/>
      <c r="N181" s="10"/>
      <c r="O181" s="10"/>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row>
    <row r="182" spans="2:62" x14ac:dyDescent="0.25">
      <c r="B182" s="6"/>
      <c r="C182" s="3"/>
      <c r="D182" s="10"/>
      <c r="E182" s="10"/>
      <c r="F182" s="10"/>
      <c r="G182" s="10"/>
      <c r="H182" s="10"/>
      <c r="I182" s="10"/>
      <c r="J182" s="10"/>
      <c r="K182" s="10"/>
      <c r="L182" s="10"/>
      <c r="M182" s="10"/>
      <c r="N182" s="10"/>
      <c r="O182" s="10"/>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row>
    <row r="183" spans="2:62" x14ac:dyDescent="0.25">
      <c r="B183" s="6"/>
      <c r="C183" s="3"/>
      <c r="D183" s="10"/>
      <c r="E183" s="10"/>
      <c r="F183" s="10"/>
      <c r="G183" s="10"/>
      <c r="H183" s="10"/>
      <c r="I183" s="10"/>
      <c r="J183" s="10"/>
      <c r="K183" s="10"/>
      <c r="L183" s="10"/>
      <c r="M183" s="10"/>
      <c r="N183" s="10"/>
      <c r="O183" s="10"/>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row>
    <row r="184" spans="2:62" x14ac:dyDescent="0.25">
      <c r="B184" s="6"/>
      <c r="C184" s="3"/>
      <c r="D184" s="10"/>
      <c r="E184" s="10"/>
      <c r="F184" s="10"/>
      <c r="G184" s="10"/>
      <c r="H184" s="10"/>
      <c r="I184" s="10"/>
      <c r="J184" s="10"/>
      <c r="K184" s="10"/>
      <c r="L184" s="10"/>
      <c r="M184" s="10"/>
      <c r="N184" s="10"/>
      <c r="O184" s="10"/>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row>
    <row r="185" spans="2:62" x14ac:dyDescent="0.25">
      <c r="B185" s="6"/>
      <c r="C185" s="3"/>
      <c r="D185" s="10"/>
      <c r="E185" s="10"/>
      <c r="F185" s="10"/>
      <c r="G185" s="10"/>
      <c r="H185" s="10"/>
      <c r="I185" s="10"/>
      <c r="J185" s="10"/>
      <c r="K185" s="10"/>
      <c r="L185" s="10"/>
      <c r="M185" s="10"/>
      <c r="N185" s="10"/>
      <c r="O185" s="10"/>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row>
    <row r="186" spans="2:62" x14ac:dyDescent="0.25">
      <c r="B186" s="6"/>
      <c r="C186" s="3"/>
      <c r="D186" s="10"/>
      <c r="E186" s="10"/>
      <c r="F186" s="10"/>
      <c r="G186" s="10"/>
      <c r="H186" s="10"/>
      <c r="I186" s="10"/>
      <c r="J186" s="10"/>
      <c r="K186" s="10"/>
      <c r="L186" s="10"/>
      <c r="M186" s="10"/>
      <c r="N186" s="10"/>
      <c r="O186" s="10"/>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row>
    <row r="187" spans="2:62" x14ac:dyDescent="0.25">
      <c r="B187" s="6"/>
      <c r="C187" s="3"/>
      <c r="D187" s="10"/>
      <c r="E187" s="10"/>
      <c r="F187" s="10"/>
      <c r="G187" s="10"/>
      <c r="H187" s="10"/>
      <c r="I187" s="10"/>
      <c r="J187" s="10"/>
      <c r="K187" s="10"/>
      <c r="L187" s="10"/>
      <c r="M187" s="10"/>
      <c r="N187" s="10"/>
      <c r="O187" s="10"/>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row>
    <row r="188" spans="2:62" x14ac:dyDescent="0.25">
      <c r="B188" s="6"/>
      <c r="C188" s="3"/>
      <c r="D188" s="10"/>
      <c r="E188" s="10"/>
      <c r="F188" s="10"/>
      <c r="G188" s="10"/>
      <c r="H188" s="10"/>
      <c r="I188" s="10"/>
      <c r="J188" s="10"/>
      <c r="K188" s="10"/>
      <c r="L188" s="10"/>
      <c r="M188" s="10"/>
      <c r="N188" s="10"/>
      <c r="O188" s="10"/>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row>
    <row r="189" spans="2:62" x14ac:dyDescent="0.25">
      <c r="B189" s="6"/>
      <c r="C189" s="3"/>
      <c r="D189" s="10"/>
      <c r="E189" s="10"/>
      <c r="F189" s="10"/>
      <c r="G189" s="10"/>
      <c r="H189" s="10"/>
      <c r="I189" s="10"/>
      <c r="J189" s="10"/>
      <c r="K189" s="10"/>
      <c r="L189" s="10"/>
      <c r="M189" s="10"/>
      <c r="N189" s="10"/>
      <c r="O189" s="10"/>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row>
    <row r="190" spans="2:62" x14ac:dyDescent="0.25">
      <c r="B190" s="6"/>
      <c r="C190" s="3"/>
      <c r="D190" s="10"/>
      <c r="E190" s="10"/>
      <c r="F190" s="10"/>
      <c r="G190" s="10"/>
      <c r="H190" s="10"/>
      <c r="I190" s="10"/>
      <c r="J190" s="10"/>
      <c r="K190" s="10"/>
      <c r="L190" s="10"/>
      <c r="M190" s="10"/>
      <c r="N190" s="10"/>
      <c r="O190" s="10"/>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row>
    <row r="191" spans="2:62" x14ac:dyDescent="0.25">
      <c r="B191" s="6"/>
      <c r="C191" s="3"/>
      <c r="D191" s="10"/>
      <c r="E191" s="10"/>
      <c r="F191" s="10"/>
      <c r="G191" s="10"/>
      <c r="H191" s="10"/>
      <c r="I191" s="10"/>
      <c r="J191" s="10"/>
      <c r="K191" s="10"/>
      <c r="L191" s="10"/>
      <c r="M191" s="10"/>
      <c r="N191" s="10"/>
      <c r="O191" s="10"/>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row>
    <row r="192" spans="2:62" x14ac:dyDescent="0.25">
      <c r="B192" s="6"/>
      <c r="C192" s="3"/>
      <c r="D192" s="10"/>
      <c r="E192" s="10"/>
      <c r="F192" s="10"/>
      <c r="G192" s="10"/>
      <c r="H192" s="10"/>
      <c r="I192" s="10"/>
      <c r="J192" s="10"/>
      <c r="K192" s="10"/>
      <c r="L192" s="10"/>
      <c r="M192" s="10"/>
      <c r="N192" s="10"/>
      <c r="O192" s="10"/>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row>
    <row r="193" spans="2:62" x14ac:dyDescent="0.25">
      <c r="B193" s="6"/>
      <c r="C193" s="3"/>
      <c r="D193" s="10"/>
      <c r="E193" s="10"/>
      <c r="F193" s="10"/>
      <c r="G193" s="10"/>
      <c r="H193" s="10"/>
      <c r="I193" s="10"/>
      <c r="J193" s="10"/>
      <c r="K193" s="10"/>
      <c r="L193" s="10"/>
      <c r="M193" s="10"/>
      <c r="N193" s="10"/>
      <c r="O193" s="10"/>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row>
    <row r="194" spans="2:62" x14ac:dyDescent="0.25">
      <c r="B194" s="6"/>
      <c r="C194" s="3"/>
      <c r="D194" s="10"/>
      <c r="E194" s="10"/>
      <c r="F194" s="10"/>
      <c r="G194" s="10"/>
      <c r="H194" s="10"/>
      <c r="I194" s="10"/>
      <c r="J194" s="10"/>
      <c r="K194" s="10"/>
      <c r="L194" s="10"/>
      <c r="M194" s="10"/>
      <c r="N194" s="10"/>
      <c r="O194" s="10"/>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row>
    <row r="195" spans="2:62" x14ac:dyDescent="0.25">
      <c r="B195" s="6"/>
      <c r="C195" s="3"/>
      <c r="D195" s="10"/>
      <c r="E195" s="10"/>
      <c r="F195" s="10"/>
      <c r="G195" s="10"/>
      <c r="H195" s="10"/>
      <c r="I195" s="10"/>
      <c r="J195" s="10"/>
      <c r="K195" s="10"/>
      <c r="L195" s="10"/>
      <c r="M195" s="10"/>
      <c r="N195" s="10"/>
      <c r="O195" s="10"/>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row>
    <row r="196" spans="2:62" x14ac:dyDescent="0.25">
      <c r="B196" s="6"/>
      <c r="C196" s="3"/>
      <c r="D196" s="10"/>
      <c r="E196" s="10"/>
      <c r="F196" s="10"/>
      <c r="G196" s="10"/>
      <c r="H196" s="10"/>
      <c r="I196" s="10"/>
      <c r="J196" s="10"/>
      <c r="K196" s="10"/>
      <c r="L196" s="10"/>
      <c r="M196" s="10"/>
      <c r="N196" s="10"/>
      <c r="O196" s="10"/>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row>
    <row r="197" spans="2:62" x14ac:dyDescent="0.25">
      <c r="B197" s="6"/>
      <c r="C197" s="3"/>
      <c r="D197" s="10"/>
      <c r="E197" s="10"/>
      <c r="F197" s="10"/>
      <c r="G197" s="10"/>
      <c r="H197" s="10"/>
      <c r="I197" s="10"/>
      <c r="J197" s="10"/>
      <c r="K197" s="10"/>
      <c r="L197" s="10"/>
      <c r="M197" s="10"/>
      <c r="N197" s="10"/>
      <c r="O197" s="10"/>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row>
    <row r="198" spans="2:62" x14ac:dyDescent="0.25">
      <c r="B198" s="6"/>
      <c r="C198" s="3"/>
      <c r="D198" s="10"/>
      <c r="E198" s="10"/>
      <c r="F198" s="10"/>
      <c r="G198" s="10"/>
      <c r="H198" s="10"/>
      <c r="I198" s="10"/>
      <c r="J198" s="10"/>
      <c r="K198" s="10"/>
      <c r="L198" s="10"/>
      <c r="M198" s="10"/>
      <c r="N198" s="10"/>
      <c r="O198" s="10"/>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row>
    <row r="199" spans="2:62" x14ac:dyDescent="0.25">
      <c r="B199" s="6"/>
      <c r="C199" s="3"/>
      <c r="D199" s="10"/>
      <c r="E199" s="10"/>
      <c r="F199" s="10"/>
      <c r="G199" s="10"/>
      <c r="H199" s="10"/>
      <c r="I199" s="10"/>
      <c r="J199" s="10"/>
      <c r="K199" s="10"/>
      <c r="L199" s="10"/>
      <c r="M199" s="10"/>
      <c r="N199" s="10"/>
      <c r="O199" s="10"/>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row>
    <row r="200" spans="2:62" x14ac:dyDescent="0.25">
      <c r="B200" s="6"/>
      <c r="C200" s="3"/>
      <c r="D200" s="10"/>
      <c r="E200" s="10"/>
      <c r="F200" s="10"/>
      <c r="G200" s="10"/>
      <c r="H200" s="10"/>
      <c r="I200" s="10"/>
      <c r="J200" s="10"/>
      <c r="K200" s="10"/>
      <c r="L200" s="10"/>
      <c r="M200" s="10"/>
      <c r="N200" s="10"/>
      <c r="O200" s="10"/>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row>
    <row r="201" spans="2:62" x14ac:dyDescent="0.25">
      <c r="B201" s="6"/>
      <c r="C201" s="3"/>
      <c r="D201" s="10"/>
      <c r="E201" s="10"/>
      <c r="F201" s="10"/>
      <c r="G201" s="10"/>
      <c r="H201" s="10"/>
      <c r="I201" s="10"/>
      <c r="J201" s="10"/>
      <c r="K201" s="10"/>
      <c r="L201" s="10"/>
      <c r="M201" s="10"/>
      <c r="N201" s="10"/>
      <c r="O201" s="10"/>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row>
    <row r="202" spans="2:62" x14ac:dyDescent="0.25">
      <c r="B202" s="6"/>
      <c r="C202" s="3"/>
      <c r="D202" s="10"/>
      <c r="E202" s="10"/>
      <c r="F202" s="10"/>
      <c r="G202" s="10"/>
      <c r="H202" s="10"/>
      <c r="I202" s="10"/>
      <c r="J202" s="10"/>
      <c r="K202" s="10"/>
      <c r="L202" s="10"/>
      <c r="M202" s="10"/>
      <c r="N202" s="10"/>
      <c r="O202" s="10"/>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row>
    <row r="203" spans="2:62" x14ac:dyDescent="0.25">
      <c r="B203" s="6"/>
      <c r="C203" s="3"/>
      <c r="D203" s="10"/>
      <c r="E203" s="10"/>
      <c r="F203" s="10"/>
      <c r="G203" s="10"/>
      <c r="H203" s="10"/>
      <c r="I203" s="10"/>
      <c r="J203" s="10"/>
      <c r="K203" s="10"/>
      <c r="L203" s="10"/>
      <c r="M203" s="10"/>
      <c r="N203" s="10"/>
      <c r="O203" s="10"/>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row>
    <row r="204" spans="2:62" x14ac:dyDescent="0.25">
      <c r="B204" s="6"/>
      <c r="C204" s="3"/>
      <c r="D204" s="10"/>
      <c r="E204" s="10"/>
      <c r="F204" s="10"/>
      <c r="G204" s="10"/>
      <c r="H204" s="10"/>
      <c r="I204" s="10"/>
      <c r="J204" s="10"/>
      <c r="K204" s="10"/>
      <c r="L204" s="10"/>
      <c r="M204" s="10"/>
      <c r="N204" s="10"/>
      <c r="O204" s="10"/>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row>
    <row r="205" spans="2:62" x14ac:dyDescent="0.25">
      <c r="B205" s="6"/>
      <c r="C205" s="3"/>
      <c r="D205" s="10"/>
      <c r="E205" s="10"/>
      <c r="F205" s="10"/>
      <c r="G205" s="10"/>
      <c r="H205" s="10"/>
      <c r="I205" s="10"/>
      <c r="J205" s="10"/>
      <c r="K205" s="10"/>
      <c r="L205" s="10"/>
      <c r="M205" s="10"/>
      <c r="N205" s="10"/>
      <c r="O205" s="10"/>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row>
    <row r="206" spans="2:62" x14ac:dyDescent="0.25">
      <c r="B206" s="6"/>
      <c r="C206" s="3"/>
      <c r="D206" s="10"/>
      <c r="E206" s="10"/>
      <c r="F206" s="10"/>
      <c r="G206" s="10"/>
      <c r="H206" s="10"/>
      <c r="I206" s="10"/>
      <c r="J206" s="10"/>
      <c r="K206" s="10"/>
      <c r="L206" s="10"/>
      <c r="M206" s="10"/>
      <c r="N206" s="10"/>
      <c r="O206" s="10"/>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row>
    <row r="207" spans="2:62" x14ac:dyDescent="0.25">
      <c r="B207" s="6"/>
      <c r="C207" s="3"/>
      <c r="D207" s="10"/>
      <c r="E207" s="10"/>
      <c r="F207" s="10"/>
      <c r="G207" s="10"/>
      <c r="H207" s="10"/>
      <c r="I207" s="10"/>
      <c r="J207" s="10"/>
      <c r="K207" s="10"/>
      <c r="L207" s="10"/>
      <c r="M207" s="10"/>
      <c r="N207" s="10"/>
      <c r="O207" s="10"/>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row>
    <row r="208" spans="2:62" x14ac:dyDescent="0.25">
      <c r="B208" s="6"/>
      <c r="C208" s="3"/>
      <c r="D208" s="10"/>
      <c r="E208" s="10"/>
      <c r="F208" s="10"/>
      <c r="G208" s="10"/>
      <c r="H208" s="10"/>
      <c r="I208" s="10"/>
      <c r="J208" s="10"/>
      <c r="K208" s="10"/>
      <c r="L208" s="10"/>
      <c r="M208" s="10"/>
      <c r="N208" s="10"/>
      <c r="O208" s="10"/>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row>
    <row r="209" spans="2:62" x14ac:dyDescent="0.25">
      <c r="B209" s="6"/>
      <c r="C209" s="3"/>
      <c r="D209" s="10"/>
      <c r="E209" s="10"/>
      <c r="F209" s="10"/>
      <c r="G209" s="10"/>
      <c r="H209" s="10"/>
      <c r="I209" s="10"/>
      <c r="J209" s="10"/>
      <c r="K209" s="10"/>
      <c r="L209" s="10"/>
      <c r="M209" s="10"/>
      <c r="N209" s="10"/>
      <c r="O209" s="10"/>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row>
    <row r="210" spans="2:62" x14ac:dyDescent="0.25">
      <c r="B210" s="6"/>
      <c r="C210" s="3"/>
      <c r="D210" s="10"/>
      <c r="E210" s="10"/>
      <c r="F210" s="10"/>
      <c r="G210" s="10"/>
      <c r="H210" s="10"/>
      <c r="I210" s="10"/>
      <c r="J210" s="10"/>
      <c r="K210" s="10"/>
      <c r="L210" s="10"/>
      <c r="M210" s="10"/>
      <c r="N210" s="10"/>
      <c r="O210" s="10"/>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row>
    <row r="211" spans="2:62" x14ac:dyDescent="0.25">
      <c r="B211" s="6"/>
      <c r="C211" s="3"/>
      <c r="D211" s="10"/>
      <c r="E211" s="10"/>
      <c r="F211" s="10"/>
      <c r="G211" s="10"/>
      <c r="H211" s="10"/>
      <c r="I211" s="10"/>
      <c r="J211" s="10"/>
      <c r="K211" s="10"/>
      <c r="L211" s="10"/>
      <c r="M211" s="10"/>
      <c r="N211" s="10"/>
      <c r="O211" s="10"/>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row>
    <row r="212" spans="2:62" x14ac:dyDescent="0.25">
      <c r="B212" s="6"/>
      <c r="C212" s="3"/>
      <c r="D212" s="10"/>
      <c r="E212" s="10"/>
      <c r="F212" s="10"/>
      <c r="G212" s="10"/>
      <c r="H212" s="10"/>
      <c r="I212" s="10"/>
      <c r="J212" s="10"/>
      <c r="K212" s="10"/>
      <c r="L212" s="10"/>
      <c r="M212" s="10"/>
      <c r="N212" s="10"/>
      <c r="O212" s="10"/>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row>
    <row r="213" spans="2:62" x14ac:dyDescent="0.25">
      <c r="B213" s="6"/>
      <c r="C213" s="3"/>
      <c r="D213" s="10"/>
      <c r="E213" s="10"/>
      <c r="F213" s="10"/>
      <c r="G213" s="10"/>
      <c r="H213" s="10"/>
      <c r="I213" s="10"/>
      <c r="J213" s="10"/>
      <c r="K213" s="10"/>
      <c r="L213" s="10"/>
      <c r="M213" s="10"/>
      <c r="N213" s="10"/>
      <c r="O213" s="10"/>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row>
    <row r="214" spans="2:62" x14ac:dyDescent="0.25">
      <c r="B214" s="6"/>
      <c r="C214" s="3"/>
      <c r="D214" s="10"/>
      <c r="E214" s="10"/>
      <c r="F214" s="10"/>
      <c r="G214" s="10"/>
      <c r="H214" s="10"/>
      <c r="I214" s="10"/>
      <c r="J214" s="10"/>
      <c r="K214" s="10"/>
      <c r="L214" s="10"/>
      <c r="M214" s="10"/>
      <c r="N214" s="10"/>
      <c r="O214" s="10"/>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row>
    <row r="215" spans="2:62" x14ac:dyDescent="0.25">
      <c r="B215" s="6"/>
      <c r="C215" s="3"/>
      <c r="D215" s="10"/>
      <c r="E215" s="10"/>
      <c r="F215" s="10"/>
      <c r="G215" s="10"/>
      <c r="H215" s="10"/>
      <c r="I215" s="10"/>
      <c r="J215" s="10"/>
      <c r="K215" s="10"/>
      <c r="L215" s="10"/>
      <c r="M215" s="10"/>
      <c r="N215" s="10"/>
      <c r="O215" s="10"/>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row>
    <row r="216" spans="2:62" x14ac:dyDescent="0.25">
      <c r="B216" s="6"/>
      <c r="C216" s="3"/>
      <c r="D216" s="10"/>
      <c r="E216" s="10"/>
      <c r="F216" s="10"/>
      <c r="G216" s="10"/>
      <c r="H216" s="10"/>
      <c r="I216" s="10"/>
      <c r="J216" s="10"/>
      <c r="K216" s="10"/>
      <c r="L216" s="10"/>
      <c r="M216" s="10"/>
      <c r="N216" s="10"/>
      <c r="O216" s="10"/>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row>
    <row r="217" spans="2:62" x14ac:dyDescent="0.25">
      <c r="B217" s="6"/>
      <c r="C217" s="3"/>
      <c r="D217" s="10"/>
      <c r="E217" s="10"/>
      <c r="F217" s="10"/>
      <c r="G217" s="10"/>
      <c r="H217" s="10"/>
      <c r="I217" s="10"/>
      <c r="J217" s="10"/>
      <c r="K217" s="10"/>
      <c r="L217" s="10"/>
      <c r="M217" s="10"/>
      <c r="N217" s="10"/>
      <c r="O217" s="10"/>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row>
    <row r="218" spans="2:62" x14ac:dyDescent="0.25">
      <c r="B218" s="6"/>
      <c r="C218" s="3"/>
      <c r="D218" s="10"/>
      <c r="E218" s="10"/>
      <c r="F218" s="10"/>
      <c r="G218" s="10"/>
      <c r="H218" s="10"/>
      <c r="I218" s="10"/>
      <c r="J218" s="10"/>
      <c r="K218" s="10"/>
      <c r="L218" s="10"/>
      <c r="M218" s="10"/>
      <c r="N218" s="10"/>
      <c r="O218" s="10"/>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row>
    <row r="219" spans="2:62" x14ac:dyDescent="0.25">
      <c r="B219" s="6"/>
      <c r="C219" s="3"/>
      <c r="D219" s="10"/>
      <c r="E219" s="10"/>
      <c r="F219" s="10"/>
      <c r="G219" s="10"/>
      <c r="H219" s="10"/>
      <c r="I219" s="10"/>
      <c r="J219" s="10"/>
      <c r="K219" s="10"/>
      <c r="L219" s="10"/>
      <c r="M219" s="10"/>
      <c r="N219" s="10"/>
      <c r="O219" s="10"/>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row>
    <row r="220" spans="2:62" x14ac:dyDescent="0.25">
      <c r="B220" s="6"/>
      <c r="C220" s="3"/>
      <c r="D220" s="10"/>
      <c r="E220" s="10"/>
      <c r="F220" s="10"/>
      <c r="G220" s="10"/>
      <c r="H220" s="10"/>
      <c r="I220" s="10"/>
      <c r="J220" s="10"/>
      <c r="K220" s="10"/>
      <c r="L220" s="10"/>
      <c r="M220" s="10"/>
      <c r="N220" s="10"/>
      <c r="O220" s="10"/>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row>
    <row r="221" spans="2:62" x14ac:dyDescent="0.25">
      <c r="B221" s="6"/>
      <c r="C221" s="3"/>
      <c r="D221" s="10"/>
      <c r="E221" s="10"/>
      <c r="F221" s="10"/>
      <c r="G221" s="10"/>
      <c r="H221" s="10"/>
      <c r="I221" s="10"/>
      <c r="J221" s="10"/>
      <c r="K221" s="10"/>
      <c r="L221" s="10"/>
      <c r="M221" s="10"/>
      <c r="N221" s="10"/>
      <c r="O221" s="10"/>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row>
    <row r="222" spans="2:62" x14ac:dyDescent="0.25">
      <c r="B222" s="6"/>
      <c r="C222" s="3"/>
      <c r="D222" s="10"/>
      <c r="E222" s="10"/>
      <c r="F222" s="10"/>
      <c r="G222" s="10"/>
      <c r="H222" s="10"/>
      <c r="I222" s="10"/>
      <c r="J222" s="10"/>
      <c r="K222" s="10"/>
      <c r="L222" s="10"/>
      <c r="M222" s="10"/>
      <c r="N222" s="10"/>
      <c r="O222" s="10"/>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row>
    <row r="223" spans="2:62" x14ac:dyDescent="0.25">
      <c r="B223" s="6"/>
      <c r="C223" s="3"/>
      <c r="D223" s="10"/>
      <c r="E223" s="10"/>
      <c r="F223" s="10"/>
      <c r="G223" s="10"/>
      <c r="H223" s="10"/>
      <c r="I223" s="10"/>
      <c r="J223" s="10"/>
      <c r="K223" s="10"/>
      <c r="L223" s="10"/>
      <c r="M223" s="10"/>
      <c r="N223" s="10"/>
      <c r="O223" s="10"/>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row>
    <row r="224" spans="2:62" x14ac:dyDescent="0.25">
      <c r="B224" s="6"/>
      <c r="C224" s="3"/>
      <c r="D224" s="10"/>
      <c r="E224" s="10"/>
      <c r="F224" s="10"/>
      <c r="G224" s="10"/>
      <c r="H224" s="10"/>
      <c r="I224" s="10"/>
      <c r="J224" s="10"/>
      <c r="K224" s="10"/>
      <c r="L224" s="10"/>
      <c r="M224" s="10"/>
      <c r="N224" s="10"/>
      <c r="O224" s="10"/>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row>
    <row r="225" spans="2:62" x14ac:dyDescent="0.25">
      <c r="B225" s="6"/>
      <c r="C225" s="3"/>
      <c r="D225" s="10"/>
      <c r="E225" s="10"/>
      <c r="F225" s="10"/>
      <c r="G225" s="10"/>
      <c r="H225" s="10"/>
      <c r="I225" s="10"/>
      <c r="J225" s="10"/>
      <c r="K225" s="10"/>
      <c r="L225" s="10"/>
      <c r="M225" s="10"/>
      <c r="N225" s="10"/>
      <c r="O225" s="10"/>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row>
    <row r="226" spans="2:62" x14ac:dyDescent="0.25">
      <c r="B226" s="6"/>
      <c r="C226" s="3"/>
      <c r="D226" s="10"/>
      <c r="E226" s="10"/>
      <c r="F226" s="10"/>
      <c r="G226" s="10"/>
      <c r="H226" s="10"/>
      <c r="I226" s="10"/>
      <c r="J226" s="10"/>
      <c r="K226" s="10"/>
      <c r="L226" s="10"/>
      <c r="M226" s="10"/>
      <c r="N226" s="10"/>
      <c r="O226" s="10"/>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row>
    <row r="227" spans="2:62" x14ac:dyDescent="0.25">
      <c r="B227" s="6"/>
      <c r="C227" s="3"/>
      <c r="D227" s="10"/>
      <c r="E227" s="10"/>
      <c r="F227" s="10"/>
      <c r="G227" s="10"/>
      <c r="H227" s="10"/>
      <c r="I227" s="10"/>
      <c r="J227" s="10"/>
      <c r="K227" s="10"/>
      <c r="L227" s="10"/>
      <c r="M227" s="10"/>
      <c r="N227" s="10"/>
      <c r="O227" s="10"/>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row>
    <row r="228" spans="2:62" x14ac:dyDescent="0.25">
      <c r="B228" s="6"/>
      <c r="C228" s="3"/>
      <c r="D228" s="10"/>
      <c r="E228" s="10"/>
      <c r="F228" s="10"/>
      <c r="G228" s="10"/>
      <c r="H228" s="10"/>
      <c r="I228" s="10"/>
      <c r="J228" s="10"/>
      <c r="K228" s="10"/>
      <c r="L228" s="10"/>
      <c r="M228" s="10"/>
      <c r="N228" s="10"/>
      <c r="O228" s="10"/>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row>
    <row r="229" spans="2:62" x14ac:dyDescent="0.25">
      <c r="B229" s="6"/>
      <c r="C229" s="3"/>
      <c r="D229" s="10"/>
      <c r="E229" s="10"/>
      <c r="F229" s="10"/>
      <c r="G229" s="10"/>
      <c r="H229" s="10"/>
      <c r="I229" s="10"/>
      <c r="J229" s="10"/>
      <c r="K229" s="10"/>
      <c r="L229" s="10"/>
      <c r="M229" s="10"/>
      <c r="N229" s="10"/>
      <c r="O229" s="10"/>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row>
    <row r="230" spans="2:62" x14ac:dyDescent="0.25">
      <c r="B230" s="6"/>
      <c r="C230" s="3"/>
      <c r="D230" s="10"/>
      <c r="E230" s="10"/>
      <c r="F230" s="10"/>
      <c r="G230" s="10"/>
      <c r="H230" s="10"/>
      <c r="I230" s="10"/>
      <c r="J230" s="10"/>
      <c r="K230" s="10"/>
      <c r="L230" s="10"/>
      <c r="M230" s="10"/>
      <c r="N230" s="10"/>
      <c r="O230" s="10"/>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row>
    <row r="231" spans="2:62" x14ac:dyDescent="0.25">
      <c r="B231" s="6"/>
      <c r="C231" s="3"/>
      <c r="D231" s="10"/>
      <c r="E231" s="10"/>
      <c r="F231" s="10"/>
      <c r="G231" s="10"/>
      <c r="H231" s="10"/>
      <c r="I231" s="10"/>
      <c r="J231" s="10"/>
      <c r="K231" s="10"/>
      <c r="L231" s="10"/>
      <c r="M231" s="10"/>
      <c r="N231" s="10"/>
      <c r="O231" s="10"/>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row>
    <row r="232" spans="2:62" x14ac:dyDescent="0.25">
      <c r="B232" s="6"/>
      <c r="C232" s="3"/>
      <c r="D232" s="10"/>
      <c r="E232" s="10"/>
      <c r="F232" s="10"/>
      <c r="G232" s="10"/>
      <c r="H232" s="10"/>
      <c r="I232" s="10"/>
      <c r="J232" s="10"/>
      <c r="K232" s="10"/>
      <c r="L232" s="10"/>
      <c r="M232" s="10"/>
      <c r="N232" s="10"/>
      <c r="O232" s="10"/>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row>
    <row r="233" spans="2:62" x14ac:dyDescent="0.25">
      <c r="B233" s="6"/>
      <c r="C233" s="3"/>
      <c r="D233" s="10"/>
      <c r="E233" s="10"/>
      <c r="F233" s="10"/>
      <c r="G233" s="10"/>
      <c r="H233" s="10"/>
      <c r="I233" s="10"/>
      <c r="J233" s="10"/>
      <c r="K233" s="10"/>
      <c r="L233" s="10"/>
      <c r="M233" s="10"/>
      <c r="N233" s="10"/>
      <c r="O233" s="10"/>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row>
    <row r="234" spans="2:62" x14ac:dyDescent="0.25">
      <c r="B234" s="6"/>
      <c r="C234" s="3"/>
      <c r="D234" s="10"/>
      <c r="E234" s="10"/>
      <c r="F234" s="10"/>
      <c r="G234" s="10"/>
      <c r="H234" s="10"/>
      <c r="I234" s="10"/>
      <c r="J234" s="10"/>
      <c r="K234" s="10"/>
      <c r="L234" s="10"/>
      <c r="M234" s="10"/>
      <c r="N234" s="10"/>
      <c r="O234" s="10"/>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row>
    <row r="235" spans="2:62" x14ac:dyDescent="0.25">
      <c r="B235" s="6"/>
      <c r="C235" s="3"/>
      <c r="D235" s="10"/>
      <c r="E235" s="10"/>
      <c r="F235" s="10"/>
      <c r="G235" s="10"/>
      <c r="H235" s="10"/>
      <c r="I235" s="10"/>
      <c r="J235" s="10"/>
      <c r="K235" s="10"/>
      <c r="L235" s="10"/>
      <c r="M235" s="10"/>
      <c r="N235" s="10"/>
      <c r="O235" s="10"/>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row>
    <row r="236" spans="2:62" x14ac:dyDescent="0.25">
      <c r="B236" s="6"/>
      <c r="C236" s="3"/>
      <c r="D236" s="10"/>
      <c r="E236" s="10"/>
      <c r="F236" s="10"/>
      <c r="G236" s="10"/>
      <c r="H236" s="10"/>
      <c r="I236" s="10"/>
      <c r="J236" s="10"/>
      <c r="K236" s="10"/>
      <c r="L236" s="10"/>
      <c r="M236" s="10"/>
      <c r="N236" s="10"/>
      <c r="O236" s="10"/>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row>
    <row r="237" spans="2:62" x14ac:dyDescent="0.25">
      <c r="B237" s="6"/>
      <c r="C237" s="3"/>
      <c r="D237" s="10"/>
      <c r="E237" s="10"/>
      <c r="F237" s="10"/>
      <c r="G237" s="10"/>
      <c r="H237" s="10"/>
      <c r="I237" s="10"/>
      <c r="J237" s="10"/>
      <c r="K237" s="10"/>
      <c r="L237" s="10"/>
      <c r="M237" s="10"/>
      <c r="N237" s="10"/>
      <c r="O237" s="10"/>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row>
    <row r="238" spans="2:62" x14ac:dyDescent="0.25">
      <c r="B238" s="6"/>
      <c r="C238" s="3"/>
      <c r="D238" s="10"/>
      <c r="E238" s="10"/>
      <c r="F238" s="10"/>
      <c r="G238" s="10"/>
      <c r="H238" s="10"/>
      <c r="I238" s="10"/>
      <c r="J238" s="10"/>
      <c r="K238" s="10"/>
      <c r="L238" s="10"/>
      <c r="M238" s="10"/>
      <c r="N238" s="10"/>
      <c r="O238" s="10"/>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row>
    <row r="239" spans="2:62" x14ac:dyDescent="0.25">
      <c r="B239" s="6"/>
      <c r="C239" s="3"/>
      <c r="D239" s="10"/>
      <c r="E239" s="10"/>
      <c r="F239" s="10"/>
      <c r="G239" s="10"/>
      <c r="H239" s="10"/>
      <c r="I239" s="10"/>
      <c r="J239" s="10"/>
      <c r="K239" s="10"/>
      <c r="L239" s="10"/>
      <c r="M239" s="10"/>
      <c r="N239" s="10"/>
      <c r="O239" s="10"/>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row>
    <row r="240" spans="2:62" x14ac:dyDescent="0.25">
      <c r="B240" s="6"/>
      <c r="C240" s="3"/>
      <c r="D240" s="10"/>
      <c r="E240" s="10"/>
      <c r="F240" s="10"/>
      <c r="G240" s="10"/>
      <c r="H240" s="10"/>
      <c r="I240" s="10"/>
      <c r="J240" s="10"/>
      <c r="K240" s="10"/>
      <c r="L240" s="10"/>
      <c r="M240" s="10"/>
      <c r="N240" s="10"/>
      <c r="O240" s="10"/>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row>
    <row r="241" spans="2:62" x14ac:dyDescent="0.25">
      <c r="B241" s="6"/>
      <c r="C241" s="3"/>
      <c r="D241" s="10"/>
      <c r="E241" s="10"/>
      <c r="F241" s="10"/>
      <c r="G241" s="10"/>
      <c r="H241" s="10"/>
      <c r="I241" s="10"/>
      <c r="J241" s="10"/>
      <c r="K241" s="10"/>
      <c r="L241" s="10"/>
      <c r="M241" s="10"/>
      <c r="N241" s="10"/>
      <c r="O241" s="10"/>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row>
    <row r="242" spans="2:62" x14ac:dyDescent="0.25">
      <c r="B242" s="6"/>
      <c r="C242" s="3"/>
      <c r="D242" s="10"/>
      <c r="E242" s="10"/>
      <c r="F242" s="10"/>
      <c r="G242" s="10"/>
      <c r="H242" s="10"/>
      <c r="I242" s="10"/>
      <c r="J242" s="10"/>
      <c r="K242" s="10"/>
      <c r="L242" s="10"/>
      <c r="M242" s="10"/>
      <c r="N242" s="10"/>
      <c r="O242" s="10"/>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row>
    <row r="243" spans="2:62" x14ac:dyDescent="0.25">
      <c r="B243" s="6"/>
      <c r="C243" s="3"/>
      <c r="D243" s="10"/>
      <c r="E243" s="10"/>
      <c r="F243" s="10"/>
      <c r="G243" s="10"/>
      <c r="H243" s="10"/>
      <c r="I243" s="10"/>
      <c r="J243" s="10"/>
      <c r="K243" s="10"/>
      <c r="L243" s="10"/>
      <c r="M243" s="10"/>
      <c r="N243" s="10"/>
      <c r="O243" s="10"/>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row>
    <row r="244" spans="2:62" x14ac:dyDescent="0.25">
      <c r="B244" s="6"/>
      <c r="C244" s="3"/>
      <c r="D244" s="10"/>
      <c r="E244" s="10"/>
      <c r="F244" s="10"/>
      <c r="G244" s="10"/>
      <c r="H244" s="10"/>
      <c r="I244" s="10"/>
      <c r="J244" s="10"/>
      <c r="K244" s="10"/>
      <c r="L244" s="10"/>
      <c r="M244" s="10"/>
      <c r="N244" s="10"/>
      <c r="O244" s="10"/>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row>
    <row r="245" spans="2:62" x14ac:dyDescent="0.25">
      <c r="B245" s="6"/>
      <c r="C245" s="3"/>
      <c r="D245" s="10"/>
      <c r="E245" s="10"/>
      <c r="F245" s="10"/>
      <c r="G245" s="10"/>
      <c r="H245" s="10"/>
      <c r="I245" s="10"/>
      <c r="J245" s="10"/>
      <c r="K245" s="10"/>
      <c r="L245" s="10"/>
      <c r="M245" s="10"/>
      <c r="N245" s="10"/>
      <c r="O245" s="10"/>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row>
    <row r="246" spans="2:62" x14ac:dyDescent="0.25">
      <c r="B246" s="6"/>
      <c r="C246" s="3"/>
      <c r="D246" s="10"/>
      <c r="E246" s="10"/>
      <c r="F246" s="10"/>
      <c r="G246" s="10"/>
      <c r="H246" s="10"/>
      <c r="I246" s="10"/>
      <c r="J246" s="10"/>
      <c r="K246" s="10"/>
      <c r="L246" s="10"/>
      <c r="M246" s="10"/>
      <c r="N246" s="10"/>
      <c r="O246" s="10"/>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row>
    <row r="247" spans="2:62" x14ac:dyDescent="0.25">
      <c r="B247" s="6"/>
      <c r="C247" s="3"/>
      <c r="D247" s="10"/>
      <c r="E247" s="10"/>
      <c r="F247" s="10"/>
      <c r="G247" s="10"/>
      <c r="H247" s="10"/>
      <c r="I247" s="10"/>
      <c r="J247" s="10"/>
      <c r="K247" s="10"/>
      <c r="L247" s="10"/>
      <c r="M247" s="10"/>
      <c r="N247" s="10"/>
      <c r="O247" s="10"/>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row>
    <row r="248" spans="2:62" x14ac:dyDescent="0.25">
      <c r="B248" s="6"/>
      <c r="C248" s="3"/>
      <c r="D248" s="10"/>
      <c r="E248" s="10"/>
      <c r="F248" s="10"/>
      <c r="G248" s="10"/>
      <c r="H248" s="10"/>
      <c r="I248" s="10"/>
      <c r="J248" s="10"/>
      <c r="K248" s="10"/>
      <c r="L248" s="10"/>
      <c r="M248" s="10"/>
      <c r="N248" s="10"/>
      <c r="O248" s="10"/>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row>
    <row r="249" spans="2:62" x14ac:dyDescent="0.25">
      <c r="B249" s="6"/>
      <c r="C249" s="3"/>
      <c r="D249" s="10"/>
      <c r="E249" s="10"/>
      <c r="F249" s="10"/>
      <c r="G249" s="10"/>
      <c r="H249" s="10"/>
      <c r="I249" s="10"/>
      <c r="J249" s="10"/>
      <c r="K249" s="10"/>
      <c r="L249" s="10"/>
      <c r="M249" s="10"/>
      <c r="N249" s="10"/>
      <c r="O249" s="10"/>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row>
    <row r="250" spans="2:62" x14ac:dyDescent="0.25">
      <c r="B250" s="6"/>
      <c r="C250" s="3"/>
      <c r="D250" s="10"/>
      <c r="E250" s="10"/>
      <c r="F250" s="10"/>
      <c r="G250" s="10"/>
      <c r="H250" s="10"/>
      <c r="I250" s="10"/>
      <c r="J250" s="10"/>
      <c r="K250" s="10"/>
      <c r="L250" s="10"/>
      <c r="M250" s="10"/>
      <c r="N250" s="10"/>
      <c r="O250" s="10"/>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row>
    <row r="251" spans="2:62" x14ac:dyDescent="0.25">
      <c r="B251" s="6"/>
      <c r="C251" s="3"/>
      <c r="D251" s="10"/>
      <c r="E251" s="10"/>
      <c r="F251" s="10"/>
      <c r="G251" s="10"/>
      <c r="H251" s="10"/>
      <c r="I251" s="10"/>
      <c r="J251" s="10"/>
      <c r="K251" s="10"/>
      <c r="L251" s="10"/>
      <c r="M251" s="10"/>
      <c r="N251" s="10"/>
      <c r="O251" s="10"/>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row>
    <row r="252" spans="2:62" x14ac:dyDescent="0.25">
      <c r="B252" s="6"/>
      <c r="C252" s="3"/>
      <c r="D252" s="10"/>
      <c r="E252" s="10"/>
      <c r="F252" s="10"/>
      <c r="G252" s="10"/>
      <c r="H252" s="10"/>
      <c r="I252" s="10"/>
      <c r="J252" s="10"/>
      <c r="K252" s="10"/>
      <c r="L252" s="10"/>
      <c r="M252" s="10"/>
      <c r="N252" s="10"/>
      <c r="O252" s="10"/>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row>
    <row r="253" spans="2:62" x14ac:dyDescent="0.25">
      <c r="B253" s="6"/>
      <c r="C253" s="3"/>
      <c r="D253" s="10"/>
      <c r="E253" s="10"/>
      <c r="F253" s="10"/>
      <c r="G253" s="10"/>
      <c r="H253" s="10"/>
      <c r="I253" s="10"/>
      <c r="J253" s="10"/>
      <c r="K253" s="10"/>
      <c r="L253" s="10"/>
      <c r="M253" s="10"/>
      <c r="N253" s="10"/>
      <c r="O253" s="10"/>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row>
    <row r="254" spans="2:62" x14ac:dyDescent="0.25">
      <c r="B254" s="6"/>
      <c r="C254" s="3"/>
      <c r="D254" s="10"/>
      <c r="E254" s="10"/>
      <c r="F254" s="10"/>
      <c r="G254" s="10"/>
      <c r="H254" s="10"/>
      <c r="I254" s="10"/>
      <c r="J254" s="10"/>
      <c r="K254" s="10"/>
      <c r="L254" s="10"/>
      <c r="M254" s="10"/>
      <c r="N254" s="10"/>
      <c r="O254" s="10"/>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row>
    <row r="255" spans="2:62" x14ac:dyDescent="0.25">
      <c r="B255" s="6"/>
      <c r="C255" s="3"/>
      <c r="D255" s="10"/>
      <c r="E255" s="10"/>
      <c r="F255" s="10"/>
      <c r="G255" s="10"/>
      <c r="H255" s="10"/>
      <c r="I255" s="10"/>
      <c r="J255" s="10"/>
      <c r="K255" s="10"/>
      <c r="L255" s="10"/>
      <c r="M255" s="10"/>
      <c r="N255" s="10"/>
      <c r="O255" s="10"/>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row>
    <row r="256" spans="2:62" x14ac:dyDescent="0.25">
      <c r="B256" s="6"/>
      <c r="C256" s="3"/>
      <c r="D256" s="10"/>
      <c r="E256" s="10"/>
      <c r="F256" s="10"/>
      <c r="G256" s="10"/>
      <c r="H256" s="10"/>
      <c r="I256" s="10"/>
      <c r="J256" s="10"/>
      <c r="K256" s="10"/>
      <c r="L256" s="10"/>
      <c r="M256" s="10"/>
      <c r="N256" s="10"/>
      <c r="O256" s="10"/>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row>
    <row r="257" spans="2:62" x14ac:dyDescent="0.25">
      <c r="B257" s="6"/>
      <c r="C257" s="3"/>
      <c r="D257" s="10"/>
      <c r="E257" s="10"/>
      <c r="F257" s="10"/>
      <c r="G257" s="10"/>
      <c r="H257" s="10"/>
      <c r="I257" s="10"/>
      <c r="J257" s="10"/>
      <c r="K257" s="10"/>
      <c r="L257" s="10"/>
      <c r="M257" s="10"/>
      <c r="N257" s="10"/>
      <c r="O257" s="10"/>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row>
    <row r="258" spans="2:62" x14ac:dyDescent="0.25">
      <c r="B258" s="6"/>
      <c r="C258" s="3"/>
      <c r="D258" s="10"/>
      <c r="E258" s="10"/>
      <c r="F258" s="10"/>
      <c r="G258" s="10"/>
      <c r="H258" s="10"/>
      <c r="I258" s="10"/>
      <c r="J258" s="10"/>
      <c r="K258" s="10"/>
      <c r="L258" s="10"/>
      <c r="M258" s="10"/>
      <c r="N258" s="10"/>
      <c r="O258" s="10"/>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row>
    <row r="259" spans="2:62" x14ac:dyDescent="0.25">
      <c r="B259" s="6"/>
      <c r="C259" s="3"/>
      <c r="D259" s="10"/>
      <c r="E259" s="10"/>
      <c r="F259" s="10"/>
      <c r="G259" s="10"/>
      <c r="H259" s="10"/>
      <c r="I259" s="10"/>
      <c r="J259" s="10"/>
      <c r="K259" s="10"/>
      <c r="L259" s="10"/>
      <c r="M259" s="10"/>
      <c r="N259" s="10"/>
      <c r="O259" s="10"/>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row>
    <row r="260" spans="2:62" x14ac:dyDescent="0.25">
      <c r="B260" s="6"/>
      <c r="C260" s="3"/>
      <c r="D260" s="10"/>
      <c r="E260" s="10"/>
      <c r="F260" s="10"/>
      <c r="G260" s="10"/>
      <c r="H260" s="10"/>
      <c r="I260" s="10"/>
      <c r="J260" s="10"/>
      <c r="K260" s="10"/>
      <c r="L260" s="10"/>
      <c r="M260" s="10"/>
      <c r="N260" s="10"/>
      <c r="O260" s="10"/>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row>
    <row r="261" spans="2:62" x14ac:dyDescent="0.25">
      <c r="B261" s="6"/>
      <c r="C261" s="3"/>
      <c r="D261" s="10"/>
      <c r="E261" s="10"/>
      <c r="F261" s="10"/>
      <c r="G261" s="10"/>
      <c r="H261" s="10"/>
      <c r="I261" s="10"/>
      <c r="J261" s="10"/>
      <c r="K261" s="10"/>
      <c r="L261" s="10"/>
      <c r="M261" s="10"/>
      <c r="N261" s="10"/>
      <c r="O261" s="10"/>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row>
    <row r="262" spans="2:62" x14ac:dyDescent="0.25">
      <c r="B262" s="6"/>
      <c r="C262" s="3"/>
      <c r="D262" s="10"/>
      <c r="E262" s="10"/>
      <c r="F262" s="10"/>
      <c r="G262" s="10"/>
      <c r="H262" s="10"/>
      <c r="I262" s="10"/>
      <c r="J262" s="10"/>
      <c r="K262" s="10"/>
      <c r="L262" s="10"/>
      <c r="M262" s="10"/>
      <c r="N262" s="10"/>
      <c r="O262" s="10"/>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row>
    <row r="263" spans="2:62" x14ac:dyDescent="0.25">
      <c r="B263" s="6"/>
      <c r="C263" s="3"/>
      <c r="D263" s="10"/>
      <c r="E263" s="10"/>
      <c r="F263" s="10"/>
      <c r="G263" s="10"/>
      <c r="H263" s="10"/>
      <c r="I263" s="10"/>
      <c r="J263" s="10"/>
      <c r="K263" s="10"/>
      <c r="L263" s="10"/>
      <c r="M263" s="10"/>
      <c r="N263" s="10"/>
      <c r="O263" s="10"/>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row>
    <row r="264" spans="2:62" x14ac:dyDescent="0.25">
      <c r="B264" s="6"/>
      <c r="C264" s="3"/>
      <c r="D264" s="10"/>
      <c r="E264" s="10"/>
      <c r="F264" s="10"/>
      <c r="G264" s="10"/>
      <c r="H264" s="10"/>
      <c r="I264" s="10"/>
      <c r="J264" s="10"/>
      <c r="K264" s="10"/>
      <c r="L264" s="10"/>
      <c r="M264" s="10"/>
      <c r="N264" s="10"/>
      <c r="O264" s="10"/>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row>
    <row r="265" spans="2:62" x14ac:dyDescent="0.25">
      <c r="B265" s="6"/>
      <c r="C265" s="3"/>
      <c r="D265" s="10"/>
      <c r="E265" s="10"/>
      <c r="F265" s="10"/>
      <c r="G265" s="10"/>
      <c r="H265" s="10"/>
      <c r="I265" s="10"/>
      <c r="J265" s="10"/>
      <c r="K265" s="10"/>
      <c r="L265" s="10"/>
      <c r="M265" s="10"/>
      <c r="N265" s="10"/>
      <c r="O265" s="10"/>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row>
    <row r="266" spans="2:62" x14ac:dyDescent="0.25">
      <c r="B266" s="6"/>
      <c r="C266" s="3"/>
      <c r="D266" s="10"/>
      <c r="E266" s="10"/>
      <c r="F266" s="10"/>
      <c r="G266" s="10"/>
      <c r="H266" s="10"/>
      <c r="I266" s="10"/>
      <c r="J266" s="10"/>
      <c r="K266" s="10"/>
      <c r="L266" s="10"/>
      <c r="M266" s="10"/>
      <c r="N266" s="10"/>
      <c r="O266" s="10"/>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row>
    <row r="267" spans="2:62" x14ac:dyDescent="0.25">
      <c r="B267" s="6"/>
      <c r="C267" s="3"/>
      <c r="D267" s="10"/>
      <c r="E267" s="10"/>
      <c r="F267" s="10"/>
      <c r="G267" s="10"/>
      <c r="H267" s="10"/>
      <c r="I267" s="10"/>
      <c r="J267" s="10"/>
      <c r="K267" s="10"/>
      <c r="L267" s="10"/>
      <c r="M267" s="10"/>
      <c r="N267" s="10"/>
      <c r="O267" s="10"/>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row>
    <row r="268" spans="2:62" x14ac:dyDescent="0.25">
      <c r="B268" s="6"/>
      <c r="C268" s="3"/>
      <c r="D268" s="10"/>
      <c r="E268" s="10"/>
      <c r="F268" s="10"/>
      <c r="G268" s="10"/>
      <c r="H268" s="10"/>
      <c r="I268" s="10"/>
      <c r="J268" s="10"/>
      <c r="K268" s="10"/>
      <c r="L268" s="10"/>
      <c r="M268" s="10"/>
      <c r="N268" s="10"/>
      <c r="O268" s="10"/>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row>
    <row r="269" spans="2:62" x14ac:dyDescent="0.25">
      <c r="B269" s="6"/>
      <c r="C269" s="3"/>
      <c r="D269" s="10"/>
      <c r="E269" s="10"/>
      <c r="F269" s="10"/>
      <c r="G269" s="10"/>
      <c r="H269" s="10"/>
      <c r="I269" s="10"/>
      <c r="J269" s="10"/>
      <c r="K269" s="10"/>
      <c r="L269" s="10"/>
      <c r="M269" s="10"/>
      <c r="N269" s="10"/>
      <c r="O269" s="10"/>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row>
    <row r="270" spans="2:62" x14ac:dyDescent="0.25">
      <c r="B270" s="6"/>
      <c r="C270" s="3"/>
      <c r="D270" s="10"/>
      <c r="E270" s="10"/>
      <c r="F270" s="10"/>
      <c r="G270" s="10"/>
      <c r="H270" s="10"/>
      <c r="I270" s="10"/>
      <c r="J270" s="10"/>
      <c r="K270" s="10"/>
      <c r="L270" s="10"/>
      <c r="M270" s="10"/>
      <c r="N270" s="10"/>
      <c r="O270" s="10"/>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row>
    <row r="271" spans="2:62" x14ac:dyDescent="0.25">
      <c r="B271" s="6"/>
      <c r="C271" s="3"/>
      <c r="D271" s="10"/>
      <c r="E271" s="10"/>
      <c r="F271" s="10"/>
      <c r="G271" s="10"/>
      <c r="H271" s="10"/>
      <c r="I271" s="10"/>
      <c r="J271" s="10"/>
      <c r="K271" s="10"/>
      <c r="L271" s="10"/>
      <c r="M271" s="10"/>
      <c r="N271" s="10"/>
      <c r="O271" s="10"/>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row>
    <row r="272" spans="2:62" x14ac:dyDescent="0.25">
      <c r="B272" s="6"/>
      <c r="C272" s="3"/>
      <c r="D272" s="10"/>
      <c r="E272" s="10"/>
      <c r="F272" s="10"/>
      <c r="G272" s="10"/>
      <c r="H272" s="10"/>
      <c r="I272" s="10"/>
      <c r="J272" s="10"/>
      <c r="K272" s="10"/>
      <c r="L272" s="10"/>
      <c r="M272" s="10"/>
      <c r="N272" s="10"/>
      <c r="O272" s="10"/>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row>
    <row r="273" spans="2:62" x14ac:dyDescent="0.25">
      <c r="B273" s="6"/>
      <c r="C273" s="3"/>
      <c r="D273" s="10"/>
      <c r="E273" s="10"/>
      <c r="F273" s="10"/>
      <c r="G273" s="10"/>
      <c r="H273" s="10"/>
      <c r="I273" s="10"/>
      <c r="J273" s="10"/>
      <c r="K273" s="10"/>
      <c r="L273" s="10"/>
      <c r="M273" s="10"/>
      <c r="N273" s="10"/>
      <c r="O273" s="10"/>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row>
    <row r="274" spans="2:62" x14ac:dyDescent="0.25">
      <c r="B274" s="6"/>
      <c r="C274" s="3"/>
      <c r="D274" s="10"/>
      <c r="E274" s="10"/>
      <c r="F274" s="10"/>
      <c r="G274" s="10"/>
      <c r="H274" s="10"/>
      <c r="I274" s="10"/>
      <c r="J274" s="10"/>
      <c r="K274" s="10"/>
      <c r="L274" s="10"/>
      <c r="M274" s="10"/>
      <c r="N274" s="10"/>
      <c r="O274" s="10"/>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row>
    <row r="275" spans="2:62" x14ac:dyDescent="0.25">
      <c r="B275" s="6"/>
      <c r="C275" s="3"/>
      <c r="D275" s="10"/>
      <c r="E275" s="10"/>
      <c r="F275" s="10"/>
      <c r="G275" s="10"/>
      <c r="H275" s="10"/>
      <c r="I275" s="10"/>
      <c r="J275" s="10"/>
      <c r="K275" s="10"/>
      <c r="L275" s="10"/>
      <c r="M275" s="10"/>
      <c r="N275" s="10"/>
      <c r="O275" s="10"/>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row>
    <row r="276" spans="2:62" x14ac:dyDescent="0.25">
      <c r="B276" s="6"/>
      <c r="C276" s="3"/>
      <c r="D276" s="10"/>
      <c r="E276" s="10"/>
      <c r="F276" s="10"/>
      <c r="G276" s="10"/>
      <c r="H276" s="10"/>
      <c r="I276" s="10"/>
      <c r="J276" s="10"/>
      <c r="K276" s="10"/>
      <c r="L276" s="10"/>
      <c r="M276" s="10"/>
      <c r="N276" s="10"/>
      <c r="O276" s="10"/>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row>
    <row r="277" spans="2:62" x14ac:dyDescent="0.25">
      <c r="B277" s="6"/>
      <c r="C277" s="3"/>
      <c r="D277" s="10"/>
      <c r="E277" s="10"/>
      <c r="F277" s="10"/>
      <c r="G277" s="10"/>
      <c r="H277" s="10"/>
      <c r="I277" s="10"/>
      <c r="J277" s="10"/>
      <c r="K277" s="10"/>
      <c r="L277" s="10"/>
      <c r="M277" s="10"/>
      <c r="N277" s="10"/>
      <c r="O277" s="10"/>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row>
    <row r="278" spans="2:62" x14ac:dyDescent="0.25">
      <c r="B278" s="6"/>
      <c r="C278" s="3"/>
      <c r="D278" s="10"/>
      <c r="E278" s="10"/>
      <c r="F278" s="10"/>
      <c r="G278" s="10"/>
      <c r="H278" s="10"/>
      <c r="I278" s="10"/>
      <c r="J278" s="10"/>
      <c r="K278" s="10"/>
      <c r="L278" s="10"/>
      <c r="M278" s="10"/>
      <c r="N278" s="10"/>
      <c r="O278" s="10"/>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row>
    <row r="279" spans="2:62" x14ac:dyDescent="0.25">
      <c r="B279" s="6"/>
      <c r="C279" s="3"/>
      <c r="D279" s="10"/>
      <c r="E279" s="10"/>
      <c r="F279" s="10"/>
      <c r="G279" s="10"/>
      <c r="H279" s="10"/>
      <c r="I279" s="10"/>
      <c r="J279" s="10"/>
      <c r="K279" s="10"/>
      <c r="L279" s="10"/>
      <c r="M279" s="10"/>
      <c r="N279" s="10"/>
      <c r="O279" s="10"/>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row>
    <row r="280" spans="2:62" x14ac:dyDescent="0.25">
      <c r="B280" s="6"/>
      <c r="C280" s="3"/>
      <c r="D280" s="10"/>
      <c r="E280" s="10"/>
      <c r="F280" s="10"/>
      <c r="G280" s="10"/>
      <c r="H280" s="10"/>
      <c r="I280" s="10"/>
      <c r="J280" s="10"/>
      <c r="K280" s="10"/>
      <c r="L280" s="10"/>
      <c r="M280" s="10"/>
      <c r="N280" s="10"/>
      <c r="O280" s="10"/>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row>
    <row r="281" spans="2:62" x14ac:dyDescent="0.25">
      <c r="B281" s="6"/>
      <c r="C281" s="3"/>
      <c r="D281" s="10"/>
      <c r="E281" s="10"/>
      <c r="F281" s="10"/>
      <c r="G281" s="10"/>
      <c r="H281" s="10"/>
      <c r="I281" s="10"/>
      <c r="J281" s="10"/>
      <c r="K281" s="10"/>
      <c r="L281" s="10"/>
      <c r="M281" s="10"/>
      <c r="N281" s="10"/>
      <c r="O281" s="10"/>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row>
    <row r="282" spans="2:62" x14ac:dyDescent="0.25">
      <c r="B282" s="6"/>
      <c r="C282" s="3"/>
      <c r="D282" s="10"/>
      <c r="E282" s="10"/>
      <c r="F282" s="10"/>
      <c r="G282" s="10"/>
      <c r="H282" s="10"/>
      <c r="I282" s="10"/>
      <c r="J282" s="10"/>
      <c r="K282" s="10"/>
      <c r="L282" s="10"/>
      <c r="M282" s="10"/>
      <c r="N282" s="10"/>
      <c r="O282" s="10"/>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row>
    <row r="283" spans="2:62" x14ac:dyDescent="0.25">
      <c r="B283" s="6"/>
      <c r="C283" s="3"/>
      <c r="D283" s="10"/>
      <c r="E283" s="10"/>
      <c r="F283" s="10"/>
      <c r="G283" s="10"/>
      <c r="H283" s="10"/>
      <c r="I283" s="10"/>
      <c r="J283" s="10"/>
      <c r="K283" s="10"/>
      <c r="L283" s="10"/>
      <c r="M283" s="10"/>
      <c r="N283" s="10"/>
      <c r="O283" s="10"/>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row>
    <row r="284" spans="2:62" x14ac:dyDescent="0.25">
      <c r="B284" s="6"/>
      <c r="C284" s="3"/>
      <c r="D284" s="10"/>
      <c r="E284" s="10"/>
      <c r="F284" s="10"/>
      <c r="G284" s="10"/>
      <c r="H284" s="10"/>
      <c r="I284" s="10"/>
      <c r="J284" s="10"/>
      <c r="K284" s="10"/>
      <c r="L284" s="10"/>
      <c r="M284" s="10"/>
      <c r="N284" s="10"/>
      <c r="O284" s="10"/>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row>
    <row r="285" spans="2:62" x14ac:dyDescent="0.25">
      <c r="B285" s="6"/>
      <c r="C285" s="3"/>
      <c r="D285" s="10"/>
      <c r="E285" s="10"/>
      <c r="F285" s="10"/>
      <c r="G285" s="10"/>
      <c r="H285" s="10"/>
      <c r="I285" s="10"/>
      <c r="J285" s="10"/>
      <c r="K285" s="10"/>
      <c r="L285" s="10"/>
      <c r="M285" s="10"/>
      <c r="N285" s="10"/>
      <c r="O285" s="10"/>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row>
    <row r="286" spans="2:62" x14ac:dyDescent="0.25">
      <c r="B286" s="6"/>
      <c r="C286" s="3"/>
      <c r="D286" s="10"/>
      <c r="E286" s="10"/>
      <c r="F286" s="10"/>
      <c r="G286" s="10"/>
      <c r="H286" s="10"/>
      <c r="I286" s="10"/>
      <c r="J286" s="10"/>
      <c r="K286" s="10"/>
      <c r="L286" s="10"/>
      <c r="M286" s="10"/>
      <c r="N286" s="10"/>
      <c r="O286" s="10"/>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row>
    <row r="287" spans="2:62" x14ac:dyDescent="0.25">
      <c r="B287" s="6"/>
      <c r="C287" s="3"/>
      <c r="D287" s="10"/>
      <c r="E287" s="10"/>
      <c r="F287" s="10"/>
      <c r="G287" s="10"/>
      <c r="H287" s="10"/>
      <c r="I287" s="10"/>
      <c r="J287" s="10"/>
      <c r="K287" s="10"/>
      <c r="L287" s="10"/>
      <c r="M287" s="10"/>
      <c r="N287" s="10"/>
      <c r="O287" s="10"/>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row>
    <row r="288" spans="2:62" x14ac:dyDescent="0.25">
      <c r="B288" s="6"/>
      <c r="C288" s="3"/>
      <c r="D288" s="10"/>
      <c r="E288" s="10"/>
      <c r="F288" s="10"/>
      <c r="G288" s="10"/>
      <c r="H288" s="10"/>
      <c r="I288" s="10"/>
      <c r="J288" s="10"/>
      <c r="K288" s="10"/>
      <c r="L288" s="10"/>
      <c r="M288" s="10"/>
      <c r="N288" s="10"/>
      <c r="O288" s="10"/>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row>
    <row r="289" spans="2:62" x14ac:dyDescent="0.25">
      <c r="B289" s="6"/>
      <c r="C289" s="3"/>
      <c r="D289" s="10"/>
      <c r="E289" s="10"/>
      <c r="F289" s="10"/>
      <c r="G289" s="10"/>
      <c r="H289" s="10"/>
      <c r="I289" s="10"/>
      <c r="J289" s="10"/>
      <c r="K289" s="10"/>
      <c r="L289" s="10"/>
      <c r="M289" s="10"/>
      <c r="N289" s="10"/>
      <c r="O289" s="10"/>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row>
    <row r="290" spans="2:62" x14ac:dyDescent="0.25">
      <c r="B290" s="6"/>
      <c r="C290" s="3"/>
      <c r="D290" s="10"/>
      <c r="E290" s="10"/>
      <c r="F290" s="10"/>
      <c r="G290" s="10"/>
      <c r="H290" s="10"/>
      <c r="I290" s="10"/>
      <c r="J290" s="10"/>
      <c r="K290" s="10"/>
      <c r="L290" s="10"/>
      <c r="M290" s="10"/>
      <c r="N290" s="10"/>
      <c r="O290" s="10"/>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row>
    <row r="291" spans="2:62" x14ac:dyDescent="0.25">
      <c r="B291" s="6"/>
      <c r="C291" s="3"/>
      <c r="D291" s="10"/>
      <c r="E291" s="10"/>
      <c r="F291" s="10"/>
      <c r="G291" s="10"/>
      <c r="H291" s="10"/>
      <c r="I291" s="10"/>
      <c r="J291" s="10"/>
      <c r="K291" s="10"/>
      <c r="L291" s="10"/>
      <c r="M291" s="10"/>
      <c r="N291" s="10"/>
      <c r="O291" s="10"/>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row>
    <row r="292" spans="2:62" x14ac:dyDescent="0.25">
      <c r="B292" s="6"/>
      <c r="C292" s="3"/>
      <c r="D292" s="10"/>
      <c r="E292" s="10"/>
      <c r="F292" s="10"/>
      <c r="G292" s="10"/>
      <c r="H292" s="10"/>
      <c r="I292" s="10"/>
      <c r="J292" s="10"/>
      <c r="K292" s="10"/>
      <c r="L292" s="10"/>
      <c r="M292" s="10"/>
      <c r="N292" s="10"/>
      <c r="O292" s="10"/>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row>
    <row r="293" spans="2:62" x14ac:dyDescent="0.25">
      <c r="B293" s="6"/>
      <c r="C293" s="3"/>
      <c r="D293" s="10"/>
      <c r="E293" s="10"/>
      <c r="F293" s="10"/>
      <c r="G293" s="10"/>
      <c r="H293" s="10"/>
      <c r="I293" s="10"/>
      <c r="J293" s="10"/>
      <c r="K293" s="10"/>
      <c r="L293" s="10"/>
      <c r="M293" s="10"/>
      <c r="N293" s="10"/>
      <c r="O293" s="10"/>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row>
    <row r="294" spans="2:62" x14ac:dyDescent="0.25">
      <c r="B294" s="6"/>
      <c r="C294" s="3"/>
      <c r="D294" s="10"/>
      <c r="E294" s="10"/>
      <c r="F294" s="10"/>
      <c r="G294" s="10"/>
      <c r="H294" s="10"/>
      <c r="I294" s="10"/>
      <c r="J294" s="10"/>
      <c r="K294" s="10"/>
      <c r="L294" s="10"/>
      <c r="M294" s="10"/>
      <c r="N294" s="10"/>
      <c r="O294" s="10"/>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row>
    <row r="295" spans="2:62" x14ac:dyDescent="0.25">
      <c r="B295" s="6"/>
      <c r="C295" s="3"/>
      <c r="D295" s="10"/>
      <c r="E295" s="10"/>
      <c r="F295" s="10"/>
      <c r="G295" s="10"/>
      <c r="H295" s="10"/>
      <c r="I295" s="10"/>
      <c r="J295" s="10"/>
      <c r="K295" s="10"/>
      <c r="L295" s="10"/>
      <c r="M295" s="10"/>
      <c r="N295" s="10"/>
      <c r="O295" s="10"/>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row>
    <row r="296" spans="2:62" x14ac:dyDescent="0.25">
      <c r="B296" s="6"/>
      <c r="C296" s="3"/>
      <c r="D296" s="10"/>
      <c r="E296" s="10"/>
      <c r="F296" s="10"/>
      <c r="G296" s="10"/>
      <c r="H296" s="10"/>
      <c r="I296" s="10"/>
      <c r="J296" s="10"/>
      <c r="K296" s="10"/>
      <c r="L296" s="10"/>
      <c r="M296" s="10"/>
      <c r="N296" s="10"/>
      <c r="O296" s="10"/>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row>
    <row r="297" spans="2:62" x14ac:dyDescent="0.25">
      <c r="B297" s="6"/>
      <c r="C297" s="3"/>
      <c r="D297" s="10"/>
      <c r="E297" s="10"/>
      <c r="F297" s="10"/>
      <c r="G297" s="10"/>
      <c r="H297" s="10"/>
      <c r="I297" s="10"/>
      <c r="J297" s="10"/>
      <c r="K297" s="10"/>
      <c r="L297" s="10"/>
      <c r="M297" s="10"/>
      <c r="N297" s="10"/>
      <c r="O297" s="10"/>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row>
    <row r="298" spans="2:62" x14ac:dyDescent="0.25">
      <c r="B298" s="6"/>
      <c r="C298" s="3"/>
      <c r="D298" s="10"/>
      <c r="E298" s="10"/>
      <c r="F298" s="10"/>
      <c r="G298" s="10"/>
      <c r="H298" s="10"/>
      <c r="I298" s="10"/>
      <c r="J298" s="10"/>
      <c r="K298" s="10"/>
      <c r="L298" s="10"/>
      <c r="M298" s="10"/>
      <c r="N298" s="10"/>
      <c r="O298" s="10"/>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row>
    <row r="299" spans="2:62" x14ac:dyDescent="0.25">
      <c r="B299" s="6"/>
      <c r="C299" s="3"/>
      <c r="D299" s="10"/>
      <c r="E299" s="10"/>
      <c r="F299" s="10"/>
      <c r="G299" s="10"/>
      <c r="H299" s="10"/>
      <c r="I299" s="10"/>
      <c r="J299" s="10"/>
      <c r="K299" s="10"/>
      <c r="L299" s="10"/>
      <c r="M299" s="10"/>
      <c r="N299" s="10"/>
      <c r="O299" s="10"/>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row>
    <row r="300" spans="2:62" x14ac:dyDescent="0.25">
      <c r="B300" s="6"/>
      <c r="C300" s="3"/>
      <c r="D300" s="10"/>
      <c r="E300" s="10"/>
      <c r="F300" s="10"/>
      <c r="G300" s="10"/>
      <c r="H300" s="10"/>
      <c r="I300" s="10"/>
      <c r="J300" s="10"/>
      <c r="K300" s="10"/>
      <c r="L300" s="10"/>
      <c r="M300" s="10"/>
      <c r="N300" s="10"/>
      <c r="O300" s="10"/>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row>
    <row r="301" spans="2:62" x14ac:dyDescent="0.25">
      <c r="B301" s="6"/>
      <c r="C301" s="3"/>
      <c r="D301" s="10"/>
      <c r="E301" s="10"/>
      <c r="F301" s="10"/>
      <c r="G301" s="10"/>
      <c r="H301" s="10"/>
      <c r="I301" s="10"/>
      <c r="J301" s="10"/>
      <c r="K301" s="10"/>
      <c r="L301" s="10"/>
      <c r="M301" s="10"/>
      <c r="N301" s="10"/>
      <c r="O301" s="10"/>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row>
    <row r="302" spans="2:62" x14ac:dyDescent="0.25">
      <c r="B302" s="6"/>
      <c r="C302" s="3"/>
      <c r="D302" s="10"/>
      <c r="E302" s="10"/>
      <c r="F302" s="10"/>
      <c r="G302" s="10"/>
      <c r="H302" s="10"/>
      <c r="I302" s="10"/>
      <c r="J302" s="10"/>
      <c r="K302" s="10"/>
      <c r="L302" s="10"/>
      <c r="M302" s="10"/>
      <c r="N302" s="10"/>
      <c r="O302" s="10"/>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row>
    <row r="303" spans="2:62" x14ac:dyDescent="0.25">
      <c r="B303" s="6"/>
      <c r="C303" s="3"/>
      <c r="D303" s="10"/>
      <c r="E303" s="10"/>
      <c r="F303" s="10"/>
      <c r="G303" s="10"/>
      <c r="H303" s="10"/>
      <c r="I303" s="10"/>
      <c r="J303" s="10"/>
      <c r="K303" s="10"/>
      <c r="L303" s="10"/>
      <c r="M303" s="10"/>
      <c r="N303" s="10"/>
      <c r="O303" s="10"/>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row>
    <row r="304" spans="2:62" x14ac:dyDescent="0.25">
      <c r="B304" s="6"/>
      <c r="C304" s="3"/>
      <c r="D304" s="10"/>
      <c r="E304" s="10"/>
      <c r="F304" s="10"/>
      <c r="G304" s="10"/>
      <c r="H304" s="10"/>
      <c r="I304" s="10"/>
      <c r="J304" s="10"/>
      <c r="K304" s="10"/>
      <c r="L304" s="10"/>
      <c r="M304" s="10"/>
      <c r="N304" s="10"/>
      <c r="O304" s="10"/>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row>
    <row r="305" spans="2:62" x14ac:dyDescent="0.25">
      <c r="B305" s="6"/>
      <c r="C305" s="3"/>
      <c r="D305" s="10"/>
      <c r="E305" s="10"/>
      <c r="F305" s="10"/>
      <c r="G305" s="10"/>
      <c r="H305" s="10"/>
      <c r="I305" s="10"/>
      <c r="J305" s="10"/>
      <c r="K305" s="10"/>
      <c r="L305" s="10"/>
      <c r="M305" s="10"/>
      <c r="N305" s="10"/>
      <c r="O305" s="10"/>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row>
    <row r="306" spans="2:62" x14ac:dyDescent="0.25">
      <c r="B306" s="6"/>
      <c r="C306" s="3"/>
      <c r="D306" s="10"/>
      <c r="E306" s="10"/>
      <c r="F306" s="10"/>
      <c r="G306" s="10"/>
      <c r="H306" s="10"/>
      <c r="I306" s="10"/>
      <c r="J306" s="10"/>
      <c r="K306" s="10"/>
      <c r="L306" s="10"/>
      <c r="M306" s="10"/>
      <c r="N306" s="10"/>
      <c r="O306" s="10"/>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row>
    <row r="307" spans="2:62" x14ac:dyDescent="0.25">
      <c r="B307" s="6"/>
      <c r="C307" s="3"/>
      <c r="D307" s="10"/>
      <c r="E307" s="10"/>
      <c r="F307" s="10"/>
      <c r="G307" s="10"/>
      <c r="H307" s="10"/>
      <c r="I307" s="10"/>
      <c r="J307" s="10"/>
      <c r="K307" s="10"/>
      <c r="L307" s="10"/>
      <c r="M307" s="10"/>
      <c r="N307" s="10"/>
      <c r="O307" s="10"/>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row>
    <row r="308" spans="2:62" x14ac:dyDescent="0.25">
      <c r="B308" s="6"/>
      <c r="C308" s="3"/>
      <c r="D308" s="10"/>
      <c r="E308" s="10"/>
      <c r="F308" s="10"/>
      <c r="G308" s="10"/>
      <c r="H308" s="10"/>
      <c r="I308" s="10"/>
      <c r="J308" s="10"/>
      <c r="K308" s="10"/>
      <c r="L308" s="10"/>
      <c r="M308" s="10"/>
      <c r="N308" s="10"/>
      <c r="O308" s="10"/>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row>
    <row r="309" spans="2:62" x14ac:dyDescent="0.25">
      <c r="B309" s="6"/>
      <c r="C309" s="3"/>
      <c r="D309" s="10"/>
      <c r="E309" s="10"/>
      <c r="F309" s="10"/>
      <c r="G309" s="10"/>
      <c r="H309" s="10"/>
      <c r="I309" s="10"/>
      <c r="J309" s="10"/>
      <c r="K309" s="10"/>
      <c r="L309" s="10"/>
      <c r="M309" s="10"/>
      <c r="N309" s="10"/>
      <c r="O309" s="10"/>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row>
    <row r="310" spans="2:62" x14ac:dyDescent="0.25">
      <c r="B310" s="6"/>
      <c r="C310" s="3"/>
      <c r="D310" s="10"/>
      <c r="E310" s="10"/>
      <c r="F310" s="10"/>
      <c r="G310" s="10"/>
      <c r="H310" s="10"/>
      <c r="I310" s="10"/>
      <c r="J310" s="10"/>
      <c r="K310" s="10"/>
      <c r="L310" s="10"/>
      <c r="M310" s="10"/>
      <c r="N310" s="10"/>
      <c r="O310" s="10"/>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row>
    <row r="311" spans="2:62" x14ac:dyDescent="0.25">
      <c r="B311" s="6"/>
      <c r="C311" s="3"/>
      <c r="D311" s="10"/>
      <c r="E311" s="10"/>
      <c r="F311" s="10"/>
      <c r="G311" s="10"/>
      <c r="H311" s="10"/>
      <c r="I311" s="10"/>
      <c r="J311" s="10"/>
      <c r="K311" s="10"/>
      <c r="L311" s="10"/>
      <c r="M311" s="10"/>
      <c r="N311" s="10"/>
      <c r="O311" s="10"/>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row>
    <row r="312" spans="2:62" x14ac:dyDescent="0.25">
      <c r="B312" s="6"/>
      <c r="C312" s="3"/>
      <c r="D312" s="10"/>
      <c r="E312" s="10"/>
      <c r="F312" s="10"/>
      <c r="G312" s="10"/>
      <c r="H312" s="10"/>
      <c r="I312" s="10"/>
      <c r="J312" s="10"/>
      <c r="K312" s="10"/>
      <c r="L312" s="10"/>
      <c r="M312" s="10"/>
      <c r="N312" s="10"/>
      <c r="O312" s="10"/>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row>
    <row r="313" spans="2:62" x14ac:dyDescent="0.25">
      <c r="B313" s="6"/>
      <c r="C313" s="3"/>
      <c r="D313" s="10"/>
      <c r="E313" s="10"/>
      <c r="F313" s="10"/>
      <c r="G313" s="10"/>
      <c r="H313" s="10"/>
      <c r="I313" s="10"/>
      <c r="J313" s="10"/>
      <c r="K313" s="10"/>
      <c r="L313" s="10"/>
      <c r="M313" s="10"/>
      <c r="N313" s="10"/>
      <c r="O313" s="10"/>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row>
    <row r="314" spans="2:62" x14ac:dyDescent="0.25">
      <c r="B314" s="6"/>
      <c r="C314" s="3"/>
      <c r="D314" s="10"/>
      <c r="E314" s="10"/>
      <c r="F314" s="10"/>
      <c r="G314" s="10"/>
      <c r="H314" s="10"/>
      <c r="I314" s="10"/>
      <c r="J314" s="10"/>
      <c r="K314" s="10"/>
      <c r="L314" s="10"/>
      <c r="M314" s="10"/>
      <c r="N314" s="10"/>
      <c r="O314" s="10"/>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row>
    <row r="315" spans="2:62" x14ac:dyDescent="0.25">
      <c r="B315" s="6"/>
      <c r="C315" s="3"/>
      <c r="D315" s="10"/>
      <c r="E315" s="10"/>
      <c r="F315" s="10"/>
      <c r="G315" s="10"/>
      <c r="H315" s="10"/>
      <c r="I315" s="10"/>
      <c r="J315" s="10"/>
      <c r="K315" s="10"/>
      <c r="L315" s="10"/>
      <c r="M315" s="10"/>
      <c r="N315" s="10"/>
      <c r="O315" s="10"/>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row>
    <row r="316" spans="2:62" x14ac:dyDescent="0.25">
      <c r="B316" s="6"/>
      <c r="C316" s="3"/>
      <c r="D316" s="10"/>
      <c r="E316" s="10"/>
      <c r="F316" s="10"/>
      <c r="G316" s="10"/>
      <c r="H316" s="10"/>
      <c r="I316" s="10"/>
      <c r="J316" s="10"/>
      <c r="K316" s="10"/>
      <c r="L316" s="10"/>
      <c r="M316" s="10"/>
      <c r="N316" s="10"/>
      <c r="O316" s="10"/>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row>
    <row r="317" spans="2:62" x14ac:dyDescent="0.25">
      <c r="B317" s="6"/>
      <c r="C317" s="3"/>
      <c r="D317" s="10"/>
      <c r="E317" s="10"/>
      <c r="F317" s="10"/>
      <c r="G317" s="10"/>
      <c r="H317" s="10"/>
      <c r="I317" s="10"/>
      <c r="J317" s="10"/>
      <c r="K317" s="10"/>
      <c r="L317" s="10"/>
      <c r="M317" s="10"/>
      <c r="N317" s="10"/>
      <c r="O317" s="10"/>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row>
    <row r="318" spans="2:62" x14ac:dyDescent="0.25">
      <c r="B318" s="6"/>
      <c r="C318" s="3"/>
      <c r="D318" s="10"/>
      <c r="E318" s="10"/>
      <c r="F318" s="10"/>
      <c r="G318" s="10"/>
      <c r="H318" s="10"/>
      <c r="I318" s="10"/>
      <c r="J318" s="10"/>
      <c r="K318" s="10"/>
      <c r="L318" s="10"/>
      <c r="M318" s="10"/>
      <c r="N318" s="10"/>
      <c r="O318" s="10"/>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row>
    <row r="319" spans="2:62" x14ac:dyDescent="0.25">
      <c r="B319" s="6"/>
      <c r="C319" s="3"/>
      <c r="D319" s="10"/>
      <c r="E319" s="10"/>
      <c r="F319" s="10"/>
      <c r="G319" s="10"/>
      <c r="H319" s="10"/>
      <c r="I319" s="10"/>
      <c r="J319" s="10"/>
      <c r="K319" s="10"/>
      <c r="L319" s="10"/>
      <c r="M319" s="10"/>
      <c r="N319" s="10"/>
      <c r="O319" s="10"/>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row>
    <row r="320" spans="2:62" x14ac:dyDescent="0.25">
      <c r="B320" s="6"/>
      <c r="C320" s="3"/>
      <c r="D320" s="10"/>
      <c r="E320" s="10"/>
      <c r="F320" s="10"/>
      <c r="G320" s="10"/>
      <c r="H320" s="10"/>
      <c r="I320" s="10"/>
      <c r="J320" s="10"/>
      <c r="K320" s="10"/>
      <c r="L320" s="10"/>
      <c r="M320" s="10"/>
      <c r="N320" s="10"/>
      <c r="O320" s="10"/>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row>
    <row r="321" spans="2:62" x14ac:dyDescent="0.25">
      <c r="B321" s="6"/>
      <c r="C321" s="3"/>
      <c r="D321" s="10"/>
      <c r="E321" s="10"/>
      <c r="F321" s="10"/>
      <c r="G321" s="10"/>
      <c r="H321" s="10"/>
      <c r="I321" s="10"/>
      <c r="J321" s="10"/>
      <c r="K321" s="10"/>
      <c r="L321" s="10"/>
      <c r="M321" s="10"/>
      <c r="N321" s="10"/>
      <c r="O321" s="10"/>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row>
    <row r="322" spans="2:62" x14ac:dyDescent="0.25">
      <c r="B322" s="6"/>
      <c r="C322" s="3"/>
      <c r="D322" s="10"/>
      <c r="E322" s="10"/>
      <c r="F322" s="10"/>
      <c r="G322" s="10"/>
      <c r="H322" s="10"/>
      <c r="I322" s="10"/>
      <c r="J322" s="10"/>
      <c r="K322" s="10"/>
      <c r="L322" s="10"/>
      <c r="M322" s="10"/>
      <c r="N322" s="10"/>
      <c r="O322" s="10"/>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row>
    <row r="323" spans="2:62" x14ac:dyDescent="0.25">
      <c r="B323" s="6"/>
      <c r="C323" s="3"/>
      <c r="D323" s="10"/>
      <c r="E323" s="10"/>
      <c r="F323" s="10"/>
      <c r="G323" s="10"/>
      <c r="H323" s="10"/>
      <c r="I323" s="10"/>
      <c r="J323" s="10"/>
      <c r="K323" s="10"/>
      <c r="L323" s="10"/>
      <c r="M323" s="10"/>
      <c r="N323" s="10"/>
      <c r="O323" s="10"/>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row>
    <row r="324" spans="2:62" x14ac:dyDescent="0.25">
      <c r="B324" s="6"/>
      <c r="C324" s="3"/>
      <c r="D324" s="10"/>
      <c r="E324" s="10"/>
      <c r="F324" s="10"/>
      <c r="G324" s="10"/>
      <c r="H324" s="10"/>
      <c r="I324" s="10"/>
      <c r="J324" s="10"/>
      <c r="K324" s="10"/>
      <c r="L324" s="10"/>
      <c r="M324" s="10"/>
      <c r="N324" s="10"/>
      <c r="O324" s="10"/>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row>
    <row r="325" spans="2:62" x14ac:dyDescent="0.25">
      <c r="B325" s="6"/>
      <c r="C325" s="3"/>
      <c r="D325" s="10"/>
      <c r="E325" s="10"/>
      <c r="F325" s="10"/>
      <c r="G325" s="10"/>
      <c r="H325" s="10"/>
      <c r="I325" s="10"/>
      <c r="J325" s="10"/>
      <c r="K325" s="10"/>
      <c r="L325" s="10"/>
      <c r="M325" s="10"/>
      <c r="N325" s="10"/>
      <c r="O325" s="10"/>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row>
    <row r="326" spans="2:62" x14ac:dyDescent="0.25">
      <c r="B326" s="6"/>
      <c r="C326" s="3"/>
      <c r="D326" s="10"/>
      <c r="E326" s="10"/>
      <c r="F326" s="10"/>
      <c r="G326" s="10"/>
      <c r="H326" s="10"/>
      <c r="I326" s="10"/>
      <c r="J326" s="10"/>
      <c r="K326" s="10"/>
      <c r="L326" s="10"/>
      <c r="M326" s="10"/>
      <c r="N326" s="10"/>
      <c r="O326" s="10"/>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row>
    <row r="327" spans="2:62" x14ac:dyDescent="0.25">
      <c r="B327" s="6"/>
      <c r="C327" s="3"/>
      <c r="D327" s="10"/>
      <c r="E327" s="10"/>
      <c r="F327" s="10"/>
      <c r="G327" s="10"/>
      <c r="H327" s="10"/>
      <c r="I327" s="10"/>
      <c r="J327" s="10"/>
      <c r="K327" s="10"/>
      <c r="L327" s="10"/>
      <c r="M327" s="10"/>
      <c r="N327" s="10"/>
      <c r="O327" s="10"/>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row>
    <row r="328" spans="2:62" x14ac:dyDescent="0.25">
      <c r="B328" s="6"/>
      <c r="C328" s="3"/>
      <c r="D328" s="10"/>
      <c r="E328" s="10"/>
      <c r="F328" s="10"/>
      <c r="G328" s="10"/>
      <c r="H328" s="10"/>
      <c r="I328" s="10"/>
      <c r="J328" s="10"/>
      <c r="K328" s="10"/>
      <c r="L328" s="10"/>
      <c r="M328" s="10"/>
      <c r="N328" s="10"/>
      <c r="O328" s="10"/>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row>
    <row r="329" spans="2:62" x14ac:dyDescent="0.25">
      <c r="B329" s="6"/>
      <c r="C329" s="3"/>
      <c r="D329" s="10"/>
      <c r="E329" s="10"/>
      <c r="F329" s="10"/>
      <c r="G329" s="10"/>
      <c r="H329" s="10"/>
      <c r="I329" s="10"/>
      <c r="J329" s="10"/>
      <c r="K329" s="10"/>
      <c r="L329" s="10"/>
      <c r="M329" s="10"/>
      <c r="N329" s="10"/>
      <c r="O329" s="10"/>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row>
    <row r="330" spans="2:62" x14ac:dyDescent="0.25">
      <c r="B330" s="6"/>
      <c r="C330" s="3"/>
      <c r="D330" s="10"/>
      <c r="E330" s="10"/>
      <c r="F330" s="10"/>
      <c r="G330" s="10"/>
      <c r="H330" s="10"/>
      <c r="I330" s="10"/>
      <c r="J330" s="10"/>
      <c r="K330" s="10"/>
      <c r="L330" s="10"/>
      <c r="M330" s="10"/>
      <c r="N330" s="10"/>
      <c r="O330" s="10"/>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row>
    <row r="331" spans="2:62" x14ac:dyDescent="0.25">
      <c r="B331" s="6"/>
      <c r="C331" s="3"/>
      <c r="D331" s="10"/>
      <c r="E331" s="10"/>
      <c r="F331" s="10"/>
      <c r="G331" s="10"/>
      <c r="H331" s="10"/>
      <c r="I331" s="10"/>
      <c r="J331" s="10"/>
      <c r="K331" s="10"/>
      <c r="L331" s="10"/>
      <c r="M331" s="10"/>
      <c r="N331" s="10"/>
      <c r="O331" s="10"/>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row>
    <row r="332" spans="2:62" x14ac:dyDescent="0.25">
      <c r="B332" s="6"/>
      <c r="C332" s="3"/>
      <c r="D332" s="10"/>
      <c r="E332" s="10"/>
      <c r="F332" s="10"/>
      <c r="G332" s="10"/>
      <c r="H332" s="10"/>
      <c r="I332" s="10"/>
      <c r="J332" s="10"/>
      <c r="K332" s="10"/>
      <c r="L332" s="10"/>
      <c r="M332" s="10"/>
      <c r="N332" s="10"/>
      <c r="O332" s="10"/>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row>
    <row r="333" spans="2:62" x14ac:dyDescent="0.25">
      <c r="B333" s="6"/>
      <c r="C333" s="3"/>
      <c r="D333" s="10"/>
      <c r="E333" s="10"/>
      <c r="F333" s="10"/>
      <c r="G333" s="10"/>
      <c r="H333" s="10"/>
      <c r="I333" s="10"/>
      <c r="J333" s="10"/>
      <c r="K333" s="10"/>
      <c r="L333" s="10"/>
      <c r="M333" s="10"/>
      <c r="N333" s="10"/>
      <c r="O333" s="10"/>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row>
    <row r="334" spans="2:62" x14ac:dyDescent="0.25">
      <c r="B334" s="6"/>
      <c r="C334" s="3"/>
      <c r="D334" s="10"/>
      <c r="E334" s="10"/>
      <c r="F334" s="10"/>
      <c r="G334" s="10"/>
      <c r="H334" s="10"/>
      <c r="I334" s="10"/>
      <c r="J334" s="10"/>
      <c r="K334" s="10"/>
      <c r="L334" s="10"/>
      <c r="M334" s="10"/>
      <c r="N334" s="10"/>
      <c r="O334" s="10"/>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row>
    <row r="335" spans="2:62" x14ac:dyDescent="0.25">
      <c r="B335" s="6"/>
      <c r="C335" s="3"/>
      <c r="D335" s="10"/>
      <c r="E335" s="10"/>
      <c r="F335" s="10"/>
      <c r="G335" s="10"/>
      <c r="H335" s="10"/>
      <c r="I335" s="10"/>
      <c r="J335" s="10"/>
      <c r="K335" s="10"/>
      <c r="L335" s="10"/>
      <c r="M335" s="10"/>
      <c r="N335" s="10"/>
      <c r="O335" s="10"/>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row>
    <row r="336" spans="2:62" x14ac:dyDescent="0.25">
      <c r="B336" s="6"/>
      <c r="C336" s="3"/>
      <c r="D336" s="10"/>
      <c r="E336" s="10"/>
      <c r="F336" s="10"/>
      <c r="G336" s="10"/>
      <c r="H336" s="10"/>
      <c r="I336" s="10"/>
      <c r="J336" s="10"/>
      <c r="K336" s="10"/>
      <c r="L336" s="10"/>
      <c r="M336" s="10"/>
      <c r="N336" s="10"/>
      <c r="O336" s="10"/>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row>
    <row r="337" spans="2:62" x14ac:dyDescent="0.25">
      <c r="B337" s="6"/>
      <c r="C337" s="3"/>
      <c r="D337" s="10"/>
      <c r="E337" s="10"/>
      <c r="F337" s="10"/>
      <c r="G337" s="10"/>
      <c r="H337" s="10"/>
      <c r="I337" s="10"/>
      <c r="J337" s="10"/>
      <c r="K337" s="10"/>
      <c r="L337" s="10"/>
      <c r="M337" s="10"/>
      <c r="N337" s="10"/>
      <c r="O337" s="10"/>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row>
    <row r="338" spans="2:62" x14ac:dyDescent="0.25">
      <c r="B338" s="6"/>
      <c r="C338" s="3"/>
      <c r="D338" s="10"/>
      <c r="E338" s="10"/>
      <c r="F338" s="10"/>
      <c r="G338" s="10"/>
      <c r="H338" s="10"/>
      <c r="I338" s="10"/>
      <c r="J338" s="10"/>
      <c r="K338" s="10"/>
      <c r="L338" s="10"/>
      <c r="M338" s="10"/>
      <c r="N338" s="10"/>
      <c r="O338" s="10"/>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row>
    <row r="339" spans="2:62" x14ac:dyDescent="0.25">
      <c r="B339" s="6"/>
      <c r="C339" s="3"/>
      <c r="D339" s="10"/>
      <c r="E339" s="10"/>
      <c r="F339" s="10"/>
      <c r="G339" s="10"/>
      <c r="H339" s="10"/>
      <c r="I339" s="10"/>
      <c r="J339" s="10"/>
      <c r="K339" s="10"/>
      <c r="L339" s="10"/>
      <c r="M339" s="10"/>
      <c r="N339" s="10"/>
      <c r="O339" s="10"/>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row>
    <row r="340" spans="2:62" x14ac:dyDescent="0.25">
      <c r="B340" s="6"/>
      <c r="C340" s="3"/>
      <c r="D340" s="10"/>
      <c r="E340" s="10"/>
      <c r="F340" s="10"/>
      <c r="G340" s="10"/>
      <c r="H340" s="10"/>
      <c r="I340" s="10"/>
      <c r="J340" s="10"/>
      <c r="K340" s="10"/>
      <c r="L340" s="10"/>
      <c r="M340" s="10"/>
      <c r="N340" s="10"/>
      <c r="O340" s="10"/>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row>
    <row r="341" spans="2:62" x14ac:dyDescent="0.25">
      <c r="B341" s="6"/>
      <c r="C341" s="3"/>
      <c r="D341" s="10"/>
      <c r="E341" s="10"/>
      <c r="F341" s="10"/>
      <c r="G341" s="10"/>
      <c r="H341" s="10"/>
      <c r="I341" s="10"/>
      <c r="J341" s="10"/>
      <c r="K341" s="10"/>
      <c r="L341" s="10"/>
      <c r="M341" s="10"/>
      <c r="N341" s="10"/>
      <c r="O341" s="10"/>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row>
    <row r="342" spans="2:62" x14ac:dyDescent="0.25">
      <c r="B342" s="6"/>
      <c r="C342" s="3"/>
      <c r="D342" s="10"/>
      <c r="E342" s="10"/>
      <c r="F342" s="10"/>
      <c r="G342" s="10"/>
      <c r="H342" s="10"/>
      <c r="I342" s="10"/>
      <c r="J342" s="10"/>
      <c r="K342" s="10"/>
      <c r="L342" s="10"/>
      <c r="M342" s="10"/>
      <c r="N342" s="10"/>
      <c r="O342" s="10"/>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row>
    <row r="343" spans="2:62" x14ac:dyDescent="0.25">
      <c r="B343" s="6"/>
      <c r="C343" s="3"/>
      <c r="D343" s="10"/>
      <c r="E343" s="10"/>
      <c r="F343" s="10"/>
      <c r="G343" s="10"/>
      <c r="H343" s="10"/>
      <c r="I343" s="10"/>
      <c r="J343" s="10"/>
      <c r="K343" s="10"/>
      <c r="L343" s="10"/>
      <c r="M343" s="10"/>
      <c r="N343" s="10"/>
      <c r="O343" s="10"/>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row>
    <row r="344" spans="2:62" x14ac:dyDescent="0.25">
      <c r="B344" s="6"/>
      <c r="C344" s="3"/>
      <c r="D344" s="10"/>
      <c r="E344" s="10"/>
      <c r="F344" s="10"/>
      <c r="G344" s="10"/>
      <c r="H344" s="10"/>
      <c r="I344" s="10"/>
      <c r="J344" s="10"/>
      <c r="K344" s="10"/>
      <c r="L344" s="10"/>
      <c r="M344" s="10"/>
      <c r="N344" s="10"/>
      <c r="O344" s="10"/>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row>
    <row r="345" spans="2:62" x14ac:dyDescent="0.25">
      <c r="B345" s="6"/>
      <c r="C345" s="3"/>
      <c r="D345" s="10"/>
      <c r="E345" s="10"/>
      <c r="F345" s="10"/>
      <c r="G345" s="10"/>
      <c r="H345" s="10"/>
      <c r="I345" s="10"/>
      <c r="J345" s="10"/>
      <c r="K345" s="10"/>
      <c r="L345" s="10"/>
      <c r="M345" s="10"/>
      <c r="N345" s="10"/>
      <c r="O345" s="10"/>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row>
    <row r="346" spans="2:62" x14ac:dyDescent="0.25">
      <c r="B346" s="6"/>
      <c r="C346" s="3"/>
      <c r="D346" s="10"/>
      <c r="E346" s="10"/>
      <c r="F346" s="10"/>
      <c r="G346" s="10"/>
      <c r="H346" s="10"/>
      <c r="I346" s="10"/>
      <c r="J346" s="10"/>
      <c r="K346" s="10"/>
      <c r="L346" s="10"/>
      <c r="M346" s="10"/>
      <c r="N346" s="10"/>
      <c r="O346" s="10"/>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row>
    <row r="347" spans="2:62" x14ac:dyDescent="0.25">
      <c r="B347" s="6"/>
      <c r="C347" s="3"/>
      <c r="D347" s="10"/>
      <c r="E347" s="10"/>
      <c r="F347" s="10"/>
      <c r="G347" s="10"/>
      <c r="H347" s="10"/>
      <c r="I347" s="10"/>
      <c r="J347" s="10"/>
      <c r="K347" s="10"/>
      <c r="L347" s="10"/>
      <c r="M347" s="10"/>
      <c r="N347" s="10"/>
      <c r="O347" s="10"/>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row>
    <row r="348" spans="2:62" x14ac:dyDescent="0.25">
      <c r="B348" s="6"/>
      <c r="C348" s="3"/>
      <c r="D348" s="10"/>
      <c r="E348" s="10"/>
      <c r="F348" s="10"/>
      <c r="G348" s="10"/>
      <c r="H348" s="10"/>
      <c r="I348" s="10"/>
      <c r="J348" s="10"/>
      <c r="K348" s="10"/>
      <c r="L348" s="10"/>
      <c r="M348" s="10"/>
      <c r="N348" s="10"/>
      <c r="O348" s="10"/>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row>
    <row r="349" spans="2:62" x14ac:dyDescent="0.25">
      <c r="B349" s="6"/>
      <c r="C349" s="3"/>
      <c r="D349" s="10"/>
      <c r="E349" s="10"/>
      <c r="F349" s="10"/>
      <c r="G349" s="10"/>
      <c r="H349" s="10"/>
      <c r="I349" s="10"/>
      <c r="J349" s="10"/>
      <c r="K349" s="10"/>
      <c r="L349" s="10"/>
      <c r="M349" s="10"/>
      <c r="N349" s="10"/>
      <c r="O349" s="10"/>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row>
    <row r="350" spans="2:62" x14ac:dyDescent="0.25">
      <c r="B350" s="6"/>
      <c r="C350" s="3"/>
      <c r="D350" s="10"/>
      <c r="E350" s="10"/>
      <c r="F350" s="10"/>
      <c r="G350" s="10"/>
      <c r="H350" s="10"/>
      <c r="I350" s="10"/>
      <c r="J350" s="10"/>
      <c r="K350" s="10"/>
      <c r="L350" s="10"/>
      <c r="M350" s="10"/>
      <c r="N350" s="10"/>
      <c r="O350" s="10"/>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row>
    <row r="351" spans="2:62" x14ac:dyDescent="0.25">
      <c r="B351" s="6"/>
      <c r="C351" s="3"/>
      <c r="D351" s="10"/>
      <c r="E351" s="10"/>
      <c r="F351" s="10"/>
      <c r="G351" s="10"/>
      <c r="H351" s="10"/>
      <c r="I351" s="10"/>
      <c r="J351" s="10"/>
      <c r="K351" s="10"/>
      <c r="L351" s="10"/>
      <c r="M351" s="10"/>
      <c r="N351" s="10"/>
      <c r="O351" s="10"/>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row>
    <row r="352" spans="2:62" x14ac:dyDescent="0.25">
      <c r="B352" s="6"/>
      <c r="C352" s="3"/>
      <c r="D352" s="10"/>
      <c r="E352" s="10"/>
      <c r="F352" s="10"/>
      <c r="G352" s="10"/>
      <c r="H352" s="10"/>
      <c r="I352" s="10"/>
      <c r="J352" s="10"/>
      <c r="K352" s="10"/>
      <c r="L352" s="10"/>
      <c r="M352" s="10"/>
      <c r="N352" s="10"/>
      <c r="O352" s="10"/>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row>
    <row r="353" spans="2:62" x14ac:dyDescent="0.25">
      <c r="B353" s="6"/>
      <c r="C353" s="3"/>
      <c r="D353" s="10"/>
      <c r="E353" s="10"/>
      <c r="F353" s="10"/>
      <c r="G353" s="10"/>
      <c r="H353" s="10"/>
      <c r="I353" s="10"/>
      <c r="J353" s="10"/>
      <c r="K353" s="10"/>
      <c r="L353" s="10"/>
      <c r="M353" s="10"/>
      <c r="N353" s="10"/>
      <c r="O353" s="10"/>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row>
    <row r="354" spans="2:62" x14ac:dyDescent="0.25">
      <c r="B354" s="6"/>
      <c r="C354" s="3"/>
      <c r="D354" s="10"/>
      <c r="E354" s="10"/>
      <c r="F354" s="10"/>
      <c r="G354" s="10"/>
      <c r="H354" s="10"/>
      <c r="I354" s="10"/>
      <c r="J354" s="10"/>
      <c r="K354" s="10"/>
      <c r="L354" s="10"/>
      <c r="M354" s="10"/>
      <c r="N354" s="10"/>
      <c r="O354" s="10"/>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row>
    <row r="355" spans="2:62" x14ac:dyDescent="0.25">
      <c r="B355" s="6"/>
      <c r="C355" s="3"/>
      <c r="D355" s="10"/>
      <c r="E355" s="10"/>
      <c r="F355" s="10"/>
      <c r="G355" s="10"/>
      <c r="H355" s="10"/>
      <c r="I355" s="10"/>
      <c r="J355" s="10"/>
      <c r="K355" s="10"/>
      <c r="L355" s="10"/>
      <c r="M355" s="10"/>
      <c r="N355" s="10"/>
      <c r="O355" s="10"/>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row>
    <row r="356" spans="2:62" x14ac:dyDescent="0.25">
      <c r="B356" s="6"/>
      <c r="C356" s="3"/>
      <c r="D356" s="10"/>
      <c r="E356" s="10"/>
      <c r="F356" s="10"/>
      <c r="G356" s="10"/>
      <c r="H356" s="10"/>
      <c r="I356" s="10"/>
      <c r="J356" s="10"/>
      <c r="K356" s="10"/>
      <c r="L356" s="10"/>
      <c r="M356" s="10"/>
      <c r="N356" s="10"/>
      <c r="O356" s="10"/>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row>
    <row r="357" spans="2:62" x14ac:dyDescent="0.25">
      <c r="B357" s="6"/>
      <c r="C357" s="3"/>
      <c r="D357" s="10"/>
      <c r="E357" s="10"/>
      <c r="F357" s="10"/>
      <c r="G357" s="10"/>
      <c r="H357" s="10"/>
      <c r="I357" s="10"/>
      <c r="J357" s="10"/>
      <c r="K357" s="10"/>
      <c r="L357" s="10"/>
      <c r="M357" s="10"/>
      <c r="N357" s="10"/>
      <c r="O357" s="10"/>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row>
    <row r="358" spans="2:62" x14ac:dyDescent="0.25">
      <c r="B358" s="6"/>
      <c r="C358" s="3"/>
      <c r="D358" s="10"/>
      <c r="E358" s="10"/>
      <c r="F358" s="10"/>
      <c r="G358" s="10"/>
      <c r="H358" s="10"/>
      <c r="I358" s="10"/>
      <c r="J358" s="10"/>
      <c r="K358" s="10"/>
      <c r="L358" s="10"/>
      <c r="M358" s="10"/>
      <c r="N358" s="10"/>
      <c r="O358" s="10"/>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row>
    <row r="359" spans="2:62" x14ac:dyDescent="0.25">
      <c r="B359" s="6"/>
      <c r="C359" s="3"/>
      <c r="D359" s="10"/>
      <c r="E359" s="10"/>
      <c r="F359" s="10"/>
      <c r="G359" s="10"/>
      <c r="H359" s="10"/>
      <c r="I359" s="10"/>
      <c r="J359" s="10"/>
      <c r="K359" s="10"/>
      <c r="L359" s="10"/>
      <c r="M359" s="10"/>
      <c r="N359" s="10"/>
      <c r="O359" s="10"/>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row>
    <row r="360" spans="2:62" x14ac:dyDescent="0.25">
      <c r="B360" s="6"/>
      <c r="C360" s="3"/>
      <c r="D360" s="10"/>
      <c r="E360" s="10"/>
      <c r="F360" s="10"/>
      <c r="G360" s="10"/>
      <c r="H360" s="10"/>
      <c r="I360" s="10"/>
      <c r="J360" s="10"/>
      <c r="K360" s="10"/>
      <c r="L360" s="10"/>
      <c r="M360" s="10"/>
      <c r="N360" s="10"/>
      <c r="O360" s="10"/>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row>
    <row r="361" spans="2:62" x14ac:dyDescent="0.25">
      <c r="B361" s="6"/>
      <c r="C361" s="3"/>
      <c r="D361" s="10"/>
      <c r="E361" s="10"/>
      <c r="F361" s="10"/>
      <c r="G361" s="10"/>
      <c r="H361" s="10"/>
      <c r="I361" s="10"/>
      <c r="J361" s="10"/>
      <c r="K361" s="10"/>
      <c r="L361" s="10"/>
      <c r="M361" s="10"/>
      <c r="N361" s="10"/>
      <c r="O361" s="10"/>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row>
    <row r="362" spans="2:62" x14ac:dyDescent="0.25">
      <c r="B362" s="6"/>
      <c r="C362" s="3"/>
      <c r="D362" s="10"/>
      <c r="E362" s="10"/>
      <c r="F362" s="10"/>
      <c r="G362" s="10"/>
      <c r="H362" s="10"/>
      <c r="I362" s="10"/>
      <c r="J362" s="10"/>
      <c r="K362" s="10"/>
      <c r="L362" s="10"/>
      <c r="M362" s="10"/>
      <c r="N362" s="10"/>
      <c r="O362" s="10"/>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row>
    <row r="363" spans="2:62" x14ac:dyDescent="0.25">
      <c r="B363" s="6"/>
      <c r="C363" s="3"/>
      <c r="D363" s="10"/>
      <c r="E363" s="10"/>
      <c r="F363" s="10"/>
      <c r="G363" s="10"/>
      <c r="H363" s="10"/>
      <c r="I363" s="10"/>
      <c r="J363" s="10"/>
      <c r="K363" s="10"/>
      <c r="L363" s="10"/>
      <c r="M363" s="10"/>
      <c r="N363" s="10"/>
      <c r="O363" s="10"/>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row>
    <row r="364" spans="2:62" x14ac:dyDescent="0.25">
      <c r="B364" s="6"/>
      <c r="C364" s="3"/>
      <c r="D364" s="10"/>
      <c r="E364" s="10"/>
      <c r="F364" s="10"/>
      <c r="G364" s="10"/>
      <c r="H364" s="10"/>
      <c r="I364" s="10"/>
      <c r="J364" s="10"/>
      <c r="K364" s="10"/>
      <c r="L364" s="10"/>
      <c r="M364" s="10"/>
      <c r="N364" s="10"/>
      <c r="O364" s="10"/>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row>
    <row r="365" spans="2:62" x14ac:dyDescent="0.25">
      <c r="B365" s="6"/>
      <c r="C365" s="3"/>
      <c r="D365" s="10"/>
      <c r="E365" s="10"/>
      <c r="F365" s="10"/>
      <c r="G365" s="10"/>
      <c r="H365" s="10"/>
      <c r="I365" s="10"/>
      <c r="J365" s="10"/>
      <c r="K365" s="10"/>
      <c r="L365" s="10"/>
      <c r="M365" s="10"/>
      <c r="N365" s="10"/>
      <c r="O365" s="10"/>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row>
    <row r="366" spans="2:62" x14ac:dyDescent="0.25">
      <c r="B366" s="6"/>
      <c r="C366" s="3"/>
      <c r="D366" s="10"/>
      <c r="E366" s="10"/>
      <c r="F366" s="10"/>
      <c r="G366" s="10"/>
      <c r="H366" s="10"/>
      <c r="I366" s="10"/>
      <c r="J366" s="10"/>
      <c r="K366" s="10"/>
      <c r="L366" s="10"/>
      <c r="M366" s="10"/>
      <c r="N366" s="10"/>
      <c r="O366" s="10"/>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row>
    <row r="367" spans="2:62" x14ac:dyDescent="0.25">
      <c r="B367" s="6"/>
      <c r="C367" s="3"/>
      <c r="D367" s="10"/>
      <c r="E367" s="10"/>
      <c r="F367" s="10"/>
      <c r="G367" s="10"/>
      <c r="H367" s="10"/>
      <c r="I367" s="10"/>
      <c r="J367" s="10"/>
      <c r="K367" s="10"/>
      <c r="L367" s="10"/>
      <c r="M367" s="10"/>
      <c r="N367" s="10"/>
      <c r="O367" s="10"/>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row>
    <row r="368" spans="2:62" x14ac:dyDescent="0.25">
      <c r="B368" s="6"/>
      <c r="C368" s="3"/>
      <c r="D368" s="10"/>
      <c r="E368" s="10"/>
      <c r="F368" s="10"/>
      <c r="G368" s="10"/>
      <c r="H368" s="10"/>
      <c r="I368" s="10"/>
      <c r="J368" s="10"/>
      <c r="K368" s="10"/>
      <c r="L368" s="10"/>
      <c r="M368" s="10"/>
      <c r="N368" s="10"/>
      <c r="O368" s="10"/>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row>
    <row r="369" spans="2:62" x14ac:dyDescent="0.25">
      <c r="B369" s="6"/>
      <c r="C369" s="3"/>
      <c r="D369" s="10"/>
      <c r="E369" s="10"/>
      <c r="F369" s="10"/>
      <c r="G369" s="10"/>
      <c r="H369" s="10"/>
      <c r="I369" s="10"/>
      <c r="J369" s="10"/>
      <c r="K369" s="10"/>
      <c r="L369" s="10"/>
      <c r="M369" s="10"/>
      <c r="N369" s="10"/>
      <c r="O369" s="10"/>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row>
    <row r="370" spans="2:62" x14ac:dyDescent="0.25">
      <c r="B370" s="6"/>
      <c r="C370" s="3"/>
      <c r="D370" s="10"/>
      <c r="E370" s="10"/>
      <c r="F370" s="10"/>
      <c r="G370" s="10"/>
      <c r="H370" s="10"/>
      <c r="I370" s="10"/>
      <c r="J370" s="10"/>
      <c r="K370" s="10"/>
      <c r="L370" s="10"/>
      <c r="M370" s="10"/>
      <c r="N370" s="10"/>
      <c r="O370" s="10"/>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row>
    <row r="371" spans="2:62" x14ac:dyDescent="0.25">
      <c r="B371" s="6"/>
      <c r="C371" s="3"/>
      <c r="D371" s="10"/>
      <c r="E371" s="10"/>
      <c r="F371" s="10"/>
      <c r="G371" s="10"/>
      <c r="H371" s="10"/>
      <c r="I371" s="10"/>
      <c r="J371" s="10"/>
      <c r="K371" s="10"/>
      <c r="L371" s="10"/>
      <c r="M371" s="10"/>
      <c r="N371" s="10"/>
      <c r="O371" s="10"/>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row>
    <row r="372" spans="2:62" x14ac:dyDescent="0.25">
      <c r="B372" s="6"/>
      <c r="C372" s="3"/>
      <c r="D372" s="10"/>
      <c r="E372" s="10"/>
      <c r="F372" s="10"/>
      <c r="G372" s="10"/>
      <c r="H372" s="10"/>
      <c r="I372" s="10"/>
      <c r="J372" s="10"/>
      <c r="K372" s="10"/>
      <c r="L372" s="10"/>
      <c r="M372" s="10"/>
      <c r="N372" s="10"/>
      <c r="O372" s="10"/>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row>
    <row r="373" spans="2:62" x14ac:dyDescent="0.25">
      <c r="B373" s="6"/>
      <c r="C373" s="3"/>
      <c r="D373" s="10"/>
      <c r="E373" s="10"/>
      <c r="F373" s="10"/>
      <c r="G373" s="10"/>
      <c r="H373" s="10"/>
      <c r="I373" s="10"/>
      <c r="J373" s="10"/>
      <c r="K373" s="10"/>
      <c r="L373" s="10"/>
      <c r="M373" s="10"/>
      <c r="N373" s="10"/>
      <c r="O373" s="10"/>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row>
    <row r="374" spans="2:62" x14ac:dyDescent="0.25">
      <c r="B374" s="6"/>
      <c r="C374" s="3"/>
      <c r="D374" s="10"/>
      <c r="E374" s="10"/>
      <c r="F374" s="10"/>
      <c r="G374" s="10"/>
      <c r="H374" s="10"/>
      <c r="I374" s="10"/>
      <c r="J374" s="10"/>
      <c r="K374" s="10"/>
      <c r="L374" s="10"/>
      <c r="M374" s="10"/>
      <c r="N374" s="10"/>
      <c r="O374" s="10"/>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row>
    <row r="375" spans="2:62" x14ac:dyDescent="0.25">
      <c r="B375" s="6"/>
      <c r="C375" s="3"/>
      <c r="D375" s="10"/>
      <c r="E375" s="10"/>
      <c r="F375" s="10"/>
      <c r="G375" s="10"/>
      <c r="H375" s="10"/>
      <c r="I375" s="10"/>
      <c r="J375" s="10"/>
      <c r="K375" s="10"/>
      <c r="L375" s="10"/>
      <c r="M375" s="10"/>
      <c r="N375" s="10"/>
      <c r="O375" s="10"/>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row>
    <row r="376" spans="2:62" x14ac:dyDescent="0.25">
      <c r="B376" s="6"/>
      <c r="C376" s="3"/>
      <c r="D376" s="10"/>
      <c r="E376" s="10"/>
      <c r="F376" s="10"/>
      <c r="G376" s="10"/>
      <c r="H376" s="10"/>
      <c r="I376" s="10"/>
      <c r="J376" s="10"/>
      <c r="K376" s="10"/>
      <c r="L376" s="10"/>
      <c r="M376" s="10"/>
      <c r="N376" s="10"/>
      <c r="O376" s="10"/>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row>
    <row r="377" spans="2:62" x14ac:dyDescent="0.25">
      <c r="B377" s="6"/>
      <c r="C377" s="3"/>
      <c r="D377" s="10"/>
      <c r="E377" s="10"/>
      <c r="F377" s="10"/>
      <c r="G377" s="10"/>
      <c r="H377" s="10"/>
      <c r="I377" s="10"/>
      <c r="J377" s="10"/>
      <c r="K377" s="10"/>
      <c r="L377" s="10"/>
      <c r="M377" s="10"/>
      <c r="N377" s="10"/>
      <c r="O377" s="10"/>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row>
    <row r="378" spans="2:62" x14ac:dyDescent="0.25">
      <c r="B378" s="6"/>
      <c r="C378" s="3"/>
      <c r="D378" s="10"/>
      <c r="E378" s="10"/>
      <c r="F378" s="10"/>
      <c r="G378" s="10"/>
      <c r="H378" s="10"/>
      <c r="I378" s="10"/>
      <c r="J378" s="10"/>
      <c r="K378" s="10"/>
      <c r="L378" s="10"/>
      <c r="M378" s="10"/>
      <c r="N378" s="10"/>
      <c r="O378" s="10"/>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row>
    <row r="379" spans="2:62" x14ac:dyDescent="0.25">
      <c r="B379" s="6"/>
      <c r="C379" s="3"/>
      <c r="D379" s="10"/>
      <c r="E379" s="10"/>
      <c r="F379" s="10"/>
      <c r="G379" s="10"/>
      <c r="H379" s="10"/>
      <c r="I379" s="10"/>
      <c r="J379" s="10"/>
      <c r="K379" s="10"/>
      <c r="L379" s="10"/>
      <c r="M379" s="10"/>
      <c r="N379" s="10"/>
      <c r="O379" s="10"/>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row>
    <row r="380" spans="2:62" x14ac:dyDescent="0.25">
      <c r="B380" s="6"/>
      <c r="C380" s="3"/>
      <c r="D380" s="10"/>
      <c r="E380" s="10"/>
      <c r="F380" s="10"/>
      <c r="G380" s="10"/>
      <c r="H380" s="10"/>
      <c r="I380" s="10"/>
      <c r="J380" s="10"/>
      <c r="K380" s="10"/>
      <c r="L380" s="10"/>
      <c r="M380" s="10"/>
      <c r="N380" s="10"/>
      <c r="O380" s="10"/>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row>
    <row r="381" spans="2:62" x14ac:dyDescent="0.25">
      <c r="B381" s="6"/>
      <c r="C381" s="3"/>
      <c r="D381" s="10"/>
      <c r="E381" s="10"/>
      <c r="F381" s="10"/>
      <c r="G381" s="10"/>
      <c r="H381" s="10"/>
      <c r="I381" s="10"/>
      <c r="J381" s="10"/>
      <c r="K381" s="10"/>
      <c r="L381" s="10"/>
      <c r="M381" s="10"/>
      <c r="N381" s="10"/>
      <c r="O381" s="10"/>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row>
    <row r="382" spans="2:62" x14ac:dyDescent="0.25">
      <c r="B382" s="6"/>
      <c r="C382" s="3"/>
      <c r="D382" s="10"/>
      <c r="E382" s="10"/>
      <c r="F382" s="10"/>
      <c r="G382" s="10"/>
      <c r="H382" s="10"/>
      <c r="I382" s="10"/>
      <c r="J382" s="10"/>
      <c r="K382" s="10"/>
      <c r="L382" s="10"/>
      <c r="M382" s="10"/>
      <c r="N382" s="10"/>
      <c r="O382" s="10"/>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row>
    <row r="383" spans="2:62" x14ac:dyDescent="0.25">
      <c r="B383" s="6"/>
      <c r="C383" s="3"/>
      <c r="D383" s="10"/>
      <c r="E383" s="10"/>
      <c r="F383" s="10"/>
      <c r="G383" s="10"/>
      <c r="H383" s="10"/>
      <c r="I383" s="10"/>
      <c r="J383" s="10"/>
      <c r="K383" s="10"/>
      <c r="L383" s="10"/>
      <c r="M383" s="10"/>
      <c r="N383" s="10"/>
      <c r="O383" s="10"/>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row>
    <row r="384" spans="2:62" x14ac:dyDescent="0.25">
      <c r="B384" s="6"/>
      <c r="C384" s="3"/>
      <c r="D384" s="10"/>
      <c r="E384" s="10"/>
      <c r="F384" s="10"/>
      <c r="G384" s="10"/>
      <c r="H384" s="10"/>
      <c r="I384" s="10"/>
      <c r="J384" s="10"/>
      <c r="K384" s="10"/>
      <c r="L384" s="10"/>
      <c r="M384" s="10"/>
      <c r="N384" s="10"/>
      <c r="O384" s="10"/>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row>
    <row r="385" spans="2:62" x14ac:dyDescent="0.25">
      <c r="B385" s="6"/>
      <c r="C385" s="3"/>
      <c r="D385" s="10"/>
      <c r="E385" s="10"/>
      <c r="F385" s="10"/>
      <c r="G385" s="10"/>
      <c r="H385" s="10"/>
      <c r="I385" s="10"/>
      <c r="J385" s="10"/>
      <c r="K385" s="10"/>
      <c r="L385" s="10"/>
      <c r="M385" s="10"/>
      <c r="N385" s="10"/>
      <c r="O385" s="10"/>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row>
    <row r="386" spans="2:62" x14ac:dyDescent="0.25">
      <c r="B386" s="6"/>
      <c r="C386" s="3"/>
      <c r="D386" s="10"/>
      <c r="E386" s="10"/>
      <c r="F386" s="10"/>
      <c r="G386" s="10"/>
      <c r="H386" s="10"/>
      <c r="I386" s="10"/>
      <c r="J386" s="10"/>
      <c r="K386" s="10"/>
      <c r="L386" s="10"/>
      <c r="M386" s="10"/>
      <c r="N386" s="10"/>
      <c r="O386" s="10"/>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row>
    <row r="387" spans="2:62" x14ac:dyDescent="0.25">
      <c r="B387" s="6"/>
      <c r="C387" s="3"/>
      <c r="D387" s="10"/>
      <c r="E387" s="10"/>
      <c r="F387" s="10"/>
      <c r="G387" s="10"/>
      <c r="H387" s="10"/>
      <c r="I387" s="10"/>
      <c r="J387" s="10"/>
      <c r="K387" s="10"/>
      <c r="L387" s="10"/>
      <c r="M387" s="10"/>
      <c r="N387" s="10"/>
      <c r="O387" s="10"/>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row>
    <row r="388" spans="2:62" x14ac:dyDescent="0.25">
      <c r="B388" s="6"/>
      <c r="C388" s="3"/>
      <c r="D388" s="10"/>
      <c r="E388" s="10"/>
      <c r="F388" s="10"/>
      <c r="G388" s="10"/>
      <c r="H388" s="10"/>
      <c r="I388" s="10"/>
      <c r="J388" s="10"/>
      <c r="K388" s="10"/>
      <c r="L388" s="10"/>
      <c r="M388" s="10"/>
      <c r="N388" s="10"/>
      <c r="O388" s="10"/>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row>
    <row r="389" spans="2:62" x14ac:dyDescent="0.25">
      <c r="B389" s="6"/>
      <c r="C389" s="3"/>
      <c r="D389" s="10"/>
      <c r="E389" s="10"/>
      <c r="F389" s="10"/>
      <c r="G389" s="10"/>
      <c r="H389" s="10"/>
      <c r="I389" s="10"/>
      <c r="J389" s="10"/>
      <c r="K389" s="10"/>
      <c r="L389" s="10"/>
      <c r="M389" s="10"/>
      <c r="N389" s="10"/>
      <c r="O389" s="10"/>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row>
    <row r="390" spans="2:62" x14ac:dyDescent="0.25">
      <c r="B390" s="6"/>
      <c r="C390" s="3"/>
      <c r="D390" s="10"/>
      <c r="E390" s="10"/>
      <c r="F390" s="10"/>
      <c r="G390" s="10"/>
      <c r="H390" s="10"/>
      <c r="I390" s="10"/>
      <c r="J390" s="10"/>
      <c r="K390" s="10"/>
      <c r="L390" s="10"/>
      <c r="M390" s="10"/>
      <c r="N390" s="10"/>
      <c r="O390" s="10"/>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row>
    <row r="391" spans="2:62" x14ac:dyDescent="0.25">
      <c r="B391" s="6"/>
      <c r="C391" s="3"/>
      <c r="D391" s="10"/>
      <c r="E391" s="10"/>
      <c r="F391" s="10"/>
      <c r="G391" s="10"/>
      <c r="H391" s="10"/>
      <c r="I391" s="10"/>
      <c r="J391" s="10"/>
      <c r="K391" s="10"/>
      <c r="L391" s="10"/>
      <c r="M391" s="10"/>
      <c r="N391" s="10"/>
      <c r="O391" s="10"/>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row>
    <row r="392" spans="2:62" x14ac:dyDescent="0.25">
      <c r="B392" s="6"/>
      <c r="C392" s="3"/>
      <c r="D392" s="10"/>
      <c r="E392" s="10"/>
      <c r="F392" s="10"/>
      <c r="G392" s="10"/>
      <c r="H392" s="10"/>
      <c r="I392" s="10"/>
      <c r="J392" s="10"/>
      <c r="K392" s="10"/>
      <c r="L392" s="10"/>
      <c r="M392" s="10"/>
      <c r="N392" s="10"/>
      <c r="O392" s="10"/>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row>
    <row r="393" spans="2:62" x14ac:dyDescent="0.25">
      <c r="B393" s="6"/>
      <c r="C393" s="3"/>
      <c r="D393" s="10"/>
      <c r="E393" s="10"/>
      <c r="F393" s="10"/>
      <c r="G393" s="10"/>
      <c r="H393" s="10"/>
      <c r="I393" s="10"/>
      <c r="J393" s="10"/>
      <c r="K393" s="10"/>
      <c r="L393" s="10"/>
      <c r="M393" s="10"/>
      <c r="N393" s="10"/>
      <c r="O393" s="10"/>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row>
    <row r="394" spans="2:62" x14ac:dyDescent="0.25">
      <c r="B394" s="6"/>
      <c r="C394" s="3"/>
      <c r="D394" s="10"/>
      <c r="E394" s="10"/>
      <c r="F394" s="10"/>
      <c r="G394" s="10"/>
      <c r="H394" s="10"/>
      <c r="I394" s="10"/>
      <c r="J394" s="10"/>
      <c r="K394" s="10"/>
      <c r="L394" s="10"/>
      <c r="M394" s="10"/>
      <c r="N394" s="10"/>
      <c r="O394" s="10"/>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row>
    <row r="395" spans="2:62" x14ac:dyDescent="0.25">
      <c r="B395" s="6"/>
      <c r="C395" s="3"/>
      <c r="D395" s="10"/>
      <c r="E395" s="10"/>
      <c r="F395" s="10"/>
      <c r="G395" s="10"/>
      <c r="H395" s="10"/>
      <c r="I395" s="10"/>
      <c r="J395" s="10"/>
      <c r="K395" s="10"/>
      <c r="L395" s="10"/>
      <c r="M395" s="10"/>
      <c r="N395" s="10"/>
      <c r="O395" s="10"/>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row>
    <row r="396" spans="2:62" x14ac:dyDescent="0.25">
      <c r="B396" s="6"/>
      <c r="C396" s="3"/>
      <c r="D396" s="10"/>
      <c r="E396" s="10"/>
      <c r="F396" s="10"/>
      <c r="G396" s="10"/>
      <c r="H396" s="10"/>
      <c r="I396" s="10"/>
      <c r="J396" s="10"/>
      <c r="K396" s="10"/>
      <c r="L396" s="10"/>
      <c r="M396" s="10"/>
      <c r="N396" s="10"/>
      <c r="O396" s="10"/>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row>
    <row r="397" spans="2:62" x14ac:dyDescent="0.25">
      <c r="B397" s="6"/>
      <c r="C397" s="3"/>
      <c r="D397" s="10"/>
      <c r="E397" s="10"/>
      <c r="F397" s="10"/>
      <c r="G397" s="10"/>
      <c r="H397" s="10"/>
      <c r="I397" s="10"/>
      <c r="J397" s="10"/>
      <c r="K397" s="10"/>
      <c r="L397" s="10"/>
      <c r="M397" s="10"/>
      <c r="N397" s="10"/>
      <c r="O397" s="10"/>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row>
    <row r="398" spans="2:62" x14ac:dyDescent="0.25">
      <c r="B398" s="6"/>
      <c r="C398" s="3"/>
      <c r="D398" s="10"/>
      <c r="E398" s="10"/>
      <c r="F398" s="10"/>
      <c r="G398" s="10"/>
      <c r="H398" s="10"/>
      <c r="I398" s="10"/>
      <c r="J398" s="10"/>
      <c r="K398" s="10"/>
      <c r="L398" s="10"/>
      <c r="M398" s="10"/>
      <c r="N398" s="10"/>
      <c r="O398" s="10"/>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row>
    <row r="399" spans="2:62" x14ac:dyDescent="0.25">
      <c r="B399" s="6"/>
      <c r="C399" s="3"/>
      <c r="D399" s="10"/>
      <c r="E399" s="10"/>
      <c r="F399" s="10"/>
      <c r="G399" s="10"/>
      <c r="H399" s="10"/>
      <c r="I399" s="10"/>
      <c r="J399" s="10"/>
      <c r="K399" s="10"/>
      <c r="L399" s="10"/>
      <c r="M399" s="10"/>
      <c r="N399" s="10"/>
      <c r="O399" s="10"/>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row>
    <row r="400" spans="2:62" x14ac:dyDescent="0.25">
      <c r="B400" s="6"/>
      <c r="C400" s="3"/>
      <c r="D400" s="10"/>
      <c r="E400" s="10"/>
      <c r="F400" s="10"/>
      <c r="G400" s="10"/>
      <c r="H400" s="10"/>
      <c r="I400" s="10"/>
      <c r="J400" s="10"/>
      <c r="K400" s="10"/>
      <c r="L400" s="10"/>
      <c r="M400" s="10"/>
      <c r="N400" s="10"/>
      <c r="O400" s="10"/>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row>
    <row r="401" spans="2:62" x14ac:dyDescent="0.25">
      <c r="B401" s="6"/>
      <c r="C401" s="3"/>
      <c r="D401" s="10"/>
      <c r="E401" s="10"/>
      <c r="F401" s="10"/>
      <c r="G401" s="10"/>
      <c r="H401" s="10"/>
      <c r="I401" s="10"/>
      <c r="J401" s="10"/>
      <c r="K401" s="10"/>
      <c r="L401" s="10"/>
      <c r="M401" s="10"/>
      <c r="N401" s="10"/>
      <c r="O401" s="10"/>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row>
    <row r="402" spans="2:62" x14ac:dyDescent="0.25">
      <c r="B402" s="6"/>
      <c r="C402" s="3"/>
      <c r="D402" s="10"/>
      <c r="E402" s="10"/>
      <c r="F402" s="10"/>
      <c r="G402" s="10"/>
      <c r="H402" s="10"/>
      <c r="I402" s="10"/>
      <c r="J402" s="10"/>
      <c r="K402" s="10"/>
      <c r="L402" s="10"/>
      <c r="M402" s="10"/>
      <c r="N402" s="10"/>
      <c r="O402" s="10"/>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row>
    <row r="403" spans="2:62" x14ac:dyDescent="0.25">
      <c r="B403" s="6"/>
      <c r="C403" s="3"/>
      <c r="D403" s="10"/>
      <c r="E403" s="10"/>
      <c r="F403" s="10"/>
      <c r="G403" s="10"/>
      <c r="H403" s="10"/>
      <c r="I403" s="10"/>
      <c r="J403" s="10"/>
      <c r="K403" s="10"/>
      <c r="L403" s="10"/>
      <c r="M403" s="10"/>
      <c r="N403" s="10"/>
      <c r="O403" s="10"/>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row>
    <row r="404" spans="2:62" x14ac:dyDescent="0.25">
      <c r="B404" s="6"/>
      <c r="C404" s="3"/>
      <c r="D404" s="10"/>
      <c r="E404" s="10"/>
      <c r="F404" s="10"/>
      <c r="G404" s="10"/>
      <c r="H404" s="10"/>
      <c r="I404" s="10"/>
      <c r="J404" s="10"/>
      <c r="K404" s="10"/>
      <c r="L404" s="10"/>
      <c r="M404" s="10"/>
      <c r="N404" s="10"/>
      <c r="O404" s="10"/>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row>
    <row r="405" spans="2:62" x14ac:dyDescent="0.25">
      <c r="B405" s="6"/>
      <c r="C405" s="3"/>
      <c r="D405" s="10"/>
      <c r="E405" s="10"/>
      <c r="F405" s="10"/>
      <c r="G405" s="10"/>
      <c r="H405" s="10"/>
      <c r="I405" s="10"/>
      <c r="J405" s="10"/>
      <c r="K405" s="10"/>
      <c r="L405" s="10"/>
      <c r="M405" s="10"/>
      <c r="N405" s="10"/>
      <c r="O405" s="10"/>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row>
    <row r="406" spans="2:62" x14ac:dyDescent="0.25">
      <c r="B406" s="6"/>
      <c r="C406" s="3"/>
      <c r="D406" s="10"/>
      <c r="E406" s="10"/>
      <c r="F406" s="10"/>
      <c r="G406" s="10"/>
      <c r="H406" s="10"/>
      <c r="I406" s="10"/>
      <c r="J406" s="10"/>
      <c r="K406" s="10"/>
      <c r="L406" s="10"/>
      <c r="M406" s="10"/>
      <c r="N406" s="10"/>
      <c r="O406" s="10"/>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row>
    <row r="407" spans="2:62" x14ac:dyDescent="0.25">
      <c r="B407" s="6"/>
      <c r="C407" s="3"/>
      <c r="D407" s="10"/>
      <c r="E407" s="10"/>
      <c r="F407" s="10"/>
      <c r="G407" s="10"/>
      <c r="H407" s="10"/>
      <c r="I407" s="10"/>
      <c r="J407" s="10"/>
      <c r="K407" s="10"/>
      <c r="L407" s="10"/>
      <c r="M407" s="10"/>
      <c r="N407" s="10"/>
      <c r="O407" s="10"/>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row>
    <row r="408" spans="2:62" x14ac:dyDescent="0.25">
      <c r="B408" s="6"/>
      <c r="C408" s="3"/>
      <c r="D408" s="10"/>
      <c r="E408" s="10"/>
      <c r="F408" s="10"/>
      <c r="G408" s="10"/>
      <c r="H408" s="10"/>
      <c r="I408" s="10"/>
      <c r="J408" s="10"/>
      <c r="K408" s="10"/>
      <c r="L408" s="10"/>
      <c r="M408" s="10"/>
      <c r="N408" s="10"/>
      <c r="O408" s="10"/>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row>
    <row r="409" spans="2:62" x14ac:dyDescent="0.25">
      <c r="B409" s="6"/>
      <c r="C409" s="3"/>
      <c r="D409" s="10"/>
      <c r="E409" s="10"/>
      <c r="F409" s="10"/>
      <c r="G409" s="10"/>
      <c r="H409" s="10"/>
      <c r="I409" s="10"/>
      <c r="J409" s="10"/>
      <c r="K409" s="10"/>
      <c r="L409" s="10"/>
      <c r="M409" s="10"/>
      <c r="N409" s="10"/>
      <c r="O409" s="10"/>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row>
    <row r="410" spans="2:62" x14ac:dyDescent="0.25">
      <c r="B410" s="6"/>
      <c r="C410" s="3"/>
      <c r="D410" s="10"/>
      <c r="E410" s="10"/>
      <c r="F410" s="10"/>
      <c r="G410" s="10"/>
      <c r="H410" s="10"/>
      <c r="I410" s="10"/>
      <c r="J410" s="10"/>
      <c r="K410" s="10"/>
      <c r="L410" s="10"/>
      <c r="M410" s="10"/>
      <c r="N410" s="10"/>
      <c r="O410" s="10"/>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row>
    <row r="411" spans="2:62" x14ac:dyDescent="0.25">
      <c r="B411" s="6"/>
      <c r="C411" s="3"/>
      <c r="D411" s="10"/>
      <c r="E411" s="10"/>
      <c r="F411" s="10"/>
      <c r="G411" s="10"/>
      <c r="H411" s="10"/>
      <c r="I411" s="10"/>
      <c r="J411" s="10"/>
      <c r="K411" s="10"/>
      <c r="L411" s="10"/>
      <c r="M411" s="10"/>
      <c r="N411" s="10"/>
      <c r="O411" s="10"/>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row>
    <row r="412" spans="2:62" x14ac:dyDescent="0.25">
      <c r="B412" s="6"/>
      <c r="C412" s="3"/>
      <c r="D412" s="10"/>
      <c r="E412" s="10"/>
      <c r="F412" s="10"/>
      <c r="G412" s="10"/>
      <c r="H412" s="10"/>
      <c r="I412" s="10"/>
      <c r="J412" s="10"/>
      <c r="K412" s="10"/>
      <c r="L412" s="10"/>
      <c r="M412" s="10"/>
      <c r="N412" s="10"/>
      <c r="O412" s="10"/>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row>
    <row r="413" spans="2:62" x14ac:dyDescent="0.25">
      <c r="B413" s="6"/>
      <c r="C413" s="3"/>
      <c r="D413" s="10"/>
      <c r="E413" s="10"/>
      <c r="F413" s="10"/>
      <c r="G413" s="10"/>
      <c r="H413" s="10"/>
      <c r="I413" s="10"/>
      <c r="J413" s="10"/>
      <c r="K413" s="10"/>
      <c r="L413" s="10"/>
      <c r="M413" s="10"/>
      <c r="N413" s="10"/>
      <c r="O413" s="10"/>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row>
    <row r="414" spans="2:62" x14ac:dyDescent="0.25">
      <c r="B414" s="6"/>
      <c r="C414" s="3"/>
      <c r="D414" s="10"/>
      <c r="E414" s="10"/>
      <c r="F414" s="10"/>
      <c r="G414" s="10"/>
      <c r="H414" s="10"/>
      <c r="I414" s="10"/>
      <c r="J414" s="10"/>
      <c r="K414" s="10"/>
      <c r="L414" s="10"/>
      <c r="M414" s="10"/>
      <c r="N414" s="10"/>
      <c r="O414" s="10"/>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row>
    <row r="415" spans="2:62" x14ac:dyDescent="0.25">
      <c r="B415" s="6"/>
      <c r="C415" s="3"/>
      <c r="D415" s="10"/>
      <c r="E415" s="10"/>
      <c r="F415" s="10"/>
      <c r="G415" s="10"/>
      <c r="H415" s="10"/>
      <c r="I415" s="10"/>
      <c r="J415" s="10"/>
      <c r="K415" s="10"/>
      <c r="L415" s="10"/>
      <c r="M415" s="10"/>
      <c r="N415" s="10"/>
      <c r="O415" s="10"/>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row>
    <row r="416" spans="2:62" x14ac:dyDescent="0.25">
      <c r="B416" s="6"/>
      <c r="C416" s="3"/>
      <c r="D416" s="10"/>
      <c r="E416" s="10"/>
      <c r="F416" s="10"/>
      <c r="G416" s="10"/>
      <c r="H416" s="10"/>
      <c r="I416" s="10"/>
      <c r="J416" s="10"/>
      <c r="K416" s="10"/>
      <c r="L416" s="10"/>
      <c r="M416" s="10"/>
      <c r="N416" s="10"/>
      <c r="O416" s="10"/>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row>
    <row r="417" spans="2:62" x14ac:dyDescent="0.25">
      <c r="B417" s="6"/>
      <c r="C417" s="3"/>
      <c r="D417" s="10"/>
      <c r="E417" s="10"/>
      <c r="F417" s="10"/>
      <c r="G417" s="10"/>
      <c r="H417" s="10"/>
      <c r="I417" s="10"/>
      <c r="J417" s="10"/>
      <c r="K417" s="10"/>
      <c r="L417" s="10"/>
      <c r="M417" s="10"/>
      <c r="N417" s="10"/>
      <c r="O417" s="10"/>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row>
    <row r="418" spans="2:62" x14ac:dyDescent="0.25">
      <c r="B418" s="6"/>
      <c r="C418" s="3"/>
      <c r="D418" s="10"/>
      <c r="E418" s="10"/>
      <c r="F418" s="10"/>
      <c r="G418" s="10"/>
      <c r="H418" s="10"/>
      <c r="I418" s="10"/>
      <c r="J418" s="10"/>
      <c r="K418" s="10"/>
      <c r="L418" s="10"/>
      <c r="M418" s="10"/>
      <c r="N418" s="10"/>
      <c r="O418" s="10"/>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row>
    <row r="419" spans="2:62" x14ac:dyDescent="0.25">
      <c r="B419" s="6"/>
      <c r="C419" s="3"/>
      <c r="D419" s="10"/>
      <c r="E419" s="10"/>
      <c r="F419" s="10"/>
      <c r="G419" s="10"/>
      <c r="H419" s="10"/>
      <c r="I419" s="10"/>
      <c r="J419" s="10"/>
      <c r="K419" s="10"/>
      <c r="L419" s="10"/>
      <c r="M419" s="10"/>
      <c r="N419" s="10"/>
      <c r="O419" s="10"/>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row>
    <row r="420" spans="2:62" x14ac:dyDescent="0.25">
      <c r="B420" s="6"/>
      <c r="C420" s="3"/>
      <c r="D420" s="10"/>
      <c r="E420" s="10"/>
      <c r="F420" s="10"/>
      <c r="G420" s="10"/>
      <c r="H420" s="10"/>
      <c r="I420" s="10"/>
      <c r="J420" s="10"/>
      <c r="K420" s="10"/>
      <c r="L420" s="10"/>
      <c r="M420" s="10"/>
      <c r="N420" s="10"/>
      <c r="O420" s="10"/>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row>
    <row r="421" spans="2:62" x14ac:dyDescent="0.25">
      <c r="B421" s="6"/>
      <c r="C421" s="3"/>
      <c r="D421" s="10"/>
      <c r="E421" s="10"/>
      <c r="F421" s="10"/>
      <c r="G421" s="10"/>
      <c r="H421" s="10"/>
      <c r="I421" s="10"/>
      <c r="J421" s="10"/>
      <c r="K421" s="10"/>
      <c r="L421" s="10"/>
      <c r="M421" s="10"/>
      <c r="N421" s="10"/>
      <c r="O421" s="10"/>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row>
    <row r="422" spans="2:62" x14ac:dyDescent="0.25">
      <c r="B422" s="6"/>
      <c r="C422" s="3"/>
      <c r="D422" s="10"/>
      <c r="E422" s="10"/>
      <c r="F422" s="10"/>
      <c r="G422" s="10"/>
      <c r="H422" s="10"/>
      <c r="I422" s="10"/>
      <c r="J422" s="10"/>
      <c r="K422" s="10"/>
      <c r="L422" s="10"/>
      <c r="M422" s="10"/>
      <c r="N422" s="10"/>
      <c r="O422" s="10"/>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row>
    <row r="423" spans="2:62" x14ac:dyDescent="0.25">
      <c r="B423" s="6"/>
      <c r="C423" s="3"/>
      <c r="D423" s="10"/>
      <c r="E423" s="10"/>
      <c r="F423" s="10"/>
      <c r="G423" s="10"/>
      <c r="H423" s="10"/>
      <c r="I423" s="10"/>
      <c r="J423" s="10"/>
      <c r="K423" s="10"/>
      <c r="L423" s="10"/>
      <c r="M423" s="10"/>
      <c r="N423" s="10"/>
      <c r="O423" s="10"/>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row>
    <row r="424" spans="2:62" x14ac:dyDescent="0.25">
      <c r="B424" s="6"/>
      <c r="C424" s="3"/>
      <c r="D424" s="10"/>
      <c r="E424" s="10"/>
      <c r="F424" s="10"/>
      <c r="G424" s="10"/>
      <c r="H424" s="10"/>
      <c r="I424" s="10"/>
      <c r="J424" s="10"/>
      <c r="K424" s="10"/>
      <c r="L424" s="10"/>
      <c r="M424" s="10"/>
      <c r="N424" s="10"/>
      <c r="O424" s="10"/>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row>
    <row r="425" spans="2:62" x14ac:dyDescent="0.25">
      <c r="B425" s="6"/>
      <c r="C425" s="3"/>
      <c r="D425" s="10"/>
      <c r="E425" s="10"/>
      <c r="F425" s="10"/>
      <c r="G425" s="10"/>
      <c r="H425" s="10"/>
      <c r="I425" s="10"/>
      <c r="J425" s="10"/>
      <c r="K425" s="10"/>
      <c r="L425" s="10"/>
      <c r="M425" s="10"/>
      <c r="N425" s="10"/>
      <c r="O425" s="10"/>
      <c r="P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row>
  </sheetData>
  <mergeCells count="7">
    <mergeCell ref="B70:B83"/>
    <mergeCell ref="B33:B46"/>
    <mergeCell ref="B52:B65"/>
    <mergeCell ref="B2:B14"/>
    <mergeCell ref="I2:O6"/>
    <mergeCell ref="N49:T53"/>
    <mergeCell ref="B17:B31"/>
  </mergeCells>
  <phoneticPr fontId="3" type="noConversion"/>
  <dataValidations count="1">
    <dataValidation type="list" allowBlank="1" showInputMessage="1" showErrorMessage="1" sqref="D51:H51" xr:uid="{C8D600B2-35E6-4DAA-858C-A3C59E41B4C5}">
      <formula1>nums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0065-9A5C-444F-A637-E929907DAEEE}">
  <dimension ref="A1"/>
  <sheetViews>
    <sheetView showGridLines="0" showRowColHeaders="0" topLeftCell="A31" zoomScale="85" zoomScaleNormal="85" workbookViewId="0">
      <selection activeCell="AG42" sqref="AG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Sheet2</vt:lpstr>
      <vt:lpstr>Sheet3</vt:lpstr>
      <vt:lpstr>Expense</vt:lpstr>
      <vt:lpstr>Dashboard</vt:lpstr>
      <vt:lpstr>nums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Justins Stratton</dc:creator>
  <cp:lastModifiedBy>Justins Stratton</cp:lastModifiedBy>
  <dcterms:created xsi:type="dcterms:W3CDTF">2023-09-12T19:32:05Z</dcterms:created>
  <dcterms:modified xsi:type="dcterms:W3CDTF">2023-09-13T13:01:11Z</dcterms:modified>
</cp:coreProperties>
</file>