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C9NBYQ\"/>
    </mc:Choice>
  </mc:AlternateContent>
  <bookViews>
    <workbookView xWindow="740" yWindow="740" windowWidth="17280" windowHeight="9450" activeTab="2"/>
  </bookViews>
  <sheets>
    <sheet name="WCB" sheetId="1" r:id="rId1"/>
    <sheet name="FP" sheetId="2" r:id="rId2"/>
    <sheet name="MTP" sheetId="4" r:id="rId3"/>
    <sheet name="Cutinase_Standar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3" i="4"/>
  <c r="B8" i="4" l="1"/>
  <c r="B7" i="4"/>
  <c r="B6" i="4"/>
  <c r="B5" i="4"/>
  <c r="B4" i="4"/>
  <c r="B3" i="4"/>
  <c r="G2" i="2"/>
  <c r="F2" i="2"/>
  <c r="F3" i="2"/>
  <c r="H2" i="2"/>
  <c r="H3" i="2"/>
  <c r="E2" i="2"/>
  <c r="D2" i="2"/>
  <c r="C2" i="2"/>
  <c r="C4" i="2"/>
  <c r="I2" i="2" l="1"/>
  <c r="B2" i="2"/>
  <c r="G5" i="2"/>
  <c r="G4" i="2"/>
  <c r="G3" i="2"/>
  <c r="H6" i="2"/>
  <c r="H5" i="2"/>
  <c r="H4" i="2"/>
  <c r="G6" i="2"/>
  <c r="F6" i="2"/>
  <c r="H7" i="2" l="1"/>
  <c r="G7" i="2"/>
  <c r="F7" i="2"/>
  <c r="F5" i="2"/>
  <c r="F4" i="2"/>
  <c r="E7" i="2"/>
  <c r="E6" i="2"/>
  <c r="E5" i="2"/>
  <c r="E4" i="2"/>
  <c r="E3" i="2"/>
  <c r="D7" i="2"/>
  <c r="D4" i="2"/>
  <c r="D5" i="2"/>
  <c r="D6" i="2"/>
  <c r="D3" i="2"/>
  <c r="C7" i="2"/>
  <c r="C5" i="2"/>
  <c r="C6" i="2"/>
  <c r="C3" i="2"/>
  <c r="I6" i="2" l="1"/>
  <c r="B7" i="2"/>
  <c r="I4" i="2"/>
  <c r="I3" i="2"/>
  <c r="I5" i="2"/>
  <c r="B5" i="2"/>
  <c r="B4" i="2"/>
  <c r="B6" i="2"/>
  <c r="B3" i="2"/>
  <c r="I7" i="2" l="1"/>
  <c r="D6" i="4" l="1"/>
  <c r="I6" i="4" s="1"/>
  <c r="C6" i="4"/>
  <c r="H6" i="4" s="1"/>
  <c r="D5" i="4"/>
  <c r="I5" i="4" s="1"/>
  <c r="C5" i="4"/>
  <c r="H5" i="4" s="1"/>
  <c r="E8" i="4"/>
  <c r="J8" i="4" s="1"/>
  <c r="G5" i="4"/>
  <c r="L5" i="4" s="1"/>
  <c r="G3" i="4"/>
  <c r="L3" i="4" s="1"/>
  <c r="F5" i="4"/>
  <c r="K5" i="4" s="1"/>
  <c r="F3" i="4"/>
  <c r="K3" i="4" s="1"/>
  <c r="E4" i="4"/>
  <c r="J4" i="4" s="1"/>
  <c r="E3" i="4"/>
  <c r="J3" i="4" s="1"/>
  <c r="G8" i="4"/>
  <c r="L8" i="4" s="1"/>
  <c r="F8" i="4"/>
  <c r="K8" i="4" s="1"/>
  <c r="C3" i="4"/>
  <c r="H3" i="4" s="1"/>
  <c r="D8" i="4"/>
  <c r="I8" i="4" s="1"/>
  <c r="D7" i="4"/>
  <c r="I7" i="4" s="1"/>
  <c r="C7" i="4"/>
  <c r="H7" i="4" s="1"/>
  <c r="C8" i="4"/>
  <c r="H8" i="4" s="1"/>
  <c r="D3" i="4"/>
  <c r="I3" i="4" s="1"/>
  <c r="G4" i="4"/>
  <c r="L4" i="4" s="1"/>
  <c r="F4" i="4"/>
  <c r="K4" i="4" s="1"/>
  <c r="C4" i="4"/>
  <c r="H4" i="4" s="1"/>
  <c r="E5" i="4"/>
  <c r="J5" i="4" s="1"/>
  <c r="D4" i="4"/>
  <c r="I4" i="4" s="1"/>
  <c r="E6" i="4" l="1"/>
  <c r="J6" i="4" s="1"/>
  <c r="E7" i="4"/>
  <c r="J7" i="4" s="1"/>
  <c r="G6" i="4"/>
  <c r="L6" i="4" s="1"/>
  <c r="G7" i="4"/>
  <c r="L7" i="4" s="1"/>
  <c r="F6" i="4"/>
  <c r="K6" i="4" s="1"/>
  <c r="F7" i="4"/>
  <c r="K7" i="4" s="1"/>
</calcChain>
</file>

<file path=xl/sharedStrings.xml><?xml version="1.0" encoding="utf-8"?>
<sst xmlns="http://schemas.openxmlformats.org/spreadsheetml/2006/main" count="167" uniqueCount="60">
  <si>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</si>
  <si>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</si>
  <si>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</si>
  <si>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</si>
  <si>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</si>
  <si>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</si>
  <si>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</si>
  <si>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</si>
  <si>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</si>
  <si>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</si>
  <si>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</si>
  <si>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</si>
  <si>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</si>
  <si>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</si>
  <si>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</si>
  <si>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</si>
  <si>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YwmC</t>
  </si>
  <si>
    <t>YpjP</t>
  </si>
  <si>
    <t>NprB</t>
  </si>
  <si>
    <t>PhoB</t>
  </si>
  <si>
    <t>Epr</t>
  </si>
  <si>
    <t>LipB</t>
  </si>
  <si>
    <t>LipA</t>
  </si>
  <si>
    <t>NprE</t>
  </si>
  <si>
    <t>Mpr</t>
  </si>
  <si>
    <t>YncM</t>
  </si>
  <si>
    <t>PelB</t>
  </si>
  <si>
    <t>YoaW</t>
  </si>
  <si>
    <t>AmyE</t>
  </si>
  <si>
    <t>Bsn</t>
  </si>
  <si>
    <t>Bpr</t>
  </si>
  <si>
    <t>AprE</t>
  </si>
  <si>
    <t>SacC</t>
  </si>
  <si>
    <t>09</t>
  </si>
  <si>
    <t>10</t>
  </si>
  <si>
    <t>11</t>
  </si>
  <si>
    <t>12</t>
  </si>
  <si>
    <t>LCC oder PE-H</t>
  </si>
  <si>
    <t>Pel</t>
  </si>
  <si>
    <t>SacB</t>
  </si>
  <si>
    <t>cwlS</t>
  </si>
  <si>
    <t>Vpr</t>
  </si>
  <si>
    <t>YwaD</t>
  </si>
  <si>
    <t>YolA</t>
  </si>
  <si>
    <t>AbnA</t>
  </si>
  <si>
    <t>Concentration</t>
  </si>
  <si>
    <t>A02</t>
  </si>
  <si>
    <t>E04</t>
  </si>
  <si>
    <t>E11</t>
  </si>
  <si>
    <t>keine Kultur, die wichtig ist</t>
  </si>
  <si>
    <t>F11</t>
  </si>
  <si>
    <t>21.10.2021: PE-H</t>
  </si>
  <si>
    <t>E01</t>
  </si>
  <si>
    <t>G11</t>
  </si>
  <si>
    <t>B02</t>
  </si>
  <si>
    <t>C02</t>
  </si>
  <si>
    <t>H11</t>
  </si>
  <si>
    <t>F04</t>
  </si>
  <si>
    <t>G04</t>
  </si>
  <si>
    <t>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</si>
</sst>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Fill="1" applyBorder="1"/>
    <xf numFmtId="0" fontId="3" fillId="0" borderId="1" xfId="0" applyFont="1" applyBorder="1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D20" sqref="D20"/>
    </sheetView>
  </sheetViews>
  <sheetFormatPr defaultColWidth="11.36328125" defaultRowHeight="14.5" x14ac:dyDescent="0.35"/>
  <cols>
    <col min="1" max="1" width="3.26953125" customWidth="1"/>
    <col min="2" max="13" width="9.7265625" customWidth="1"/>
  </cols>
  <sheetData>
    <row r="1" spans="1:13" x14ac:dyDescent="0.35">
      <c r="B1" t="s">
        <v>37</v>
      </c>
    </row>
    <row r="3" spans="1:13" x14ac:dyDescent="0.3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5">
      <c r="A4" s="1" t="s">
        <v>0</v>
      </c>
      <c r="B4" s="9" t="s">
        <v>25</v>
      </c>
      <c r="C4" s="11" t="s">
        <v>38</v>
      </c>
      <c r="D4" s="11" t="s">
        <v>16</v>
      </c>
      <c r="E4" s="9" t="s">
        <v>27</v>
      </c>
      <c r="F4" s="11" t="s">
        <v>18</v>
      </c>
      <c r="G4" s="9" t="s">
        <v>20</v>
      </c>
      <c r="H4" s="9" t="s">
        <v>19</v>
      </c>
      <c r="I4" s="9" t="s">
        <v>21</v>
      </c>
      <c r="J4" s="9" t="s">
        <v>30</v>
      </c>
      <c r="K4" s="9" t="s">
        <v>31</v>
      </c>
      <c r="L4" s="9" t="s">
        <v>32</v>
      </c>
      <c r="M4" s="11" t="s">
        <v>39</v>
      </c>
    </row>
    <row r="5" spans="1:13" x14ac:dyDescent="0.35">
      <c r="A5" s="1" t="s">
        <v>1</v>
      </c>
      <c r="B5" s="10" t="s">
        <v>25</v>
      </c>
      <c r="C5" s="2" t="s">
        <v>38</v>
      </c>
      <c r="D5" s="2" t="s">
        <v>16</v>
      </c>
      <c r="E5" s="10" t="s">
        <v>27</v>
      </c>
      <c r="F5" s="2" t="s">
        <v>18</v>
      </c>
      <c r="G5" s="10" t="s">
        <v>20</v>
      </c>
      <c r="H5" s="10" t="s">
        <v>19</v>
      </c>
      <c r="I5" s="10" t="s">
        <v>21</v>
      </c>
      <c r="J5" s="10" t="s">
        <v>30</v>
      </c>
      <c r="K5" s="10" t="s">
        <v>31</v>
      </c>
      <c r="L5" s="10" t="s">
        <v>32</v>
      </c>
      <c r="M5" s="2" t="s">
        <v>39</v>
      </c>
    </row>
    <row r="6" spans="1:13" x14ac:dyDescent="0.35">
      <c r="A6" s="1" t="s">
        <v>2</v>
      </c>
      <c r="B6" s="10" t="s">
        <v>25</v>
      </c>
      <c r="C6" s="2" t="s">
        <v>38</v>
      </c>
      <c r="D6" s="2" t="s">
        <v>16</v>
      </c>
      <c r="E6" s="10" t="s">
        <v>27</v>
      </c>
      <c r="F6" s="2" t="s">
        <v>18</v>
      </c>
      <c r="G6" s="10" t="s">
        <v>20</v>
      </c>
      <c r="H6" s="10" t="s">
        <v>19</v>
      </c>
      <c r="I6" s="10" t="s">
        <v>21</v>
      </c>
      <c r="J6" s="10" t="s">
        <v>30</v>
      </c>
      <c r="K6" s="10" t="s">
        <v>31</v>
      </c>
      <c r="L6" s="10" t="s">
        <v>32</v>
      </c>
      <c r="M6" s="2" t="s">
        <v>39</v>
      </c>
    </row>
    <row r="7" spans="1:13" x14ac:dyDescent="0.35">
      <c r="A7" s="1" t="s">
        <v>3</v>
      </c>
      <c r="B7" s="10" t="s">
        <v>25</v>
      </c>
      <c r="C7" s="2" t="s">
        <v>38</v>
      </c>
      <c r="D7" s="2" t="s">
        <v>16</v>
      </c>
      <c r="E7" s="10" t="s">
        <v>27</v>
      </c>
      <c r="F7" s="2" t="s">
        <v>18</v>
      </c>
      <c r="G7" s="10" t="s">
        <v>20</v>
      </c>
      <c r="H7" s="10" t="s">
        <v>19</v>
      </c>
      <c r="I7" s="10" t="s">
        <v>21</v>
      </c>
      <c r="J7" s="10" t="s">
        <v>30</v>
      </c>
      <c r="K7" s="10" t="s">
        <v>31</v>
      </c>
      <c r="L7" s="10" t="s">
        <v>32</v>
      </c>
      <c r="M7" s="2" t="s">
        <v>39</v>
      </c>
    </row>
    <row r="8" spans="1:13" x14ac:dyDescent="0.35">
      <c r="A8" s="1" t="s">
        <v>4</v>
      </c>
      <c r="B8" s="9" t="s">
        <v>22</v>
      </c>
      <c r="C8" s="11" t="s">
        <v>24</v>
      </c>
      <c r="D8" s="9" t="s">
        <v>26</v>
      </c>
      <c r="E8" s="11" t="s">
        <v>17</v>
      </c>
      <c r="F8" s="9" t="s">
        <v>28</v>
      </c>
      <c r="G8" s="11" t="s">
        <v>23</v>
      </c>
      <c r="H8" s="9" t="s">
        <v>29</v>
      </c>
      <c r="I8" s="11" t="s">
        <v>40</v>
      </c>
      <c r="J8" s="11" t="s">
        <v>41</v>
      </c>
      <c r="K8" s="11" t="s">
        <v>42</v>
      </c>
      <c r="L8" s="11" t="s">
        <v>43</v>
      </c>
      <c r="M8" s="11" t="s">
        <v>44</v>
      </c>
    </row>
    <row r="9" spans="1:13" x14ac:dyDescent="0.35">
      <c r="A9" s="1" t="s">
        <v>5</v>
      </c>
      <c r="B9" s="10" t="s">
        <v>22</v>
      </c>
      <c r="C9" s="2" t="s">
        <v>24</v>
      </c>
      <c r="D9" s="10" t="s">
        <v>26</v>
      </c>
      <c r="E9" s="2" t="s">
        <v>17</v>
      </c>
      <c r="F9" s="10" t="s">
        <v>28</v>
      </c>
      <c r="G9" s="2" t="s">
        <v>23</v>
      </c>
      <c r="H9" s="10" t="s">
        <v>29</v>
      </c>
      <c r="I9" s="2" t="s">
        <v>40</v>
      </c>
      <c r="J9" s="2" t="s">
        <v>41</v>
      </c>
      <c r="K9" s="2" t="s">
        <v>42</v>
      </c>
      <c r="L9" s="2" t="s">
        <v>43</v>
      </c>
      <c r="M9" s="2" t="s">
        <v>44</v>
      </c>
    </row>
    <row r="10" spans="1:13" x14ac:dyDescent="0.35">
      <c r="A10" s="1" t="s">
        <v>6</v>
      </c>
      <c r="B10" s="10" t="s">
        <v>22</v>
      </c>
      <c r="C10" s="2" t="s">
        <v>24</v>
      </c>
      <c r="D10" s="10" t="s">
        <v>26</v>
      </c>
      <c r="E10" s="2" t="s">
        <v>17</v>
      </c>
      <c r="F10" s="10" t="s">
        <v>28</v>
      </c>
      <c r="G10" s="2" t="s">
        <v>23</v>
      </c>
      <c r="H10" s="10" t="s">
        <v>29</v>
      </c>
      <c r="I10" s="2" t="s">
        <v>40</v>
      </c>
      <c r="J10" s="2" t="s">
        <v>41</v>
      </c>
      <c r="K10" s="2" t="s">
        <v>42</v>
      </c>
      <c r="L10" s="2" t="s">
        <v>43</v>
      </c>
      <c r="M10" s="2" t="s">
        <v>44</v>
      </c>
    </row>
    <row r="11" spans="1:13" x14ac:dyDescent="0.35">
      <c r="A11" s="1" t="s">
        <v>7</v>
      </c>
      <c r="B11" s="10" t="s">
        <v>22</v>
      </c>
      <c r="C11" s="2" t="s">
        <v>24</v>
      </c>
      <c r="D11" s="10" t="s">
        <v>26</v>
      </c>
      <c r="E11" s="2" t="s">
        <v>17</v>
      </c>
      <c r="F11" s="10" t="s">
        <v>28</v>
      </c>
      <c r="G11" s="2" t="s">
        <v>23</v>
      </c>
      <c r="H11" s="10" t="s">
        <v>29</v>
      </c>
      <c r="I11" s="2" t="s">
        <v>40</v>
      </c>
      <c r="J11" s="2" t="s">
        <v>41</v>
      </c>
      <c r="K11" s="2" t="s">
        <v>42</v>
      </c>
      <c r="L11" s="2" t="s">
        <v>43</v>
      </c>
      <c r="M11" s="2" t="s">
        <v>44</v>
      </c>
    </row>
    <row r="13" spans="1:13" x14ac:dyDescent="0.35">
      <c r="B13" s="3" t="s">
        <v>51</v>
      </c>
    </row>
    <row r="14" spans="1:13" x14ac:dyDescent="0.35">
      <c r="C14" s="5" t="s">
        <v>48</v>
      </c>
      <c r="D14" s="4" t="s">
        <v>43</v>
      </c>
      <c r="E14" s="3" t="s">
        <v>49</v>
      </c>
    </row>
    <row r="15" spans="1:13" x14ac:dyDescent="0.35">
      <c r="C15" s="5" t="s">
        <v>52</v>
      </c>
      <c r="D15" s="2" t="s">
        <v>22</v>
      </c>
      <c r="E15" s="3"/>
    </row>
    <row r="16" spans="1:13" x14ac:dyDescent="0.35">
      <c r="C16" s="5" t="s">
        <v>46</v>
      </c>
      <c r="D16" s="2" t="s">
        <v>38</v>
      </c>
    </row>
    <row r="17" spans="3:5" x14ac:dyDescent="0.35">
      <c r="C17" s="5" t="s">
        <v>47</v>
      </c>
      <c r="D17" s="2" t="s">
        <v>17</v>
      </c>
    </row>
    <row r="18" spans="3:5" x14ac:dyDescent="0.35">
      <c r="C18" s="5" t="s">
        <v>50</v>
      </c>
      <c r="D18" s="2" t="s">
        <v>43</v>
      </c>
    </row>
    <row r="19" spans="3:5" x14ac:dyDescent="0.35">
      <c r="C19" s="5" t="s">
        <v>53</v>
      </c>
      <c r="D19" s="2" t="s">
        <v>43</v>
      </c>
    </row>
    <row r="20" spans="3:5" x14ac:dyDescent="0.35">
      <c r="C20" s="5" t="s">
        <v>54</v>
      </c>
      <c r="D20" s="4" t="s">
        <v>38</v>
      </c>
      <c r="E20" s="3" t="s">
        <v>49</v>
      </c>
    </row>
    <row r="21" spans="3:5" x14ac:dyDescent="0.35">
      <c r="C21" s="5" t="s">
        <v>55</v>
      </c>
      <c r="D21" s="2" t="s">
        <v>38</v>
      </c>
    </row>
    <row r="22" spans="3:5" x14ac:dyDescent="0.35">
      <c r="C22" s="5" t="s">
        <v>56</v>
      </c>
      <c r="D22" s="2" t="s">
        <v>43</v>
      </c>
    </row>
    <row r="23" spans="3:5" x14ac:dyDescent="0.35">
      <c r="C23" s="5" t="s">
        <v>57</v>
      </c>
      <c r="D23" s="2" t="s">
        <v>17</v>
      </c>
    </row>
    <row r="24" spans="3:5" x14ac:dyDescent="0.35">
      <c r="C24" s="5" t="s">
        <v>58</v>
      </c>
      <c r="D24" s="2" t="s">
        <v>17</v>
      </c>
    </row>
    <row r="25" spans="3:5" x14ac:dyDescent="0.35">
      <c r="C25" s="5" t="s">
        <v>59</v>
      </c>
      <c r="D25" s="2" t="s">
        <v>38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B1" workbookViewId="0">
      <selection activeCell="G12" sqref="G12"/>
    </sheetView>
  </sheetViews>
  <sheetFormatPr defaultColWidth="11.36328125" defaultRowHeight="14.5" x14ac:dyDescent="0.35"/>
  <sheetData>
    <row r="1" spans="1:9" x14ac:dyDescent="0.35">
      <c r="A1" s="6"/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</row>
    <row r="2" spans="1:9" x14ac:dyDescent="0.35">
      <c r="A2" s="8" t="s">
        <v>0</v>
      </c>
      <c r="B2" s="4" t="str">
        <f>CONCATENATE("PC ",C2)</f>
        <v>PC YolA35_7</v>
      </c>
      <c r="C2" s="4" t="str">
        <f>WCB!D14 &amp; "35_7"</f>
        <v>YolA35_7</v>
      </c>
      <c r="D2" s="4" t="str">
        <f>WCB!D14 &amp; "35_8"</f>
        <v>YolA35_8</v>
      </c>
      <c r="E2" s="4" t="str">
        <f>WCB!D14 &amp; "35_9"</f>
        <v>YolA35_9</v>
      </c>
      <c r="F2" s="4" t="str">
        <f>WCB!D20  &amp; "35_10"</f>
        <v>Pel35_10</v>
      </c>
      <c r="G2" s="4" t="str">
        <f>WCB!D20  &amp; "35_11"</f>
        <v>Pel35_11</v>
      </c>
      <c r="H2" s="4" t="str">
        <f>WCB!D20  &amp; "35_12"</f>
        <v>Pel35_12</v>
      </c>
      <c r="I2" s="4" t="str">
        <f>CONCATENATE("PC ",H2)</f>
        <v>PC Pel35_12</v>
      </c>
    </row>
    <row r="3" spans="1:9" x14ac:dyDescent="0.35">
      <c r="A3" s="8" t="s">
        <v>1</v>
      </c>
      <c r="B3" s="2" t="str">
        <f t="shared" ref="B3:B7" si="0">CONCATENATE("PC ",C3)</f>
        <v>PC LipA35_1</v>
      </c>
      <c r="C3" s="2" t="str">
        <f>WCB!D15 &amp; "35_1"</f>
        <v>LipA35_1</v>
      </c>
      <c r="D3" s="2" t="str">
        <f>WCB!D15&amp;"35_2"</f>
        <v>LipA35_2</v>
      </c>
      <c r="E3" s="2" t="str">
        <f>WCB!D15 &amp; "35_3"</f>
        <v>LipA35_3</v>
      </c>
      <c r="F3" s="2" t="str">
        <f>WCB!D16 &amp; "35_4"</f>
        <v>Pel35_4</v>
      </c>
      <c r="G3" s="2" t="str">
        <f>WCB!D16 &amp; "35_5"</f>
        <v>Pel35_5</v>
      </c>
      <c r="H3" s="2" t="str">
        <f>WCB!D21 &amp; "35_6"</f>
        <v>Pel35_6</v>
      </c>
      <c r="I3" s="2" t="str">
        <f>CONCATENATE("PC ",H5)</f>
        <v>PC YpjP35_6</v>
      </c>
    </row>
    <row r="4" spans="1:9" x14ac:dyDescent="0.35">
      <c r="A4" s="8" t="s">
        <v>2</v>
      </c>
      <c r="B4" s="2" t="str">
        <f t="shared" si="0"/>
        <v>PC Pel35_1</v>
      </c>
      <c r="C4" s="2" t="str">
        <f>WCB!D16 &amp; "35_1"</f>
        <v>Pel35_1</v>
      </c>
      <c r="D4" s="2" t="str">
        <f>WCB!D16&amp;"35_2"</f>
        <v>Pel35_2</v>
      </c>
      <c r="E4" s="2" t="str">
        <f>WCB!D16 &amp; "35_3"</f>
        <v>Pel35_3</v>
      </c>
      <c r="F4" s="2" t="str">
        <f>WCB!D22&amp;"35_7"</f>
        <v>YolA35_7</v>
      </c>
      <c r="G4" s="2" t="str">
        <f>WCB!D22&amp;"35_8"</f>
        <v>YolA35_8</v>
      </c>
      <c r="H4" s="2" t="str">
        <f>WCB!D22&amp;"35_9"</f>
        <v>YolA35_9</v>
      </c>
      <c r="I4" s="2" t="str">
        <f>CONCATENATE("PC ",F4)</f>
        <v>PC YolA35_7</v>
      </c>
    </row>
    <row r="5" spans="1:9" x14ac:dyDescent="0.35">
      <c r="A5" s="8" t="s">
        <v>3</v>
      </c>
      <c r="B5" s="2" t="str">
        <f t="shared" si="0"/>
        <v>PC YpjP35_1</v>
      </c>
      <c r="C5" s="2" t="str">
        <f>WCB!D17 &amp; "35_1"</f>
        <v>YpjP35_1</v>
      </c>
      <c r="D5" s="2" t="str">
        <f>WCB!D17&amp;"35_2"</f>
        <v>YpjP35_2</v>
      </c>
      <c r="E5" s="2" t="str">
        <f>WCB!D17 &amp; "35_3"</f>
        <v>YpjP35_3</v>
      </c>
      <c r="F5" s="2" t="str">
        <f>WCB!D23 &amp; "35_4"</f>
        <v>YpjP35_4</v>
      </c>
      <c r="G5" s="2" t="str">
        <f>WCB!D23 &amp; "35_5"</f>
        <v>YpjP35_5</v>
      </c>
      <c r="H5" s="2" t="str">
        <f>WCB!D23 &amp; "35_6"</f>
        <v>YpjP35_6</v>
      </c>
      <c r="I5" s="2" t="str">
        <f t="shared" ref="I5:I7" si="1">CONCATENATE("PC ",H5)</f>
        <v>PC YpjP35_6</v>
      </c>
    </row>
    <row r="6" spans="1:9" x14ac:dyDescent="0.35">
      <c r="A6" s="8" t="s">
        <v>4</v>
      </c>
      <c r="B6" s="2" t="str">
        <f t="shared" si="0"/>
        <v>PC YolA35_1</v>
      </c>
      <c r="C6" s="2" t="str">
        <f>WCB!D18 &amp; "35_1"</f>
        <v>YolA35_1</v>
      </c>
      <c r="D6" s="2" t="str">
        <f>WCB!D18&amp;"35_2"</f>
        <v>YolA35_2</v>
      </c>
      <c r="E6" s="2" t="str">
        <f>WCB!D18 &amp; "35_3"</f>
        <v>YolA35_3</v>
      </c>
      <c r="F6" s="2" t="str">
        <f>WCB!D24&amp;"35_7"</f>
        <v>YpjP35_7</v>
      </c>
      <c r="G6" s="2" t="str">
        <f>WCB!D24&amp;"35_8"</f>
        <v>YpjP35_8</v>
      </c>
      <c r="H6" s="2" t="str">
        <f>WCB!D24&amp;"35_9"</f>
        <v>YpjP35_9</v>
      </c>
      <c r="I6" s="2" t="str">
        <f t="shared" si="1"/>
        <v>PC YpjP35_9</v>
      </c>
    </row>
    <row r="7" spans="1:9" x14ac:dyDescent="0.35">
      <c r="A7" s="8" t="s">
        <v>5</v>
      </c>
      <c r="B7" s="2" t="str">
        <f t="shared" si="0"/>
        <v>PC YolA35_4</v>
      </c>
      <c r="C7" s="2" t="str">
        <f>WCB!D19 &amp; "35_4"</f>
        <v>YolA35_4</v>
      </c>
      <c r="D7" s="2" t="str">
        <f>WCB!D19&amp;"35_5"</f>
        <v>YolA35_5</v>
      </c>
      <c r="E7" s="2" t="str">
        <f>WCB!D19 &amp; "35_6"</f>
        <v>YolA35_6</v>
      </c>
      <c r="F7" s="2" t="str">
        <f>WCB!D25 &amp; "35_7"</f>
        <v>Pel35_7</v>
      </c>
      <c r="G7" s="2" t="str">
        <f>WCB!D25 &amp; "35_8"</f>
        <v>Pel35_8</v>
      </c>
      <c r="H7" s="2" t="str">
        <f>WCB!D25&amp;"35_9"</f>
        <v>Pel35_9</v>
      </c>
      <c r="I7" s="2" t="str">
        <f t="shared" si="1"/>
        <v>PC Pel35_9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N8" sqref="N8"/>
    </sheetView>
  </sheetViews>
  <sheetFormatPr defaultColWidth="11.36328125" defaultRowHeight="14.5" x14ac:dyDescent="0.35"/>
  <cols>
    <col min="1" max="16384" width="11.36328125" style="6"/>
  </cols>
  <sheetData>
    <row r="1" spans="1:13" x14ac:dyDescent="0.35"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33</v>
      </c>
      <c r="K1" s="8" t="s">
        <v>34</v>
      </c>
      <c r="L1" s="8" t="s">
        <v>35</v>
      </c>
      <c r="M1" s="8" t="s">
        <v>36</v>
      </c>
    </row>
    <row r="2" spans="1:13" x14ac:dyDescent="0.35">
      <c r="A2" s="8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5">
      <c r="A3" s="8" t="s">
        <v>1</v>
      </c>
      <c r="B3" s="4" t="str">
        <f>FP!H2</f>
        <v>Pel35_12</v>
      </c>
      <c r="C3" s="2" t="str">
        <f>FP!H3</f>
        <v>Pel35_6</v>
      </c>
      <c r="D3" s="2" t="str">
        <f>FP!H4</f>
        <v>YolA35_9</v>
      </c>
      <c r="E3" s="2" t="str">
        <f>FP!H5</f>
        <v>YpjP35_6</v>
      </c>
      <c r="F3" s="2" t="str">
        <f>FP!H6</f>
        <v>YpjP35_9</v>
      </c>
      <c r="G3" s="2" t="str">
        <f>FP!H7</f>
        <v>Pel35_9</v>
      </c>
      <c r="H3" s="2" t="str">
        <f>C3</f>
        <v>Pel35_6</v>
      </c>
      <c r="I3" s="2" t="str">
        <f t="shared" ref="I3:L8" si="0">D3</f>
        <v>YolA35_9</v>
      </c>
      <c r="J3" s="2" t="str">
        <f t="shared" si="0"/>
        <v>YpjP35_6</v>
      </c>
      <c r="K3" s="2" t="str">
        <f t="shared" si="0"/>
        <v>YpjP35_9</v>
      </c>
      <c r="L3" s="2" t="str">
        <f>G3</f>
        <v>Pel35_9</v>
      </c>
      <c r="M3" s="4" t="str">
        <f>G3</f>
        <v>Pel35_9</v>
      </c>
    </row>
    <row r="4" spans="1:13" x14ac:dyDescent="0.35">
      <c r="A4" s="8" t="s">
        <v>2</v>
      </c>
      <c r="B4" s="4" t="str">
        <f>FP!G2</f>
        <v>Pel35_11</v>
      </c>
      <c r="C4" s="2" t="str">
        <f>FP!G3</f>
        <v>Pel35_5</v>
      </c>
      <c r="D4" s="2" t="str">
        <f>FP!G4</f>
        <v>YolA35_8</v>
      </c>
      <c r="E4" s="2" t="str">
        <f>FP!G5</f>
        <v>YpjP35_5</v>
      </c>
      <c r="F4" s="2" t="str">
        <f>FP!G6</f>
        <v>YpjP35_8</v>
      </c>
      <c r="G4" s="2" t="str">
        <f>FP!G7</f>
        <v>Pel35_8</v>
      </c>
      <c r="H4" s="2" t="str">
        <f t="shared" ref="H4:H8" si="1">C4</f>
        <v>Pel35_5</v>
      </c>
      <c r="I4" s="2" t="str">
        <f t="shared" si="0"/>
        <v>YolA35_8</v>
      </c>
      <c r="J4" s="2" t="str">
        <f t="shared" si="0"/>
        <v>YpjP35_5</v>
      </c>
      <c r="K4" s="2" t="str">
        <f t="shared" si="0"/>
        <v>YpjP35_8</v>
      </c>
      <c r="L4" s="2" t="str">
        <f t="shared" si="0"/>
        <v>Pel35_8</v>
      </c>
      <c r="M4" s="4" t="str">
        <f t="shared" ref="M4:M8" si="2">G4</f>
        <v>Pel35_8</v>
      </c>
    </row>
    <row r="5" spans="1:13" x14ac:dyDescent="0.35">
      <c r="A5" s="8" t="s">
        <v>3</v>
      </c>
      <c r="B5" s="4" t="str">
        <f>FP!F2</f>
        <v>Pel35_10</v>
      </c>
      <c r="C5" s="2" t="str">
        <f>FP!F3</f>
        <v>Pel35_4</v>
      </c>
      <c r="D5" s="2" t="str">
        <f>FP!F4</f>
        <v>YolA35_7</v>
      </c>
      <c r="E5" s="2" t="str">
        <f>FP!F5</f>
        <v>YpjP35_4</v>
      </c>
      <c r="F5" s="2" t="str">
        <f>FP!F6</f>
        <v>YpjP35_7</v>
      </c>
      <c r="G5" s="2" t="str">
        <f>FP!F7</f>
        <v>Pel35_7</v>
      </c>
      <c r="H5" s="2" t="str">
        <f t="shared" si="1"/>
        <v>Pel35_4</v>
      </c>
      <c r="I5" s="2" t="str">
        <f t="shared" si="0"/>
        <v>YolA35_7</v>
      </c>
      <c r="J5" s="2" t="str">
        <f t="shared" si="0"/>
        <v>YpjP35_4</v>
      </c>
      <c r="K5" s="2" t="str">
        <f t="shared" si="0"/>
        <v>YpjP35_7</v>
      </c>
      <c r="L5" s="2" t="str">
        <f t="shared" si="0"/>
        <v>Pel35_7</v>
      </c>
      <c r="M5" s="4" t="str">
        <f t="shared" si="2"/>
        <v>Pel35_7</v>
      </c>
    </row>
    <row r="6" spans="1:13" x14ac:dyDescent="0.35">
      <c r="A6" s="8" t="s">
        <v>4</v>
      </c>
      <c r="B6" s="4" t="str">
        <f>FP!E2</f>
        <v>YolA35_9</v>
      </c>
      <c r="C6" s="2" t="str">
        <f>FP!E3</f>
        <v>LipA35_3</v>
      </c>
      <c r="D6" s="2" t="str">
        <f>FP!E4</f>
        <v>Pel35_3</v>
      </c>
      <c r="E6" s="2" t="str">
        <f>FP!E5</f>
        <v>YpjP35_3</v>
      </c>
      <c r="F6" s="2" t="str">
        <f>FP!E6</f>
        <v>YolA35_3</v>
      </c>
      <c r="G6" s="2" t="str">
        <f>FP!E7</f>
        <v>YolA35_6</v>
      </c>
      <c r="H6" s="2" t="str">
        <f t="shared" si="1"/>
        <v>LipA35_3</v>
      </c>
      <c r="I6" s="2" t="str">
        <f t="shared" si="0"/>
        <v>Pel35_3</v>
      </c>
      <c r="J6" s="2" t="str">
        <f t="shared" si="0"/>
        <v>YpjP35_3</v>
      </c>
      <c r="K6" s="2" t="str">
        <f t="shared" si="0"/>
        <v>YolA35_3</v>
      </c>
      <c r="L6" s="2" t="str">
        <f t="shared" si="0"/>
        <v>YolA35_6</v>
      </c>
      <c r="M6" s="4" t="str">
        <f t="shared" si="2"/>
        <v>YolA35_6</v>
      </c>
    </row>
    <row r="7" spans="1:13" x14ac:dyDescent="0.35">
      <c r="A7" s="8" t="s">
        <v>5</v>
      </c>
      <c r="B7" s="4" t="str">
        <f>FP!D2</f>
        <v>YolA35_8</v>
      </c>
      <c r="C7" s="2" t="str">
        <f>FP!D3</f>
        <v>LipA35_2</v>
      </c>
      <c r="D7" s="2" t="str">
        <f>FP!D4</f>
        <v>Pel35_2</v>
      </c>
      <c r="E7" s="2" t="str">
        <f>FP!D5</f>
        <v>YpjP35_2</v>
      </c>
      <c r="F7" s="2" t="str">
        <f>FP!D6</f>
        <v>YolA35_2</v>
      </c>
      <c r="G7" s="2" t="str">
        <f>FP!D7</f>
        <v>YolA35_5</v>
      </c>
      <c r="H7" s="2" t="str">
        <f t="shared" si="1"/>
        <v>LipA35_2</v>
      </c>
      <c r="I7" s="2" t="str">
        <f t="shared" si="0"/>
        <v>Pel35_2</v>
      </c>
      <c r="J7" s="2" t="str">
        <f t="shared" si="0"/>
        <v>YpjP35_2</v>
      </c>
      <c r="K7" s="2" t="str">
        <f t="shared" si="0"/>
        <v>YolA35_2</v>
      </c>
      <c r="L7" s="2" t="str">
        <f t="shared" si="0"/>
        <v>YolA35_5</v>
      </c>
      <c r="M7" s="4" t="str">
        <f t="shared" si="2"/>
        <v>YolA35_5</v>
      </c>
    </row>
    <row r="8" spans="1:13" x14ac:dyDescent="0.35">
      <c r="A8" s="8" t="s">
        <v>6</v>
      </c>
      <c r="B8" s="4" t="str">
        <f>FP!C2</f>
        <v>YolA35_7</v>
      </c>
      <c r="C8" s="2" t="str">
        <f>FP!C3</f>
        <v>LipA35_1</v>
      </c>
      <c r="D8" s="2" t="str">
        <f>FP!C4</f>
        <v>Pel35_1</v>
      </c>
      <c r="E8" s="2" t="str">
        <f>FP!C5</f>
        <v>YpjP35_1</v>
      </c>
      <c r="F8" s="2" t="str">
        <f>FP!C6</f>
        <v>YolA35_1</v>
      </c>
      <c r="G8" s="2" t="str">
        <f>FP!C7</f>
        <v>YolA35_4</v>
      </c>
      <c r="H8" s="2" t="str">
        <f t="shared" si="1"/>
        <v>LipA35_1</v>
      </c>
      <c r="I8" s="2" t="str">
        <f t="shared" si="0"/>
        <v>Pel35_1</v>
      </c>
      <c r="J8" s="2" t="str">
        <f t="shared" si="0"/>
        <v>YpjP35_1</v>
      </c>
      <c r="K8" s="2" t="str">
        <f t="shared" si="0"/>
        <v>YolA35_1</v>
      </c>
      <c r="L8" s="2" t="str">
        <f t="shared" si="0"/>
        <v>YolA35_4</v>
      </c>
      <c r="M8" s="4" t="str">
        <f t="shared" si="2"/>
        <v>YolA35_4</v>
      </c>
    </row>
    <row r="9" spans="1:13" x14ac:dyDescent="0.35">
      <c r="A9" s="8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0" sqref="C20"/>
    </sheetView>
  </sheetViews>
  <sheetFormatPr defaultColWidth="11.36328125" defaultRowHeight="14.5" x14ac:dyDescent="0.35"/>
  <sheetData>
    <row r="1" spans="1:1" x14ac:dyDescent="0.35">
      <c r="A1" t="s">
        <v>45</v>
      </c>
    </row>
    <row r="2" spans="1:1" x14ac:dyDescent="0.35">
      <c r="A2">
        <v>0.1</v>
      </c>
    </row>
    <row r="3" spans="1:1" x14ac:dyDescent="0.35">
      <c r="A3">
        <v>0.2</v>
      </c>
    </row>
    <row r="4" spans="1:1" x14ac:dyDescent="0.35">
      <c r="A4">
        <v>0.4</v>
      </c>
    </row>
    <row r="5" spans="1:1" x14ac:dyDescent="0.35">
      <c r="A5">
        <v>0.5</v>
      </c>
    </row>
    <row r="6" spans="1:1" x14ac:dyDescent="0.35">
      <c r="A6">
        <v>0.6</v>
      </c>
    </row>
    <row r="7" spans="1:1" x14ac:dyDescent="0.35">
      <c r="A7">
        <v>0.8</v>
      </c>
    </row>
    <row r="8" spans="1:1" x14ac:dyDescent="0.35">
      <c r="A8">
        <v>0.9</v>
      </c>
    </row>
    <row r="9" spans="1:1" x14ac:dyDescent="0.35">
      <c r="A9">
        <v>1</v>
      </c>
    </row>
    <row r="10" spans="1:1" x14ac:dyDescent="0.35">
      <c r="A10">
        <v>1.2</v>
      </c>
    </row>
    <row r="11" spans="1:1" x14ac:dyDescent="0.35">
      <c r="A11">
        <v>1.3</v>
      </c>
    </row>
    <row r="12" spans="1:1" x14ac:dyDescent="0.35">
      <c r="A12">
        <v>1.4</v>
      </c>
    </row>
    <row r="13" spans="1:1" x14ac:dyDescent="0.35">
      <c r="A13">
        <v>1.5</v>
      </c>
    </row>
    <row r="14" spans="1:1" x14ac:dyDescent="0.35">
      <c r="A14">
        <v>1.6</v>
      </c>
    </row>
    <row r="15" spans="1:1" x14ac:dyDescent="0.35">
      <c r="A15">
        <v>1.7</v>
      </c>
    </row>
    <row r="16" spans="1:1" x14ac:dyDescent="0.35">
      <c r="A16">
        <v>1.8</v>
      </c>
    </row>
    <row r="17" spans="1:1" x14ac:dyDescent="0.35">
      <c r="A17">
        <v>2</v>
      </c>
    </row>
    <row r="18" spans="1:1" x14ac:dyDescent="0.35">
      <c r="A18">
        <v>2.2000000000000002</v>
      </c>
    </row>
    <row r="19" spans="1:1" x14ac:dyDescent="0.35">
      <c r="A19">
        <v>2.2999999999999998</v>
      </c>
    </row>
    <row r="20" spans="1:1" x14ac:dyDescent="0.35">
      <c r="A20">
        <v>2.4</v>
      </c>
    </row>
    <row r="21" spans="1:1" x14ac:dyDescent="0.35">
      <c r="A21">
        <v>2.5</v>
      </c>
    </row>
    <row r="22" spans="1:1" x14ac:dyDescent="0.35">
      <c r="A22">
        <v>2.6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WCB</vt:lpstr>
      <vt:lpstr>FP</vt:lpstr>
      <vt:lpstr>MTP</vt:lpstr>
      <vt:lpstr>Cutinase_Standard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Helleckes, Laura Marie</cp:lastModifiedBy>
  <dcterms:created xsi:type="dcterms:W3CDTF">2021-07-14T21:45:59Z</dcterms:created>
  <dcterms:modified xsi:type="dcterms:W3CDTF">2022-04-07T12:47:21Z</dcterms:modified>
</cp:coreProperties>
</file>