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at\Documents\GitHub\PRJ_load_analysis\"/>
    </mc:Choice>
  </mc:AlternateContent>
  <xr:revisionPtr revIDLastSave="0" documentId="13_ncr:1_{11200F58-6DE3-444A-94B8-8C906586B267}" xr6:coauthVersionLast="47" xr6:coauthVersionMax="47" xr10:uidLastSave="{00000000-0000-0000-0000-000000000000}"/>
  <bookViews>
    <workbookView xWindow="-108" yWindow="-108" windowWidth="23256" windowHeight="12456" xr2:uid="{854BCA3E-613D-4329-A0D7-BF36F614DB11}"/>
  </bookViews>
  <sheets>
    <sheet name="Sheet1" sheetId="1" r:id="rId1"/>
  </sheets>
  <definedNames>
    <definedName name="_xlnm._FilterDatabase" localSheetId="0" hidden="1">Sheet1!$C$3:$L$51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P9" i="1"/>
  <c r="L52" i="1"/>
  <c r="J7" i="1"/>
  <c r="J8" i="1"/>
  <c r="J9" i="1"/>
  <c r="J10" i="1"/>
  <c r="J11" i="1"/>
  <c r="J12" i="1"/>
  <c r="L12" i="1" s="1"/>
  <c r="J13" i="1"/>
  <c r="J14" i="1"/>
  <c r="J15" i="1"/>
  <c r="J16" i="1"/>
  <c r="J17" i="1"/>
  <c r="J18" i="1"/>
  <c r="J19" i="1"/>
  <c r="J20" i="1"/>
  <c r="L20" i="1" s="1"/>
  <c r="J21" i="1"/>
  <c r="J22" i="1"/>
  <c r="J23" i="1"/>
  <c r="J24" i="1"/>
  <c r="J25" i="1"/>
  <c r="J26" i="1"/>
  <c r="J27" i="1"/>
  <c r="J28" i="1"/>
  <c r="P7" i="1" s="1"/>
  <c r="R7" i="1" s="1"/>
  <c r="J29" i="1"/>
  <c r="J30" i="1"/>
  <c r="J31" i="1"/>
  <c r="J32" i="1"/>
  <c r="J33" i="1"/>
  <c r="J34" i="1"/>
  <c r="J35" i="1"/>
  <c r="J36" i="1"/>
  <c r="P8" i="1" s="1"/>
  <c r="R8" i="1" s="1"/>
  <c r="J37" i="1"/>
  <c r="J38" i="1"/>
  <c r="J39" i="1"/>
  <c r="J40" i="1"/>
  <c r="J41" i="1"/>
  <c r="J42" i="1"/>
  <c r="J43" i="1"/>
  <c r="J44" i="1"/>
  <c r="L44" i="1" s="1"/>
  <c r="J45" i="1"/>
  <c r="J46" i="1"/>
  <c r="J47" i="1"/>
  <c r="J48" i="1"/>
  <c r="J49" i="1"/>
  <c r="J50" i="1"/>
  <c r="J51" i="1"/>
  <c r="J52" i="1"/>
  <c r="J53" i="1"/>
  <c r="P11" i="1" s="1"/>
  <c r="F53" i="1"/>
  <c r="E53" i="1"/>
  <c r="E52" i="1"/>
  <c r="F52" i="1"/>
  <c r="E4" i="1"/>
  <c r="G4" i="1" s="1"/>
  <c r="K4" i="1" s="1"/>
  <c r="J4" i="1"/>
  <c r="E44" i="1"/>
  <c r="F44" i="1"/>
  <c r="E36" i="1"/>
  <c r="F36" i="1"/>
  <c r="E28" i="1"/>
  <c r="F28" i="1"/>
  <c r="E20" i="1"/>
  <c r="F20" i="1"/>
  <c r="E12" i="1"/>
  <c r="F12" i="1"/>
  <c r="J6" i="1"/>
  <c r="J5" i="1"/>
  <c r="E10" i="1"/>
  <c r="F10" i="1"/>
  <c r="E9" i="1"/>
  <c r="F9" i="1"/>
  <c r="E8" i="1"/>
  <c r="F8" i="1"/>
  <c r="G8" i="1" s="1"/>
  <c r="K8" i="1" s="1"/>
  <c r="E7" i="1"/>
  <c r="F7" i="1"/>
  <c r="E6" i="1"/>
  <c r="F6" i="1"/>
  <c r="E5" i="1"/>
  <c r="G5" i="1" s="1"/>
  <c r="F5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35" i="1"/>
  <c r="F35" i="1"/>
  <c r="E34" i="1"/>
  <c r="F34" i="1"/>
  <c r="E33" i="1"/>
  <c r="F33" i="1"/>
  <c r="E32" i="1"/>
  <c r="F32" i="1"/>
  <c r="E31" i="1"/>
  <c r="F31" i="1"/>
  <c r="E30" i="1"/>
  <c r="F30" i="1"/>
  <c r="E29" i="1"/>
  <c r="F29" i="1"/>
  <c r="E43" i="1"/>
  <c r="F43" i="1"/>
  <c r="E42" i="1"/>
  <c r="F42" i="1"/>
  <c r="E41" i="1"/>
  <c r="F41" i="1"/>
  <c r="G41" i="1" s="1"/>
  <c r="K41" i="1" s="1"/>
  <c r="E40" i="1"/>
  <c r="F40" i="1"/>
  <c r="E39" i="1"/>
  <c r="F39" i="1"/>
  <c r="E38" i="1"/>
  <c r="F38" i="1"/>
  <c r="E37" i="1"/>
  <c r="F37" i="1"/>
  <c r="E51" i="1"/>
  <c r="F51" i="1"/>
  <c r="E50" i="1"/>
  <c r="F50" i="1"/>
  <c r="E49" i="1"/>
  <c r="F49" i="1"/>
  <c r="E48" i="1"/>
  <c r="F48" i="1"/>
  <c r="E47" i="1"/>
  <c r="F47" i="1"/>
  <c r="E46" i="1"/>
  <c r="F46" i="1"/>
  <c r="E45" i="1"/>
  <c r="F45" i="1"/>
  <c r="F11" i="1"/>
  <c r="E11" i="1"/>
  <c r="G10" i="1" l="1"/>
  <c r="L53" i="1"/>
  <c r="G53" i="1"/>
  <c r="K53" i="1" s="1"/>
  <c r="P5" i="1"/>
  <c r="L28" i="1"/>
  <c r="P6" i="1"/>
  <c r="R6" i="1" s="1"/>
  <c r="L36" i="1"/>
  <c r="G52" i="1"/>
  <c r="K10" i="1"/>
  <c r="K5" i="1"/>
  <c r="G15" i="1"/>
  <c r="K15" i="1" s="1"/>
  <c r="G7" i="1"/>
  <c r="K7" i="1" s="1"/>
  <c r="G44" i="1"/>
  <c r="G36" i="1"/>
  <c r="G16" i="1"/>
  <c r="K16" i="1" s="1"/>
  <c r="G6" i="1"/>
  <c r="K6" i="1" s="1"/>
  <c r="G28" i="1"/>
  <c r="G12" i="1"/>
  <c r="G29" i="1"/>
  <c r="K29" i="1" s="1"/>
  <c r="G20" i="1"/>
  <c r="G30" i="1"/>
  <c r="K30" i="1" s="1"/>
  <c r="G35" i="1"/>
  <c r="K35" i="1" s="1"/>
  <c r="G42" i="1"/>
  <c r="K42" i="1" s="1"/>
  <c r="G17" i="1"/>
  <c r="K17" i="1" s="1"/>
  <c r="G48" i="1"/>
  <c r="K48" i="1" s="1"/>
  <c r="G43" i="1"/>
  <c r="K43" i="1" s="1"/>
  <c r="G23" i="1"/>
  <c r="K23" i="1" s="1"/>
  <c r="G18" i="1"/>
  <c r="K18" i="1" s="1"/>
  <c r="G19" i="1"/>
  <c r="K19" i="1" s="1"/>
  <c r="G37" i="1"/>
  <c r="K37" i="1" s="1"/>
  <c r="G9" i="1"/>
  <c r="K9" i="1" s="1"/>
  <c r="G45" i="1"/>
  <c r="K45" i="1" s="1"/>
  <c r="G40" i="1"/>
  <c r="K40" i="1" s="1"/>
  <c r="G25" i="1"/>
  <c r="K25" i="1" s="1"/>
  <c r="G49" i="1"/>
  <c r="K49" i="1" s="1"/>
  <c r="G50" i="1"/>
  <c r="K50" i="1" s="1"/>
  <c r="G51" i="1"/>
  <c r="K51" i="1" s="1"/>
  <c r="G24" i="1"/>
  <c r="K24" i="1" s="1"/>
  <c r="G31" i="1"/>
  <c r="K31" i="1" s="1"/>
  <c r="G26" i="1"/>
  <c r="K26" i="1" s="1"/>
  <c r="G32" i="1"/>
  <c r="K32" i="1" s="1"/>
  <c r="G27" i="1"/>
  <c r="K27" i="1" s="1"/>
  <c r="G38" i="1"/>
  <c r="K38" i="1" s="1"/>
  <c r="G33" i="1"/>
  <c r="K33" i="1" s="1"/>
  <c r="G13" i="1"/>
  <c r="K13" i="1" s="1"/>
  <c r="G39" i="1"/>
  <c r="K39" i="1" s="1"/>
  <c r="G34" i="1"/>
  <c r="K34" i="1" s="1"/>
  <c r="G14" i="1"/>
  <c r="K14" i="1" s="1"/>
  <c r="G46" i="1"/>
  <c r="K46" i="1" s="1"/>
  <c r="G21" i="1"/>
  <c r="K21" i="1" s="1"/>
  <c r="G47" i="1"/>
  <c r="K47" i="1" s="1"/>
  <c r="G22" i="1"/>
  <c r="K22" i="1" s="1"/>
  <c r="G11" i="1"/>
  <c r="K11" i="1" s="1"/>
  <c r="O11" i="1" l="1"/>
  <c r="K52" i="1"/>
  <c r="O10" i="1"/>
  <c r="R5" i="1"/>
  <c r="Q5" i="1"/>
  <c r="K20" i="1"/>
  <c r="O6" i="1"/>
  <c r="Q6" i="1" s="1"/>
  <c r="K12" i="1"/>
  <c r="O5" i="1"/>
  <c r="K28" i="1"/>
  <c r="O7" i="1"/>
  <c r="Q7" i="1" s="1"/>
  <c r="K36" i="1"/>
  <c r="O8" i="1"/>
  <c r="Q8" i="1" s="1"/>
  <c r="K44" i="1"/>
  <c r="O9" i="1"/>
  <c r="Q9" i="1" s="1"/>
  <c r="Q10" i="1" l="1"/>
  <c r="Q11" i="1"/>
</calcChain>
</file>

<file path=xl/sharedStrings.xml><?xml version="1.0" encoding="utf-8"?>
<sst xmlns="http://schemas.openxmlformats.org/spreadsheetml/2006/main" count="22" uniqueCount="17">
  <si>
    <t>PV</t>
  </si>
  <si>
    <t>batt</t>
  </si>
  <si>
    <t>install</t>
  </si>
  <si>
    <t>benefit</t>
  </si>
  <si>
    <t>cost</t>
  </si>
  <si>
    <t>total</t>
  </si>
  <si>
    <t>actual</t>
  </si>
  <si>
    <t>onlyPV</t>
  </si>
  <si>
    <t>at par</t>
  </si>
  <si>
    <t>only PV actual</t>
  </si>
  <si>
    <t>only PV expected</t>
  </si>
  <si>
    <t>PV Batt actual</t>
  </si>
  <si>
    <t>manual input</t>
  </si>
  <si>
    <t>*set same scale</t>
  </si>
  <si>
    <t/>
  </si>
  <si>
    <t>*ignore installation area condition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</si>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</sst>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  <xf numFmtId="11" fontId="2" fillId="0" borderId="0" xfId="1" applyNumberFormat="1" applyFont="1" applyFill="1"/>
    <xf numFmtId="0" fontId="0" fillId="0" borderId="0" xfId="0" quotePrefix="1"/>
    <xf numFmtId="0" fontId="0" fillId="0" borderId="2" xfId="0" applyBorder="1"/>
    <xf numFmtId="0" fontId="0" fillId="0" borderId="0" xfId="0" applyBorder="1"/>
    <xf numFmtId="0" fontId="0" fillId="0" borderId="3" xfId="0" applyBorder="1"/>
    <xf numFmtId="3" fontId="0" fillId="0" borderId="0" xfId="0" applyNumberFormat="1" applyBorder="1"/>
    <xf numFmtId="43" fontId="0" fillId="0" borderId="3" xfId="0" applyNumberFormat="1" applyBorder="1"/>
    <xf numFmtId="4" fontId="0" fillId="0" borderId="0" xfId="0" applyNumberFormat="1" applyBorder="1"/>
    <xf numFmtId="3" fontId="0" fillId="0" borderId="3" xfId="0" applyNumberFormat="1" applyBorder="1"/>
    <xf numFmtId="0" fontId="0" fillId="0" borderId="4" xfId="0" applyBorder="1"/>
    <xf numFmtId="0" fontId="0" fillId="0" borderId="5" xfId="0" applyBorder="1"/>
    <xf numFmtId="4" fontId="0" fillId="0" borderId="5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1" xfId="0" applyNumberFormat="1" applyBorder="1" applyAlignment="1">
      <alignment horizontal="centerContinuous"/>
    </xf>
    <xf numFmtId="0" fontId="0" fillId="0" borderId="1" xfId="0" applyBorder="1" applyAlignment="1">
      <alignment horizontal="centerContinuous"/>
    </xf>
    <xf numFmtId="43" fontId="0" fillId="0" borderId="1" xfId="1" applyFont="1" applyBorder="1" applyAlignment="1">
      <alignment horizontal="centerContinuous"/>
    </xf>
    <xf numFmtId="0" fontId="0" fillId="0" borderId="1" xfId="0" applyBorder="1"/>
    <xf numFmtId="43" fontId="0" fillId="0" borderId="1" xfId="1" applyFont="1" applyBorder="1"/>
    <xf numFmtId="0" fontId="0" fillId="0" borderId="7" xfId="0" applyNumberFormat="1" applyBorder="1" applyAlignment="1">
      <alignment horizontal="centerContinuous"/>
    </xf>
    <xf numFmtId="0" fontId="0" fillId="0" borderId="7" xfId="0" applyBorder="1"/>
    <xf numFmtId="0" fontId="0" fillId="0" borderId="8" xfId="0" applyBorder="1" applyAlignment="1">
      <alignment horizontal="centerContinuous"/>
    </xf>
    <xf numFmtId="0" fontId="0" fillId="0" borderId="8" xfId="0" applyBorder="1"/>
    <xf numFmtId="43" fontId="0" fillId="0" borderId="3" xfId="1" applyFont="1" applyBorder="1"/>
    <xf numFmtId="43" fontId="0" fillId="0" borderId="6" xfId="1" applyFont="1" applyBorder="1"/>
    <xf numFmtId="0" fontId="0" fillId="0" borderId="7" xfId="0" applyBorder="1" applyAlignment="1">
      <alignment horizontal="centerContinuous"/>
    </xf>
    <xf numFmtId="43" fontId="0" fillId="0" borderId="2" xfId="0" applyNumberFormat="1" applyBorder="1"/>
    <xf numFmtId="43" fontId="0" fillId="0" borderId="4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PV and Battery Investment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Sheet1!$Q$3</c:f>
              <c:strCache>
                <c:ptCount val="1"/>
                <c:pt idx="0">
                  <c:v>only PV expected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Sheet1!$O$5:$O$11</c:f>
              <c:numCache>
                <c:formatCode>_(* #,##0.00_);_(* \(#,##0.00\);_(* "-"??_);_(@_)</c:formatCode>
                <c:ptCount val="7"/>
                <c:pt idx="0">
                  <c:v>4800000</c:v>
                </c:pt>
                <c:pt idx="1">
                  <c:v>6400000</c:v>
                </c:pt>
                <c:pt idx="2">
                  <c:v>9600000</c:v>
                </c:pt>
                <c:pt idx="3">
                  <c:v>12800000</c:v>
                </c:pt>
                <c:pt idx="4">
                  <c:v>16000000</c:v>
                </c:pt>
                <c:pt idx="5">
                  <c:v>19200000</c:v>
                </c:pt>
                <c:pt idx="6">
                  <c:v>25600000</c:v>
                </c:pt>
              </c:numCache>
            </c:numRef>
          </c:xVal>
          <c:yVal>
            <c:numRef>
              <c:f>Sheet1!$Q$5:$Q$11</c:f>
              <c:numCache>
                <c:formatCode>_(* #,##0.00_);_(* \(#,##0.00\);_(* "-"??_);_(@_)</c:formatCode>
                <c:ptCount val="7"/>
                <c:pt idx="0">
                  <c:v>7733774.7999999998</c:v>
                </c:pt>
                <c:pt idx="1">
                  <c:v>10311699.733333332</c:v>
                </c:pt>
                <c:pt idx="2">
                  <c:v>15467549.6</c:v>
                </c:pt>
                <c:pt idx="3">
                  <c:v>20623399.466666665</c:v>
                </c:pt>
                <c:pt idx="4">
                  <c:v>25779249.333333332</c:v>
                </c:pt>
                <c:pt idx="5">
                  <c:v>30935099.199999999</c:v>
                </c:pt>
                <c:pt idx="6">
                  <c:v>41246798.93333333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69-4217-A3DD-C743C9763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74320"/>
        <c:axId val="85371264"/>
      </c:scatterChart>
      <c:scatterChart>
        <c:scatterStyle val="line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triangle"/>
              <c:size val="5"/>
              <c:spPr>
                <a:solidFill>
                  <a:schemeClr val="accent1"/>
                </a:solidFill>
                <a:ln w="9525" cap="sq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A69-4217-A3DD-C743C9763BAF}"/>
              </c:ext>
            </c:extLst>
          </c:dPt>
          <c:dPt>
            <c:idx val="15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A69-4217-A3DD-C743C9763BAF}"/>
              </c:ext>
            </c:extLst>
          </c:dPt>
          <c:dPt>
            <c:idx val="23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A69-4217-A3DD-C743C9763BAF}"/>
              </c:ext>
            </c:extLst>
          </c:dPt>
          <c:dPt>
            <c:idx val="31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A69-4217-A3DD-C743C9763BAF}"/>
              </c:ext>
            </c:extLst>
          </c:dPt>
          <c:dPt>
            <c:idx val="39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A69-4217-A3DD-C743C9763BAF}"/>
              </c:ext>
            </c:extLst>
          </c:dPt>
          <c:dPt>
            <c:idx val="47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A69-4217-A3DD-C743C9763BAF}"/>
              </c:ext>
            </c:extLst>
          </c:dPt>
          <c:xVal>
            <c:numRef>
              <c:f>Sheet1!$G$4:$G$53</c:f>
              <c:numCache>
                <c:formatCode>_(* #,##0.00_);_(* \(#,##0.00\);_(* "-"??_);_(@_)</c:formatCode>
                <c:ptCount val="50"/>
                <c:pt idx="0">
                  <c:v>0</c:v>
                </c:pt>
                <c:pt idx="1">
                  <c:v>1500000</c:v>
                </c:pt>
                <c:pt idx="2">
                  <c:v>2250000</c:v>
                </c:pt>
                <c:pt idx="3">
                  <c:v>3000000</c:v>
                </c:pt>
                <c:pt idx="4">
                  <c:v>4500000</c:v>
                </c:pt>
                <c:pt idx="5">
                  <c:v>6000000</c:v>
                </c:pt>
                <c:pt idx="6">
                  <c:v>7500000</c:v>
                </c:pt>
                <c:pt idx="7">
                  <c:v>13500000</c:v>
                </c:pt>
                <c:pt idx="8">
                  <c:v>4800000</c:v>
                </c:pt>
                <c:pt idx="9">
                  <c:v>6300000</c:v>
                </c:pt>
                <c:pt idx="10">
                  <c:v>7050000</c:v>
                </c:pt>
                <c:pt idx="11">
                  <c:v>7800000</c:v>
                </c:pt>
                <c:pt idx="12">
                  <c:v>9300000</c:v>
                </c:pt>
                <c:pt idx="13">
                  <c:v>10800000</c:v>
                </c:pt>
                <c:pt idx="14">
                  <c:v>12300000</c:v>
                </c:pt>
                <c:pt idx="15">
                  <c:v>18300000</c:v>
                </c:pt>
                <c:pt idx="16">
                  <c:v>6400000</c:v>
                </c:pt>
                <c:pt idx="17">
                  <c:v>7900000</c:v>
                </c:pt>
                <c:pt idx="18">
                  <c:v>8650000</c:v>
                </c:pt>
                <c:pt idx="19">
                  <c:v>9400000</c:v>
                </c:pt>
                <c:pt idx="20">
                  <c:v>10900000</c:v>
                </c:pt>
                <c:pt idx="21">
                  <c:v>12400000</c:v>
                </c:pt>
                <c:pt idx="22">
                  <c:v>13900000</c:v>
                </c:pt>
                <c:pt idx="23">
                  <c:v>19900000</c:v>
                </c:pt>
                <c:pt idx="24">
                  <c:v>9600000</c:v>
                </c:pt>
                <c:pt idx="25">
                  <c:v>11100000</c:v>
                </c:pt>
                <c:pt idx="26">
                  <c:v>11850000</c:v>
                </c:pt>
                <c:pt idx="27">
                  <c:v>12600000</c:v>
                </c:pt>
                <c:pt idx="28">
                  <c:v>14100000</c:v>
                </c:pt>
                <c:pt idx="29">
                  <c:v>15600000</c:v>
                </c:pt>
                <c:pt idx="30">
                  <c:v>17100000</c:v>
                </c:pt>
                <c:pt idx="31">
                  <c:v>23100000</c:v>
                </c:pt>
                <c:pt idx="32">
                  <c:v>12800000</c:v>
                </c:pt>
                <c:pt idx="33">
                  <c:v>14300000</c:v>
                </c:pt>
                <c:pt idx="34">
                  <c:v>15050000</c:v>
                </c:pt>
                <c:pt idx="35">
                  <c:v>15800000</c:v>
                </c:pt>
                <c:pt idx="36">
                  <c:v>17300000</c:v>
                </c:pt>
                <c:pt idx="37">
                  <c:v>18800000</c:v>
                </c:pt>
                <c:pt idx="38">
                  <c:v>20300000</c:v>
                </c:pt>
                <c:pt idx="39">
                  <c:v>26300000</c:v>
                </c:pt>
                <c:pt idx="40">
                  <c:v>16000000</c:v>
                </c:pt>
                <c:pt idx="41">
                  <c:v>17500000</c:v>
                </c:pt>
                <c:pt idx="42">
                  <c:v>18250000</c:v>
                </c:pt>
                <c:pt idx="43">
                  <c:v>19000000</c:v>
                </c:pt>
                <c:pt idx="44">
                  <c:v>20500000</c:v>
                </c:pt>
                <c:pt idx="45">
                  <c:v>22000000</c:v>
                </c:pt>
                <c:pt idx="46">
                  <c:v>23500000</c:v>
                </c:pt>
                <c:pt idx="47">
                  <c:v>29500000</c:v>
                </c:pt>
                <c:pt idx="48">
                  <c:v>19200000</c:v>
                </c:pt>
                <c:pt idx="49">
                  <c:v>25600000</c:v>
                </c:pt>
              </c:numCache>
            </c:numRef>
          </c:xVal>
          <c:yVal>
            <c:numRef>
              <c:f>Sheet1!$J$4:$J$53</c:f>
              <c:numCache>
                <c:formatCode>#,##0</c:formatCode>
                <c:ptCount val="50"/>
                <c:pt idx="0">
                  <c:v>0</c:v>
                </c:pt>
                <c:pt idx="1">
                  <c:v>460330</c:v>
                </c:pt>
                <c:pt idx="2">
                  <c:v>661720</c:v>
                </c:pt>
                <c:pt idx="3">
                  <c:v>843470</c:v>
                </c:pt>
                <c:pt idx="4">
                  <c:v>1149940</c:v>
                </c:pt>
                <c:pt idx="5">
                  <c:v>1369890</c:v>
                </c:pt>
                <c:pt idx="6">
                  <c:v>1502820</c:v>
                </c:pt>
                <c:pt idx="7">
                  <c:v>1639630</c:v>
                </c:pt>
                <c:pt idx="8">
                  <c:v>7733774.7999999998</c:v>
                </c:pt>
                <c:pt idx="9">
                  <c:v>8791204.8000000007</c:v>
                </c:pt>
                <c:pt idx="10">
                  <c:v>9191654.8000000007</c:v>
                </c:pt>
                <c:pt idx="11">
                  <c:v>9520894.8000000007</c:v>
                </c:pt>
                <c:pt idx="12">
                  <c:v>9999724.8000000007</c:v>
                </c:pt>
                <c:pt idx="13">
                  <c:v>10304774.800000001</c:v>
                </c:pt>
                <c:pt idx="14">
                  <c:v>10480774.800000001</c:v>
                </c:pt>
                <c:pt idx="15">
                  <c:v>10657054.800000001</c:v>
                </c:pt>
                <c:pt idx="16">
                  <c:v>9754400.1999999993</c:v>
                </c:pt>
                <c:pt idx="17">
                  <c:v>10896210.199999999</c:v>
                </c:pt>
                <c:pt idx="18">
                  <c:v>11359110.199999999</c:v>
                </c:pt>
                <c:pt idx="19">
                  <c:v>11755740.199999999</c:v>
                </c:pt>
                <c:pt idx="20">
                  <c:v>12377130.199999999</c:v>
                </c:pt>
                <c:pt idx="21">
                  <c:v>12824530.199999999</c:v>
                </c:pt>
                <c:pt idx="22">
                  <c:v>13145380.199999999</c:v>
                </c:pt>
                <c:pt idx="23">
                  <c:v>13614170.199999999</c:v>
                </c:pt>
                <c:pt idx="24">
                  <c:v>13109435.9</c:v>
                </c:pt>
                <c:pt idx="25">
                  <c:v>14293515.9</c:v>
                </c:pt>
                <c:pt idx="26">
                  <c:v>14803095.9</c:v>
                </c:pt>
                <c:pt idx="27">
                  <c:v>15272645.9</c:v>
                </c:pt>
                <c:pt idx="28">
                  <c:v>16110975.9</c:v>
                </c:pt>
                <c:pt idx="29">
                  <c:v>16838925.900000002</c:v>
                </c:pt>
                <c:pt idx="30">
                  <c:v>17472565.900000002</c:v>
                </c:pt>
                <c:pt idx="31">
                  <c:v>19019935.900000002</c:v>
                </c:pt>
                <c:pt idx="32">
                  <c:v>15626109.5</c:v>
                </c:pt>
                <c:pt idx="33">
                  <c:v>16806379.5</c:v>
                </c:pt>
                <c:pt idx="34">
                  <c:v>17336009.5</c:v>
                </c:pt>
                <c:pt idx="35">
                  <c:v>17837739.5</c:v>
                </c:pt>
                <c:pt idx="36">
                  <c:v>18779319.5</c:v>
                </c:pt>
                <c:pt idx="37">
                  <c:v>19659129.5</c:v>
                </c:pt>
                <c:pt idx="38">
                  <c:v>20472529.5</c:v>
                </c:pt>
                <c:pt idx="39">
                  <c:v>23123959.5</c:v>
                </c:pt>
                <c:pt idx="40">
                  <c:v>17659604.099999998</c:v>
                </c:pt>
                <c:pt idx="41">
                  <c:v>18814324.099999998</c:v>
                </c:pt>
                <c:pt idx="42">
                  <c:v>19352694.099999998</c:v>
                </c:pt>
                <c:pt idx="43">
                  <c:v>19873424.099999998</c:v>
                </c:pt>
                <c:pt idx="44">
                  <c:v>20875244.099999998</c:v>
                </c:pt>
                <c:pt idx="45">
                  <c:v>21835734.100000001</c:v>
                </c:pt>
                <c:pt idx="46">
                  <c:v>22752574.100000001</c:v>
                </c:pt>
                <c:pt idx="47">
                  <c:v>26059904.100000001</c:v>
                </c:pt>
                <c:pt idx="48">
                  <c:v>19198410.5</c:v>
                </c:pt>
                <c:pt idx="49">
                  <c:v>21298128.700000003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9-4217-A3DD-C743C9763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13152"/>
        <c:axId val="418475872"/>
      </c:scatterChart>
      <c:scatterChart>
        <c:scatterStyle val="smoothMarker"/>
        <c:varyColors val="0"/>
        <c:ser>
          <c:idx val="2"/>
          <c:order val="2"/>
          <c:tx>
            <c:strRef>
              <c:f>Sheet1!$P$3</c:f>
              <c:strCache>
                <c:ptCount val="1"/>
                <c:pt idx="0">
                  <c:v>only PV actual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Sheet1!$O$4:$O$11</c:f>
              <c:numCache>
                <c:formatCode>_(* #,##0.00_);_(* \(#,##0.00\);_(* "-"??_);_(@_)</c:formatCode>
                <c:ptCount val="8"/>
                <c:pt idx="0">
                  <c:v>0</c:v>
                </c:pt>
                <c:pt idx="1">
                  <c:v>4800000</c:v>
                </c:pt>
                <c:pt idx="2">
                  <c:v>6400000</c:v>
                </c:pt>
                <c:pt idx="3">
                  <c:v>9600000</c:v>
                </c:pt>
                <c:pt idx="4">
                  <c:v>12800000</c:v>
                </c:pt>
                <c:pt idx="5">
                  <c:v>16000000</c:v>
                </c:pt>
                <c:pt idx="6">
                  <c:v>19200000</c:v>
                </c:pt>
                <c:pt idx="7">
                  <c:v>25600000</c:v>
                </c:pt>
              </c:numCache>
            </c:numRef>
          </c:xVal>
          <c:yVal>
            <c:numRef>
              <c:f>Sheet1!$P$4:$P$11</c:f>
              <c:numCache>
                <c:formatCode>_(* #,##0.00_);_(* \(#,##0.00\);_(* "-"??_);_(@_)</c:formatCode>
                <c:ptCount val="8"/>
                <c:pt idx="0" formatCode="General">
                  <c:v>0</c:v>
                </c:pt>
                <c:pt idx="1">
                  <c:v>7733774.7999999998</c:v>
                </c:pt>
                <c:pt idx="2">
                  <c:v>9754400.1999999993</c:v>
                </c:pt>
                <c:pt idx="3">
                  <c:v>13109435.9</c:v>
                </c:pt>
                <c:pt idx="4">
                  <c:v>15626109.5</c:v>
                </c:pt>
                <c:pt idx="5">
                  <c:v>17659604.099999998</c:v>
                </c:pt>
                <c:pt idx="6">
                  <c:v>19198410.5</c:v>
                </c:pt>
                <c:pt idx="7">
                  <c:v>21298128.700000003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69-4217-A3DD-C743C9763BAF}"/>
            </c:ext>
          </c:extLst>
        </c:ser>
        <c:ser>
          <c:idx val="4"/>
          <c:order val="4"/>
          <c:tx>
            <c:strRef>
              <c:f>Sheet1!$R$3</c:f>
              <c:strCache>
                <c:ptCount val="1"/>
                <c:pt idx="0">
                  <c:v>PV Batt actual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3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A69-4217-A3DD-C743C9763BAF}"/>
              </c:ext>
            </c:extLst>
          </c:dPt>
          <c:xVal>
            <c:numRef>
              <c:f>Sheet1!$O$4:$O$11</c:f>
              <c:numCache>
                <c:formatCode>_(* #,##0.00_);_(* \(#,##0.00\);_(* "-"??_);_(@_)</c:formatCode>
                <c:ptCount val="8"/>
                <c:pt idx="0">
                  <c:v>0</c:v>
                </c:pt>
                <c:pt idx="1">
                  <c:v>4800000</c:v>
                </c:pt>
                <c:pt idx="2">
                  <c:v>6400000</c:v>
                </c:pt>
                <c:pt idx="3">
                  <c:v>9600000</c:v>
                </c:pt>
                <c:pt idx="4">
                  <c:v>12800000</c:v>
                </c:pt>
                <c:pt idx="5">
                  <c:v>16000000</c:v>
                </c:pt>
                <c:pt idx="6">
                  <c:v>19200000</c:v>
                </c:pt>
                <c:pt idx="7">
                  <c:v>25600000</c:v>
                </c:pt>
              </c:numCache>
            </c:numRef>
          </c:xVal>
          <c:yVal>
            <c:numRef>
              <c:f>Sheet1!$R$4:$R$11</c:f>
              <c:numCache>
                <c:formatCode>_(* #,##0.00_);_(* \(#,##0.00\);_(* "-"??_);_(@_)</c:formatCode>
                <c:ptCount val="8"/>
                <c:pt idx="0" formatCode="General">
                  <c:v>0</c:v>
                </c:pt>
                <c:pt idx="1">
                  <c:v>7733774.7999999998</c:v>
                </c:pt>
                <c:pt idx="2">
                  <c:v>9754400.1999999993</c:v>
                </c:pt>
                <c:pt idx="3">
                  <c:v>13109435.9</c:v>
                </c:pt>
                <c:pt idx="4">
                  <c:v>15626109.5</c:v>
                </c:pt>
                <c:pt idx="5" formatCode="0.00E+00">
                  <c:v>18100000</c:v>
                </c:pt>
                <c:pt idx="6" formatCode="0.00E+00">
                  <c:v>20100000</c:v>
                </c:pt>
                <c:pt idx="7" formatCode="0.00E+00">
                  <c:v>24000000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A69-4217-A3DD-C743C9763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13152"/>
        <c:axId val="4184758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Sheet1!$K$3</c15:sqref>
                        </c15:formulaRef>
                      </c:ext>
                    </c:extLst>
                    <c:strCache>
                      <c:ptCount val="1"/>
                      <c:pt idx="0">
                        <c:v>at par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Sheet1!$G$4:$G$53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0"/>
                      <c:pt idx="0">
                        <c:v>0</c:v>
                      </c:pt>
                      <c:pt idx="1">
                        <c:v>1500000</c:v>
                      </c:pt>
                      <c:pt idx="2">
                        <c:v>2250000</c:v>
                      </c:pt>
                      <c:pt idx="3">
                        <c:v>3000000</c:v>
                      </c:pt>
                      <c:pt idx="4">
                        <c:v>4500000</c:v>
                      </c:pt>
                      <c:pt idx="5">
                        <c:v>6000000</c:v>
                      </c:pt>
                      <c:pt idx="6">
                        <c:v>7500000</c:v>
                      </c:pt>
                      <c:pt idx="7">
                        <c:v>13500000</c:v>
                      </c:pt>
                      <c:pt idx="8">
                        <c:v>4800000</c:v>
                      </c:pt>
                      <c:pt idx="9">
                        <c:v>6300000</c:v>
                      </c:pt>
                      <c:pt idx="10">
                        <c:v>7050000</c:v>
                      </c:pt>
                      <c:pt idx="11">
                        <c:v>7800000</c:v>
                      </c:pt>
                      <c:pt idx="12">
                        <c:v>9300000</c:v>
                      </c:pt>
                      <c:pt idx="13">
                        <c:v>10800000</c:v>
                      </c:pt>
                      <c:pt idx="14">
                        <c:v>12300000</c:v>
                      </c:pt>
                      <c:pt idx="15">
                        <c:v>18300000</c:v>
                      </c:pt>
                      <c:pt idx="16">
                        <c:v>6400000</c:v>
                      </c:pt>
                      <c:pt idx="17">
                        <c:v>7900000</c:v>
                      </c:pt>
                      <c:pt idx="18">
                        <c:v>8650000</c:v>
                      </c:pt>
                      <c:pt idx="19">
                        <c:v>9400000</c:v>
                      </c:pt>
                      <c:pt idx="20">
                        <c:v>10900000</c:v>
                      </c:pt>
                      <c:pt idx="21">
                        <c:v>12400000</c:v>
                      </c:pt>
                      <c:pt idx="22">
                        <c:v>13900000</c:v>
                      </c:pt>
                      <c:pt idx="23">
                        <c:v>19900000</c:v>
                      </c:pt>
                      <c:pt idx="24">
                        <c:v>9600000</c:v>
                      </c:pt>
                      <c:pt idx="25">
                        <c:v>11100000</c:v>
                      </c:pt>
                      <c:pt idx="26">
                        <c:v>11850000</c:v>
                      </c:pt>
                      <c:pt idx="27">
                        <c:v>12600000</c:v>
                      </c:pt>
                      <c:pt idx="28">
                        <c:v>14100000</c:v>
                      </c:pt>
                      <c:pt idx="29">
                        <c:v>15600000</c:v>
                      </c:pt>
                      <c:pt idx="30">
                        <c:v>17100000</c:v>
                      </c:pt>
                      <c:pt idx="31">
                        <c:v>23100000</c:v>
                      </c:pt>
                      <c:pt idx="32">
                        <c:v>12800000</c:v>
                      </c:pt>
                      <c:pt idx="33">
                        <c:v>14300000</c:v>
                      </c:pt>
                      <c:pt idx="34">
                        <c:v>15050000</c:v>
                      </c:pt>
                      <c:pt idx="35">
                        <c:v>15800000</c:v>
                      </c:pt>
                      <c:pt idx="36">
                        <c:v>17300000</c:v>
                      </c:pt>
                      <c:pt idx="37">
                        <c:v>18800000</c:v>
                      </c:pt>
                      <c:pt idx="38">
                        <c:v>20300000</c:v>
                      </c:pt>
                      <c:pt idx="39">
                        <c:v>26300000</c:v>
                      </c:pt>
                      <c:pt idx="40">
                        <c:v>16000000</c:v>
                      </c:pt>
                      <c:pt idx="41">
                        <c:v>17500000</c:v>
                      </c:pt>
                      <c:pt idx="42">
                        <c:v>18250000</c:v>
                      </c:pt>
                      <c:pt idx="43">
                        <c:v>19000000</c:v>
                      </c:pt>
                      <c:pt idx="44">
                        <c:v>20500000</c:v>
                      </c:pt>
                      <c:pt idx="45">
                        <c:v>22000000</c:v>
                      </c:pt>
                      <c:pt idx="46">
                        <c:v>23500000</c:v>
                      </c:pt>
                      <c:pt idx="47">
                        <c:v>29500000</c:v>
                      </c:pt>
                      <c:pt idx="48">
                        <c:v>19200000</c:v>
                      </c:pt>
                      <c:pt idx="49">
                        <c:v>25600000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Sheet1!$K$4:$K$53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0"/>
                      <c:pt idx="0">
                        <c:v>0</c:v>
                      </c:pt>
                      <c:pt idx="1">
                        <c:v>1500000</c:v>
                      </c:pt>
                      <c:pt idx="2">
                        <c:v>2250000</c:v>
                      </c:pt>
                      <c:pt idx="3">
                        <c:v>3000000</c:v>
                      </c:pt>
                      <c:pt idx="4">
                        <c:v>4500000</c:v>
                      </c:pt>
                      <c:pt idx="5">
                        <c:v>6000000</c:v>
                      </c:pt>
                      <c:pt idx="6">
                        <c:v>7500000</c:v>
                      </c:pt>
                      <c:pt idx="7">
                        <c:v>13500000</c:v>
                      </c:pt>
                      <c:pt idx="8">
                        <c:v>4800000</c:v>
                      </c:pt>
                      <c:pt idx="9">
                        <c:v>6300000</c:v>
                      </c:pt>
                      <c:pt idx="10">
                        <c:v>7050000</c:v>
                      </c:pt>
                      <c:pt idx="11">
                        <c:v>7800000</c:v>
                      </c:pt>
                      <c:pt idx="12">
                        <c:v>9300000</c:v>
                      </c:pt>
                      <c:pt idx="13">
                        <c:v>10800000</c:v>
                      </c:pt>
                      <c:pt idx="14">
                        <c:v>12300000</c:v>
                      </c:pt>
                      <c:pt idx="15">
                        <c:v>18300000</c:v>
                      </c:pt>
                      <c:pt idx="16">
                        <c:v>6400000</c:v>
                      </c:pt>
                      <c:pt idx="17">
                        <c:v>7900000</c:v>
                      </c:pt>
                      <c:pt idx="18">
                        <c:v>8650000</c:v>
                      </c:pt>
                      <c:pt idx="19">
                        <c:v>9400000</c:v>
                      </c:pt>
                      <c:pt idx="20">
                        <c:v>10900000</c:v>
                      </c:pt>
                      <c:pt idx="21">
                        <c:v>12400000</c:v>
                      </c:pt>
                      <c:pt idx="22">
                        <c:v>13900000</c:v>
                      </c:pt>
                      <c:pt idx="23">
                        <c:v>19900000</c:v>
                      </c:pt>
                      <c:pt idx="24">
                        <c:v>9600000</c:v>
                      </c:pt>
                      <c:pt idx="25">
                        <c:v>11100000</c:v>
                      </c:pt>
                      <c:pt idx="26">
                        <c:v>11850000</c:v>
                      </c:pt>
                      <c:pt idx="27">
                        <c:v>12600000</c:v>
                      </c:pt>
                      <c:pt idx="28">
                        <c:v>14100000</c:v>
                      </c:pt>
                      <c:pt idx="29">
                        <c:v>15600000</c:v>
                      </c:pt>
                      <c:pt idx="30">
                        <c:v>17100000</c:v>
                      </c:pt>
                      <c:pt idx="31">
                        <c:v>23100000</c:v>
                      </c:pt>
                      <c:pt idx="32">
                        <c:v>12800000</c:v>
                      </c:pt>
                      <c:pt idx="33">
                        <c:v>14300000</c:v>
                      </c:pt>
                      <c:pt idx="34">
                        <c:v>15050000</c:v>
                      </c:pt>
                      <c:pt idx="35">
                        <c:v>15800000</c:v>
                      </c:pt>
                      <c:pt idx="36">
                        <c:v>17300000</c:v>
                      </c:pt>
                      <c:pt idx="37">
                        <c:v>18800000</c:v>
                      </c:pt>
                      <c:pt idx="38">
                        <c:v>20300000</c:v>
                      </c:pt>
                      <c:pt idx="39">
                        <c:v>26300000</c:v>
                      </c:pt>
                      <c:pt idx="40">
                        <c:v>16000000</c:v>
                      </c:pt>
                      <c:pt idx="41">
                        <c:v>17500000</c:v>
                      </c:pt>
                      <c:pt idx="42">
                        <c:v>18250000</c:v>
                      </c:pt>
                      <c:pt idx="43">
                        <c:v>19000000</c:v>
                      </c:pt>
                      <c:pt idx="44">
                        <c:v>20500000</c:v>
                      </c:pt>
                      <c:pt idx="45">
                        <c:v>22000000</c:v>
                      </c:pt>
                      <c:pt idx="46">
                        <c:v>23500000</c:v>
                      </c:pt>
                      <c:pt idx="47">
                        <c:v>29500000</c:v>
                      </c:pt>
                      <c:pt idx="48">
                        <c:v>19200000</c:v>
                      </c:pt>
                      <c:pt idx="49">
                        <c:v>25600000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A69-4217-A3DD-C743C9763BAF}"/>
                  </c:ext>
                </c:extLst>
              </c15:ser>
            </c15:filteredScatterSeries>
          </c:ext>
        </c:extLst>
      </c:scatterChart>
      <c:valAx>
        <c:axId val="251774320"/>
        <c:scaling>
          <c:orientation val="minMax"/>
          <c:max val="3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Investment</a:t>
                </a:r>
              </a:p>
            </c:rich>
          </c:tx>
          <c:overlay val="0"/>
          <c:spPr>
            <a:noFill/>
            <a:ln>
              <a:solidFill>
                <a:srgbClr val="00B050">
                  <a:alpha val="93000"/>
                </a:srgbClr>
              </a:solidFill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1264"/>
        <c:crosses val="autoZero"/>
        <c:crossBetween val="midCat"/>
        <c:majorUnit val="5000000"/>
        <c:minorUnit val="1000000"/>
      </c:valAx>
      <c:valAx>
        <c:axId val="853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Benefit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74320"/>
        <c:crosses val="autoZero"/>
        <c:crossBetween val="midCat"/>
      </c:valAx>
      <c:valAx>
        <c:axId val="418475872"/>
        <c:scaling>
          <c:orientation val="minMax"/>
          <c:max val="4500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13152"/>
        <c:crosses val="max"/>
        <c:crossBetween val="midCat"/>
      </c:valAx>
      <c:valAx>
        <c:axId val="253913152"/>
        <c:scaling>
          <c:orientation val="minMax"/>
          <c:max val="30000000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75872"/>
        <c:crosses val="autoZero"/>
        <c:crossBetween val="midCat"/>
        <c:majorUnit val="5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253007</xdr:colOff>
      <xdr:row>11</xdr:row>
      <xdr:rowOff>89065</xdr:rowOff>
    </xdr:from>
    <xdr:to>
      <xdr:col>28</xdr:col>
      <xdr:colOff>346363</xdr:colOff>
      <xdr:row>52</xdr:row>
      <xdr:rowOff>110836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CBA93-D9BA-BF8A-2054-042887104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18F2-D837-4D62-96EC-49C5F989610D}">
  <dimension ref="C1:S54"/>
  <sheetViews>
    <sheetView tabSelected="1" topLeftCell="B10" zoomScale="70" zoomScaleNormal="70" workbookViewId="0">
      <selection activeCell="U7" sqref="U7"/>
    </sheetView>
  </sheetViews>
  <sheetFormatPr defaultRowHeight="14.4"/>
  <cols>
    <col min="3" max="3" width="6.77734375" bestFit="1" customWidth="1"/>
    <col min="4" max="4" width="4.5546875" bestFit="1" customWidth="1"/>
    <col min="5" max="6" width="10" bestFit="1" customWidth="1"/>
    <col min="7" max="7" width="15" style="1" bestFit="1" customWidth="1"/>
    <col min="8" max="8" width="12.44140625" bestFit="1" customWidth="1"/>
    <col min="9" max="9" width="8.21875" bestFit="1" customWidth="1"/>
    <col min="10" max="10" width="10.88671875" bestFit="1" customWidth="1"/>
    <col min="11" max="12" width="15" bestFit="1" customWidth="1"/>
    <col min="15" max="15" width="15" bestFit="1" customWidth="1"/>
    <col min="16" max="16" width="16" customWidth="1"/>
    <col min="17" max="17" width="31.5546875" bestFit="1" customWidth="1"/>
    <col min="18" max="18" width="15" bestFit="1" customWidth="1"/>
    <col min="19" max="19" width="12.77734375" bestFit="1" customWidth="1"/>
  </cols>
  <sheetData>
    <row r="1" spans="3:19">
      <c r="C1" t="s">
        <v>16</v>
      </c>
      <c r="E1">
        <v>32000</v>
      </c>
      <c r="F1">
        <v>15000</v>
      </c>
      <c r="J1">
        <v>10</v>
      </c>
    </row>
    <row r="2" spans="3:19">
      <c r="C2" s="18" t="s">
        <v>2</v>
      </c>
      <c r="D2" s="23"/>
      <c r="E2" s="19" t="s">
        <v>4</v>
      </c>
      <c r="F2" s="19"/>
      <c r="G2" s="20"/>
      <c r="H2" s="25" t="s">
        <v>3</v>
      </c>
      <c r="I2" s="19"/>
      <c r="J2" s="29"/>
      <c r="K2" s="21"/>
      <c r="L2" s="21"/>
    </row>
    <row r="3" spans="3:19">
      <c r="C3" s="21" t="s">
        <v>0</v>
      </c>
      <c r="D3" s="24" t="s">
        <v>1</v>
      </c>
      <c r="E3" s="21" t="s">
        <v>0</v>
      </c>
      <c r="F3" s="21" t="s">
        <v>1</v>
      </c>
      <c r="G3" s="22" t="s">
        <v>5</v>
      </c>
      <c r="H3" s="26" t="s">
        <v>0</v>
      </c>
      <c r="I3" s="21" t="s">
        <v>1</v>
      </c>
      <c r="J3" s="24" t="s">
        <v>6</v>
      </c>
      <c r="K3" s="21" t="s">
        <v>8</v>
      </c>
      <c r="L3" s="21" t="s">
        <v>7</v>
      </c>
      <c r="O3" s="1" t="s">
        <v>5</v>
      </c>
      <c r="P3" t="s">
        <v>9</v>
      </c>
      <c r="Q3" t="s">
        <v>10</v>
      </c>
      <c r="R3" t="s">
        <v>11</v>
      </c>
    </row>
    <row r="4" spans="3:19">
      <c r="C4" s="6">
        <v>0</v>
      </c>
      <c r="D4" s="7">
        <v>0</v>
      </c>
      <c r="E4" s="6">
        <f t="shared" ref="E4:E35" si="0">C4*E$1</f>
        <v>0</v>
      </c>
      <c r="F4" s="7">
        <v>0</v>
      </c>
      <c r="G4" s="27">
        <f t="shared" ref="G4:G35" si="1">E4+F4</f>
        <v>0</v>
      </c>
      <c r="H4" s="7">
        <v>0</v>
      </c>
      <c r="I4" s="9">
        <v>0</v>
      </c>
      <c r="J4" s="9">
        <f>(H4+I4)*$J$1</f>
        <v>0</v>
      </c>
      <c r="K4" s="30">
        <f t="shared" ref="K4:K35" si="2">G4</f>
        <v>0</v>
      </c>
      <c r="L4" s="8">
        <v>0</v>
      </c>
      <c r="O4" s="1">
        <v>0</v>
      </c>
      <c r="P4">
        <v>0</v>
      </c>
      <c r="Q4" s="2">
        <v>0</v>
      </c>
      <c r="R4">
        <v>0</v>
      </c>
    </row>
    <row r="5" spans="3:19">
      <c r="C5" s="6">
        <v>0</v>
      </c>
      <c r="D5" s="7">
        <v>100</v>
      </c>
      <c r="E5" s="6">
        <f t="shared" si="0"/>
        <v>0</v>
      </c>
      <c r="F5" s="7">
        <f t="shared" ref="F5:F36" si="3">D5*F$1</f>
        <v>1500000</v>
      </c>
      <c r="G5" s="27">
        <f t="shared" si="1"/>
        <v>1500000</v>
      </c>
      <c r="H5" s="7">
        <v>0</v>
      </c>
      <c r="I5" s="9">
        <v>46033</v>
      </c>
      <c r="J5" s="9">
        <f>(H5+I5)*$J$1</f>
        <v>460330</v>
      </c>
      <c r="K5" s="30">
        <f t="shared" si="2"/>
        <v>1500000</v>
      </c>
      <c r="L5" s="10"/>
      <c r="O5" s="1">
        <f>G12</f>
        <v>4800000</v>
      </c>
      <c r="P5" s="1">
        <f>J12</f>
        <v>7733774.7999999998</v>
      </c>
      <c r="Q5" s="2">
        <f>P5</f>
        <v>7733774.7999999998</v>
      </c>
      <c r="R5" s="1">
        <f>P5</f>
        <v>7733774.7999999998</v>
      </c>
    </row>
    <row r="6" spans="3:19">
      <c r="C6" s="6">
        <v>0</v>
      </c>
      <c r="D6" s="7">
        <v>150</v>
      </c>
      <c r="E6" s="6">
        <f t="shared" si="0"/>
        <v>0</v>
      </c>
      <c r="F6" s="7">
        <f t="shared" si="3"/>
        <v>2250000</v>
      </c>
      <c r="G6" s="27">
        <f t="shared" si="1"/>
        <v>2250000</v>
      </c>
      <c r="H6" s="7">
        <v>0</v>
      </c>
      <c r="I6" s="9">
        <v>66172</v>
      </c>
      <c r="J6" s="9">
        <f>(H6+I6)*$J$1</f>
        <v>661720</v>
      </c>
      <c r="K6" s="30">
        <f t="shared" si="2"/>
        <v>2250000</v>
      </c>
      <c r="L6" s="8"/>
      <c r="O6" s="1">
        <f>G20</f>
        <v>6400000</v>
      </c>
      <c r="P6" s="1">
        <f>J20</f>
        <v>9754400.1999999993</v>
      </c>
      <c r="Q6" s="2">
        <f>_xlfn.FORECAST.LINEAR(O6,$P$4:P$5,O$4:O$5)</f>
        <v>10311699.733333332</v>
      </c>
      <c r="R6" s="1">
        <f t="shared" ref="R6:R8" si="4">P6</f>
        <v>9754400.1999999993</v>
      </c>
    </row>
    <row r="7" spans="3:19">
      <c r="C7" s="6">
        <v>0</v>
      </c>
      <c r="D7" s="7">
        <v>200</v>
      </c>
      <c r="E7" s="6">
        <f t="shared" si="0"/>
        <v>0</v>
      </c>
      <c r="F7" s="7">
        <f t="shared" si="3"/>
        <v>3000000</v>
      </c>
      <c r="G7" s="27">
        <f t="shared" si="1"/>
        <v>3000000</v>
      </c>
      <c r="H7" s="7">
        <v>0</v>
      </c>
      <c r="I7" s="9">
        <v>84347</v>
      </c>
      <c r="J7" s="9">
        <f t="shared" ref="J7:J53" si="5">(H7+I7)*$J$1</f>
        <v>843470</v>
      </c>
      <c r="K7" s="30">
        <f t="shared" si="2"/>
        <v>3000000</v>
      </c>
      <c r="L7" s="8"/>
      <c r="O7" s="1">
        <f>G28</f>
        <v>9600000</v>
      </c>
      <c r="P7" s="1">
        <f>J28</f>
        <v>13109435.9</v>
      </c>
      <c r="Q7" s="2">
        <f>_xlfn.FORECAST.LINEAR(O7,$P$4:P$5,O$4:O$5)</f>
        <v>15467549.6</v>
      </c>
      <c r="R7" s="1">
        <f t="shared" si="4"/>
        <v>13109435.9</v>
      </c>
    </row>
    <row r="8" spans="3:19">
      <c r="C8" s="6">
        <v>0</v>
      </c>
      <c r="D8" s="7">
        <v>300</v>
      </c>
      <c r="E8" s="6">
        <f t="shared" si="0"/>
        <v>0</v>
      </c>
      <c r="F8" s="7">
        <f t="shared" si="3"/>
        <v>4500000</v>
      </c>
      <c r="G8" s="27">
        <f t="shared" si="1"/>
        <v>4500000</v>
      </c>
      <c r="H8" s="7">
        <v>0</v>
      </c>
      <c r="I8" s="9">
        <v>114994</v>
      </c>
      <c r="J8" s="9">
        <f t="shared" si="5"/>
        <v>1149940</v>
      </c>
      <c r="K8" s="30">
        <f t="shared" si="2"/>
        <v>4500000</v>
      </c>
      <c r="L8" s="8"/>
      <c r="O8" s="1">
        <f>G36</f>
        <v>12800000</v>
      </c>
      <c r="P8" s="1">
        <f>J36</f>
        <v>15626109.5</v>
      </c>
      <c r="Q8" s="2">
        <f>_xlfn.FORECAST.LINEAR(O8,$P$4:P$5,O$4:O$5)</f>
        <v>20623399.466666665</v>
      </c>
      <c r="R8" s="1">
        <f t="shared" si="4"/>
        <v>15626109.5</v>
      </c>
    </row>
    <row r="9" spans="3:19">
      <c r="C9" s="6">
        <v>0</v>
      </c>
      <c r="D9" s="7">
        <v>400</v>
      </c>
      <c r="E9" s="6">
        <f t="shared" si="0"/>
        <v>0</v>
      </c>
      <c r="F9" s="7">
        <f t="shared" si="3"/>
        <v>6000000</v>
      </c>
      <c r="G9" s="27">
        <f t="shared" si="1"/>
        <v>6000000</v>
      </c>
      <c r="H9" s="7">
        <v>0</v>
      </c>
      <c r="I9" s="9">
        <v>136989</v>
      </c>
      <c r="J9" s="9">
        <f t="shared" si="5"/>
        <v>1369890</v>
      </c>
      <c r="K9" s="30">
        <f t="shared" si="2"/>
        <v>6000000</v>
      </c>
      <c r="L9" s="8"/>
      <c r="O9" s="1">
        <f>G44</f>
        <v>16000000</v>
      </c>
      <c r="P9" s="1">
        <f>J44</f>
        <v>17659604.099999998</v>
      </c>
      <c r="Q9" s="2">
        <f>_xlfn.FORECAST.LINEAR(O9,$P$4:P$5,O$4:O$5)</f>
        <v>25779249.333333332</v>
      </c>
      <c r="R9" s="4">
        <v>18100000</v>
      </c>
    </row>
    <row r="10" spans="3:19">
      <c r="C10" s="6">
        <v>0</v>
      </c>
      <c r="D10" s="7">
        <v>500</v>
      </c>
      <c r="E10" s="6">
        <f t="shared" si="0"/>
        <v>0</v>
      </c>
      <c r="F10" s="7">
        <f t="shared" si="3"/>
        <v>7500000</v>
      </c>
      <c r="G10" s="27">
        <f t="shared" si="1"/>
        <v>7500000</v>
      </c>
      <c r="H10" s="7">
        <v>0</v>
      </c>
      <c r="I10" s="9">
        <v>150282</v>
      </c>
      <c r="J10" s="9">
        <f t="shared" si="5"/>
        <v>1502820</v>
      </c>
      <c r="K10" s="30">
        <f t="shared" si="2"/>
        <v>7500000</v>
      </c>
      <c r="L10" s="8"/>
      <c r="O10" s="1">
        <f>G52</f>
        <v>19200000</v>
      </c>
      <c r="P10" s="1">
        <f>J52</f>
        <v>19198410.5</v>
      </c>
      <c r="Q10" s="2">
        <f>_xlfn.FORECAST.LINEAR(O10,$P$4:P$5,O$4:O$5)</f>
        <v>30935099.199999999</v>
      </c>
      <c r="R10" s="4">
        <v>20100000</v>
      </c>
      <c r="S10" s="3" t="s">
        <v>12</v>
      </c>
    </row>
    <row r="11" spans="3:19">
      <c r="C11" s="6">
        <v>0</v>
      </c>
      <c r="D11" s="7">
        <v>900</v>
      </c>
      <c r="E11" s="6">
        <f t="shared" si="0"/>
        <v>0</v>
      </c>
      <c r="F11" s="7">
        <f t="shared" si="3"/>
        <v>13500000</v>
      </c>
      <c r="G11" s="27">
        <f t="shared" si="1"/>
        <v>13500000</v>
      </c>
      <c r="H11" s="7">
        <v>0</v>
      </c>
      <c r="I11" s="9">
        <v>163963</v>
      </c>
      <c r="J11" s="9">
        <f t="shared" si="5"/>
        <v>1639630</v>
      </c>
      <c r="K11" s="30">
        <f t="shared" si="2"/>
        <v>13500000</v>
      </c>
      <c r="L11" s="8"/>
      <c r="O11" s="1">
        <f>G53</f>
        <v>25600000</v>
      </c>
      <c r="P11" s="1">
        <f>J53</f>
        <v>21298128.700000003</v>
      </c>
      <c r="Q11" s="2">
        <f>_xlfn.FORECAST.LINEAR(O11,$P$4:P$5,O$4:O$5)</f>
        <v>41246798.93333333</v>
      </c>
      <c r="R11" s="4">
        <v>24000000</v>
      </c>
      <c r="S11" s="3" t="s">
        <v>13</v>
      </c>
    </row>
    <row r="12" spans="3:19">
      <c r="C12" s="6">
        <v>150</v>
      </c>
      <c r="D12" s="7">
        <v>0</v>
      </c>
      <c r="E12" s="6">
        <f t="shared" si="0"/>
        <v>4800000</v>
      </c>
      <c r="F12" s="7">
        <f t="shared" si="3"/>
        <v>0</v>
      </c>
      <c r="G12" s="27">
        <f t="shared" si="1"/>
        <v>4800000</v>
      </c>
      <c r="H12" s="11">
        <v>773377.48</v>
      </c>
      <c r="I12" s="9">
        <v>0</v>
      </c>
      <c r="J12" s="9">
        <f t="shared" si="5"/>
        <v>7733774.7999999998</v>
      </c>
      <c r="K12" s="30">
        <f t="shared" si="2"/>
        <v>4800000</v>
      </c>
      <c r="L12" s="12">
        <f>J12</f>
        <v>7733774.7999999998</v>
      </c>
      <c r="S12" s="5" t="s">
        <v>14</v>
      </c>
    </row>
    <row r="13" spans="3:19">
      <c r="C13" s="6">
        <v>150</v>
      </c>
      <c r="D13" s="7">
        <v>100</v>
      </c>
      <c r="E13" s="6">
        <f t="shared" si="0"/>
        <v>4800000</v>
      </c>
      <c r="F13" s="7">
        <f t="shared" si="3"/>
        <v>1500000</v>
      </c>
      <c r="G13" s="27">
        <f t="shared" si="1"/>
        <v>6300000</v>
      </c>
      <c r="H13" s="11">
        <v>773377.48</v>
      </c>
      <c r="I13" s="9">
        <v>105743</v>
      </c>
      <c r="J13" s="9">
        <f t="shared" si="5"/>
        <v>8791204.8000000007</v>
      </c>
      <c r="K13" s="30">
        <f t="shared" si="2"/>
        <v>6300000</v>
      </c>
      <c r="L13" s="8"/>
    </row>
    <row r="14" spans="3:19">
      <c r="C14" s="6">
        <v>150</v>
      </c>
      <c r="D14" s="7">
        <v>150</v>
      </c>
      <c r="E14" s="6">
        <f t="shared" si="0"/>
        <v>4800000</v>
      </c>
      <c r="F14" s="7">
        <f t="shared" si="3"/>
        <v>2250000</v>
      </c>
      <c r="G14" s="27">
        <f t="shared" si="1"/>
        <v>7050000</v>
      </c>
      <c r="H14" s="11">
        <v>773377.48</v>
      </c>
      <c r="I14" s="9">
        <v>145788</v>
      </c>
      <c r="J14" s="9">
        <f t="shared" si="5"/>
        <v>9191654.8000000007</v>
      </c>
      <c r="K14" s="30">
        <f t="shared" si="2"/>
        <v>7050000</v>
      </c>
      <c r="L14" s="8"/>
    </row>
    <row r="15" spans="3:19">
      <c r="C15" s="6">
        <v>150</v>
      </c>
      <c r="D15" s="7">
        <v>200</v>
      </c>
      <c r="E15" s="6">
        <f t="shared" si="0"/>
        <v>4800000</v>
      </c>
      <c r="F15" s="7">
        <f t="shared" si="3"/>
        <v>3000000</v>
      </c>
      <c r="G15" s="27">
        <f t="shared" si="1"/>
        <v>7800000</v>
      </c>
      <c r="H15" s="11">
        <v>773377.48</v>
      </c>
      <c r="I15" s="9">
        <v>178712</v>
      </c>
      <c r="J15" s="9">
        <f t="shared" si="5"/>
        <v>9520894.8000000007</v>
      </c>
      <c r="K15" s="30">
        <f t="shared" si="2"/>
        <v>7800000</v>
      </c>
      <c r="L15" s="8"/>
    </row>
    <row r="16" spans="3:19">
      <c r="C16" s="6">
        <v>150</v>
      </c>
      <c r="D16" s="7">
        <v>300</v>
      </c>
      <c r="E16" s="6">
        <f t="shared" si="0"/>
        <v>4800000</v>
      </c>
      <c r="F16" s="7">
        <f t="shared" si="3"/>
        <v>4500000</v>
      </c>
      <c r="G16" s="27">
        <f t="shared" si="1"/>
        <v>9300000</v>
      </c>
      <c r="H16" s="11">
        <v>773377.48</v>
      </c>
      <c r="I16" s="9">
        <v>226595</v>
      </c>
      <c r="J16" s="9">
        <f t="shared" si="5"/>
        <v>9999724.8000000007</v>
      </c>
      <c r="K16" s="30">
        <f t="shared" si="2"/>
        <v>9300000</v>
      </c>
      <c r="L16" s="8"/>
    </row>
    <row r="17" spans="3:12">
      <c r="C17" s="6">
        <v>150</v>
      </c>
      <c r="D17" s="7">
        <v>400</v>
      </c>
      <c r="E17" s="6">
        <f t="shared" si="0"/>
        <v>4800000</v>
      </c>
      <c r="F17" s="7">
        <f t="shared" si="3"/>
        <v>6000000</v>
      </c>
      <c r="G17" s="27">
        <f t="shared" si="1"/>
        <v>10800000</v>
      </c>
      <c r="H17" s="11">
        <v>773377.48</v>
      </c>
      <c r="I17" s="9">
        <v>257100</v>
      </c>
      <c r="J17" s="9">
        <f t="shared" si="5"/>
        <v>10304774.800000001</v>
      </c>
      <c r="K17" s="30">
        <f t="shared" si="2"/>
        <v>10800000</v>
      </c>
      <c r="L17" s="8"/>
    </row>
    <row r="18" spans="3:12">
      <c r="C18" s="6">
        <v>150</v>
      </c>
      <c r="D18" s="7">
        <v>500</v>
      </c>
      <c r="E18" s="6">
        <f t="shared" si="0"/>
        <v>4800000</v>
      </c>
      <c r="F18" s="7">
        <f t="shared" si="3"/>
        <v>7500000</v>
      </c>
      <c r="G18" s="27">
        <f t="shared" si="1"/>
        <v>12300000</v>
      </c>
      <c r="H18" s="11">
        <v>773377.48</v>
      </c>
      <c r="I18" s="9">
        <v>274700</v>
      </c>
      <c r="J18" s="9">
        <f t="shared" si="5"/>
        <v>10480774.800000001</v>
      </c>
      <c r="K18" s="30">
        <f t="shared" si="2"/>
        <v>12300000</v>
      </c>
      <c r="L18" s="8"/>
    </row>
    <row r="19" spans="3:12">
      <c r="C19" s="6">
        <v>150</v>
      </c>
      <c r="D19" s="7">
        <v>900</v>
      </c>
      <c r="E19" s="6">
        <f t="shared" si="0"/>
        <v>4800000</v>
      </c>
      <c r="F19" s="7">
        <f t="shared" si="3"/>
        <v>13500000</v>
      </c>
      <c r="G19" s="27">
        <f t="shared" si="1"/>
        <v>18300000</v>
      </c>
      <c r="H19" s="11">
        <v>773377.48</v>
      </c>
      <c r="I19" s="9">
        <v>292328</v>
      </c>
      <c r="J19" s="9">
        <f t="shared" si="5"/>
        <v>10657054.800000001</v>
      </c>
      <c r="K19" s="30">
        <f t="shared" si="2"/>
        <v>18300000</v>
      </c>
      <c r="L19" s="8"/>
    </row>
    <row r="20" spans="3:12">
      <c r="C20" s="6">
        <v>200</v>
      </c>
      <c r="D20" s="7">
        <v>0</v>
      </c>
      <c r="E20" s="6">
        <f t="shared" si="0"/>
        <v>6400000</v>
      </c>
      <c r="F20" s="7">
        <f t="shared" si="3"/>
        <v>0</v>
      </c>
      <c r="G20" s="27">
        <f t="shared" si="1"/>
        <v>6400000</v>
      </c>
      <c r="H20" s="11">
        <v>975440.02</v>
      </c>
      <c r="I20" s="9">
        <v>0</v>
      </c>
      <c r="J20" s="9">
        <f t="shared" si="5"/>
        <v>9754400.1999999993</v>
      </c>
      <c r="K20" s="30">
        <f t="shared" si="2"/>
        <v>6400000</v>
      </c>
      <c r="L20" s="10">
        <f>J20</f>
        <v>9754400.1999999993</v>
      </c>
    </row>
    <row r="21" spans="3:12">
      <c r="C21" s="6">
        <v>200</v>
      </c>
      <c r="D21" s="7">
        <v>100</v>
      </c>
      <c r="E21" s="6">
        <f t="shared" si="0"/>
        <v>6400000</v>
      </c>
      <c r="F21" s="7">
        <f t="shared" si="3"/>
        <v>1500000</v>
      </c>
      <c r="G21" s="27">
        <f t="shared" si="1"/>
        <v>7900000</v>
      </c>
      <c r="H21" s="11">
        <v>975440.02</v>
      </c>
      <c r="I21" s="9">
        <v>114181</v>
      </c>
      <c r="J21" s="9">
        <f t="shared" si="5"/>
        <v>10896210.199999999</v>
      </c>
      <c r="K21" s="30">
        <f t="shared" si="2"/>
        <v>7900000</v>
      </c>
      <c r="L21" s="8"/>
    </row>
    <row r="22" spans="3:12">
      <c r="C22" s="6">
        <v>200</v>
      </c>
      <c r="D22" s="7">
        <v>150</v>
      </c>
      <c r="E22" s="6">
        <f t="shared" si="0"/>
        <v>6400000</v>
      </c>
      <c r="F22" s="7">
        <f t="shared" si="3"/>
        <v>2250000</v>
      </c>
      <c r="G22" s="27">
        <f t="shared" si="1"/>
        <v>8650000</v>
      </c>
      <c r="H22" s="11">
        <v>975440.02</v>
      </c>
      <c r="I22" s="9">
        <v>160471</v>
      </c>
      <c r="J22" s="9">
        <f t="shared" si="5"/>
        <v>11359110.199999999</v>
      </c>
      <c r="K22" s="30">
        <f t="shared" si="2"/>
        <v>8650000</v>
      </c>
      <c r="L22" s="8"/>
    </row>
    <row r="23" spans="3:12">
      <c r="C23" s="6">
        <v>200</v>
      </c>
      <c r="D23" s="7">
        <v>200</v>
      </c>
      <c r="E23" s="6">
        <f t="shared" si="0"/>
        <v>6400000</v>
      </c>
      <c r="F23" s="7">
        <f t="shared" si="3"/>
        <v>3000000</v>
      </c>
      <c r="G23" s="27">
        <f t="shared" si="1"/>
        <v>9400000</v>
      </c>
      <c r="H23" s="11">
        <v>975440.02</v>
      </c>
      <c r="I23" s="9">
        <v>200134</v>
      </c>
      <c r="J23" s="9">
        <f t="shared" si="5"/>
        <v>11755740.199999999</v>
      </c>
      <c r="K23" s="30">
        <f t="shared" si="2"/>
        <v>9400000</v>
      </c>
      <c r="L23" s="8"/>
    </row>
    <row r="24" spans="3:12">
      <c r="C24" s="6">
        <v>200</v>
      </c>
      <c r="D24" s="7">
        <v>300</v>
      </c>
      <c r="E24" s="6">
        <f t="shared" si="0"/>
        <v>6400000</v>
      </c>
      <c r="F24" s="7">
        <f t="shared" si="3"/>
        <v>4500000</v>
      </c>
      <c r="G24" s="27">
        <f t="shared" si="1"/>
        <v>10900000</v>
      </c>
      <c r="H24" s="11">
        <v>975440.02</v>
      </c>
      <c r="I24" s="9">
        <v>262273</v>
      </c>
      <c r="J24" s="9">
        <f t="shared" si="5"/>
        <v>12377130.199999999</v>
      </c>
      <c r="K24" s="30">
        <f t="shared" si="2"/>
        <v>10900000</v>
      </c>
      <c r="L24" s="8"/>
    </row>
    <row r="25" spans="3:12">
      <c r="C25" s="6">
        <v>200</v>
      </c>
      <c r="D25" s="7">
        <v>400</v>
      </c>
      <c r="E25" s="6">
        <f t="shared" si="0"/>
        <v>6400000</v>
      </c>
      <c r="F25" s="7">
        <f t="shared" si="3"/>
        <v>6000000</v>
      </c>
      <c r="G25" s="27">
        <f t="shared" si="1"/>
        <v>12400000</v>
      </c>
      <c r="H25" s="11">
        <v>975440.02</v>
      </c>
      <c r="I25" s="9">
        <v>307013</v>
      </c>
      <c r="J25" s="9">
        <f t="shared" si="5"/>
        <v>12824530.199999999</v>
      </c>
      <c r="K25" s="30">
        <f t="shared" si="2"/>
        <v>12400000</v>
      </c>
      <c r="L25" s="8"/>
    </row>
    <row r="26" spans="3:12">
      <c r="C26" s="6">
        <v>200</v>
      </c>
      <c r="D26" s="7">
        <v>500</v>
      </c>
      <c r="E26" s="6">
        <f t="shared" si="0"/>
        <v>6400000</v>
      </c>
      <c r="F26" s="7">
        <f t="shared" si="3"/>
        <v>7500000</v>
      </c>
      <c r="G26" s="27">
        <f t="shared" si="1"/>
        <v>13900000</v>
      </c>
      <c r="H26" s="11">
        <v>975440.02</v>
      </c>
      <c r="I26" s="9">
        <v>339098</v>
      </c>
      <c r="J26" s="9">
        <f t="shared" si="5"/>
        <v>13145380.199999999</v>
      </c>
      <c r="K26" s="30">
        <f t="shared" si="2"/>
        <v>13900000</v>
      </c>
      <c r="L26" s="8"/>
    </row>
    <row r="27" spans="3:12">
      <c r="C27" s="6">
        <v>200</v>
      </c>
      <c r="D27" s="7">
        <v>900</v>
      </c>
      <c r="E27" s="6">
        <f t="shared" si="0"/>
        <v>6400000</v>
      </c>
      <c r="F27" s="7">
        <f t="shared" si="3"/>
        <v>13500000</v>
      </c>
      <c r="G27" s="27">
        <f t="shared" si="1"/>
        <v>19900000</v>
      </c>
      <c r="H27" s="11">
        <v>975440.02</v>
      </c>
      <c r="I27" s="9">
        <v>385977</v>
      </c>
      <c r="J27" s="9">
        <f t="shared" si="5"/>
        <v>13614170.199999999</v>
      </c>
      <c r="K27" s="30">
        <f t="shared" si="2"/>
        <v>19900000</v>
      </c>
      <c r="L27" s="8"/>
    </row>
    <row r="28" spans="3:12">
      <c r="C28" s="6">
        <v>300</v>
      </c>
      <c r="D28" s="7">
        <v>0</v>
      </c>
      <c r="E28" s="6">
        <f t="shared" si="0"/>
        <v>9600000</v>
      </c>
      <c r="F28" s="7">
        <f t="shared" si="3"/>
        <v>0</v>
      </c>
      <c r="G28" s="27">
        <f t="shared" si="1"/>
        <v>9600000</v>
      </c>
      <c r="H28" s="11">
        <v>1310943.5900000001</v>
      </c>
      <c r="I28" s="9">
        <v>0</v>
      </c>
      <c r="J28" s="9">
        <f t="shared" si="5"/>
        <v>13109435.9</v>
      </c>
      <c r="K28" s="30">
        <f t="shared" si="2"/>
        <v>9600000</v>
      </c>
      <c r="L28" s="10">
        <f>J28</f>
        <v>13109435.9</v>
      </c>
    </row>
    <row r="29" spans="3:12">
      <c r="C29" s="6">
        <v>300</v>
      </c>
      <c r="D29" s="7">
        <v>100</v>
      </c>
      <c r="E29" s="6">
        <f t="shared" si="0"/>
        <v>9600000</v>
      </c>
      <c r="F29" s="7">
        <f t="shared" si="3"/>
        <v>1500000</v>
      </c>
      <c r="G29" s="27">
        <f t="shared" si="1"/>
        <v>11100000</v>
      </c>
      <c r="H29" s="11">
        <v>1310943.5900000001</v>
      </c>
      <c r="I29" s="9">
        <v>118408</v>
      </c>
      <c r="J29" s="9">
        <f t="shared" si="5"/>
        <v>14293515.9</v>
      </c>
      <c r="K29" s="30">
        <f t="shared" si="2"/>
        <v>11100000</v>
      </c>
      <c r="L29" s="8"/>
    </row>
    <row r="30" spans="3:12">
      <c r="C30" s="6">
        <v>300</v>
      </c>
      <c r="D30" s="7">
        <v>150</v>
      </c>
      <c r="E30" s="6">
        <f t="shared" si="0"/>
        <v>9600000</v>
      </c>
      <c r="F30" s="7">
        <f t="shared" si="3"/>
        <v>2250000</v>
      </c>
      <c r="G30" s="27">
        <f t="shared" si="1"/>
        <v>11850000</v>
      </c>
      <c r="H30" s="11">
        <v>1310943.5900000001</v>
      </c>
      <c r="I30" s="9">
        <v>169366</v>
      </c>
      <c r="J30" s="9">
        <f t="shared" si="5"/>
        <v>14803095.9</v>
      </c>
      <c r="K30" s="30">
        <f t="shared" si="2"/>
        <v>11850000</v>
      </c>
      <c r="L30" s="8"/>
    </row>
    <row r="31" spans="3:12">
      <c r="C31" s="6">
        <v>300</v>
      </c>
      <c r="D31" s="7">
        <v>200</v>
      </c>
      <c r="E31" s="6">
        <f t="shared" si="0"/>
        <v>9600000</v>
      </c>
      <c r="F31" s="7">
        <f t="shared" si="3"/>
        <v>3000000</v>
      </c>
      <c r="G31" s="27">
        <f t="shared" si="1"/>
        <v>12600000</v>
      </c>
      <c r="H31" s="11">
        <v>1310943.5900000001</v>
      </c>
      <c r="I31" s="9">
        <v>216321</v>
      </c>
      <c r="J31" s="9">
        <f t="shared" si="5"/>
        <v>15272645.9</v>
      </c>
      <c r="K31" s="30">
        <f t="shared" si="2"/>
        <v>12600000</v>
      </c>
      <c r="L31" s="8"/>
    </row>
    <row r="32" spans="3:12">
      <c r="C32" s="6">
        <v>300</v>
      </c>
      <c r="D32" s="7">
        <v>300</v>
      </c>
      <c r="E32" s="6">
        <f t="shared" si="0"/>
        <v>9600000</v>
      </c>
      <c r="F32" s="7">
        <f t="shared" si="3"/>
        <v>4500000</v>
      </c>
      <c r="G32" s="27">
        <f t="shared" si="1"/>
        <v>14100000</v>
      </c>
      <c r="H32" s="11">
        <v>1310943.5900000001</v>
      </c>
      <c r="I32" s="9">
        <v>300154</v>
      </c>
      <c r="J32" s="9">
        <f t="shared" si="5"/>
        <v>16110975.9</v>
      </c>
      <c r="K32" s="30">
        <f t="shared" si="2"/>
        <v>14100000</v>
      </c>
      <c r="L32" s="8"/>
    </row>
    <row r="33" spans="3:12">
      <c r="C33" s="6">
        <v>300</v>
      </c>
      <c r="D33" s="7">
        <v>400</v>
      </c>
      <c r="E33" s="6">
        <f t="shared" si="0"/>
        <v>9600000</v>
      </c>
      <c r="F33" s="7">
        <f t="shared" si="3"/>
        <v>6000000</v>
      </c>
      <c r="G33" s="27">
        <f t="shared" si="1"/>
        <v>15600000</v>
      </c>
      <c r="H33" s="11">
        <v>1310943.5900000001</v>
      </c>
      <c r="I33" s="9">
        <v>372949</v>
      </c>
      <c r="J33" s="9">
        <f t="shared" si="5"/>
        <v>16838925.900000002</v>
      </c>
      <c r="K33" s="30">
        <f t="shared" si="2"/>
        <v>15600000</v>
      </c>
      <c r="L33" s="8"/>
    </row>
    <row r="34" spans="3:12">
      <c r="C34" s="6">
        <v>300</v>
      </c>
      <c r="D34" s="7">
        <v>500</v>
      </c>
      <c r="E34" s="6">
        <f t="shared" si="0"/>
        <v>9600000</v>
      </c>
      <c r="F34" s="7">
        <f t="shared" si="3"/>
        <v>7500000</v>
      </c>
      <c r="G34" s="27">
        <f t="shared" si="1"/>
        <v>17100000</v>
      </c>
      <c r="H34" s="11">
        <v>1310943.5900000001</v>
      </c>
      <c r="I34" s="9">
        <v>436313</v>
      </c>
      <c r="J34" s="9">
        <f t="shared" si="5"/>
        <v>17472565.900000002</v>
      </c>
      <c r="K34" s="30">
        <f t="shared" si="2"/>
        <v>17100000</v>
      </c>
      <c r="L34" s="8"/>
    </row>
    <row r="35" spans="3:12">
      <c r="C35" s="6">
        <v>300</v>
      </c>
      <c r="D35" s="7">
        <v>900</v>
      </c>
      <c r="E35" s="6">
        <f t="shared" si="0"/>
        <v>9600000</v>
      </c>
      <c r="F35" s="7">
        <f t="shared" si="3"/>
        <v>13500000</v>
      </c>
      <c r="G35" s="27">
        <f t="shared" si="1"/>
        <v>23100000</v>
      </c>
      <c r="H35" s="11">
        <v>1310943.5900000001</v>
      </c>
      <c r="I35" s="9">
        <v>591050</v>
      </c>
      <c r="J35" s="9">
        <f t="shared" si="5"/>
        <v>19019935.900000002</v>
      </c>
      <c r="K35" s="30">
        <f t="shared" si="2"/>
        <v>23100000</v>
      </c>
      <c r="L35" s="8"/>
    </row>
    <row r="36" spans="3:12">
      <c r="C36" s="6">
        <v>400</v>
      </c>
      <c r="D36" s="7">
        <v>0</v>
      </c>
      <c r="E36" s="6">
        <f t="shared" ref="E36:E53" si="6">C36*E$1</f>
        <v>12800000</v>
      </c>
      <c r="F36" s="7">
        <f t="shared" si="3"/>
        <v>0</v>
      </c>
      <c r="G36" s="27">
        <f t="shared" ref="G36:G53" si="7">E36+F36</f>
        <v>12800000</v>
      </c>
      <c r="H36" s="11">
        <v>1562610.95</v>
      </c>
      <c r="I36" s="9">
        <v>0</v>
      </c>
      <c r="J36" s="9">
        <f t="shared" si="5"/>
        <v>15626109.5</v>
      </c>
      <c r="K36" s="30">
        <f t="shared" ref="K36:K53" si="8">G36</f>
        <v>12800000</v>
      </c>
      <c r="L36" s="10">
        <f>J36</f>
        <v>15626109.5</v>
      </c>
    </row>
    <row r="37" spans="3:12">
      <c r="C37" s="6">
        <v>400</v>
      </c>
      <c r="D37" s="7">
        <v>100</v>
      </c>
      <c r="E37" s="6">
        <f t="shared" si="6"/>
        <v>12800000</v>
      </c>
      <c r="F37" s="7">
        <f t="shared" ref="F37:F53" si="9">D37*F$1</f>
        <v>1500000</v>
      </c>
      <c r="G37" s="27">
        <f t="shared" si="7"/>
        <v>14300000</v>
      </c>
      <c r="H37" s="11">
        <v>1562610.95</v>
      </c>
      <c r="I37" s="9">
        <v>118027</v>
      </c>
      <c r="J37" s="9">
        <f t="shared" si="5"/>
        <v>16806379.5</v>
      </c>
      <c r="K37" s="30">
        <f t="shared" si="8"/>
        <v>14300000</v>
      </c>
      <c r="L37" s="8"/>
    </row>
    <row r="38" spans="3:12">
      <c r="C38" s="6">
        <v>400</v>
      </c>
      <c r="D38" s="7">
        <v>150</v>
      </c>
      <c r="E38" s="6">
        <f t="shared" si="6"/>
        <v>12800000</v>
      </c>
      <c r="F38" s="7">
        <f t="shared" si="9"/>
        <v>2250000</v>
      </c>
      <c r="G38" s="27">
        <f t="shared" si="7"/>
        <v>15050000</v>
      </c>
      <c r="H38" s="11">
        <v>1562610.95</v>
      </c>
      <c r="I38" s="9">
        <v>170990</v>
      </c>
      <c r="J38" s="9">
        <f t="shared" si="5"/>
        <v>17336009.5</v>
      </c>
      <c r="K38" s="30">
        <f t="shared" si="8"/>
        <v>15050000</v>
      </c>
      <c r="L38" s="8"/>
    </row>
    <row r="39" spans="3:12">
      <c r="C39" s="6">
        <v>400</v>
      </c>
      <c r="D39" s="7">
        <v>200</v>
      </c>
      <c r="E39" s="6">
        <f t="shared" si="6"/>
        <v>12800000</v>
      </c>
      <c r="F39" s="7">
        <f t="shared" si="9"/>
        <v>3000000</v>
      </c>
      <c r="G39" s="27">
        <f t="shared" si="7"/>
        <v>15800000</v>
      </c>
      <c r="H39" s="11">
        <v>1562610.95</v>
      </c>
      <c r="I39" s="9">
        <v>221163</v>
      </c>
      <c r="J39" s="9">
        <f t="shared" si="5"/>
        <v>17837739.5</v>
      </c>
      <c r="K39" s="30">
        <f t="shared" si="8"/>
        <v>15800000</v>
      </c>
      <c r="L39" s="8"/>
    </row>
    <row r="40" spans="3:12">
      <c r="C40" s="6">
        <v>400</v>
      </c>
      <c r="D40" s="7">
        <v>300</v>
      </c>
      <c r="E40" s="6">
        <f t="shared" si="6"/>
        <v>12800000</v>
      </c>
      <c r="F40" s="7">
        <f t="shared" si="9"/>
        <v>4500000</v>
      </c>
      <c r="G40" s="27">
        <f t="shared" si="7"/>
        <v>17300000</v>
      </c>
      <c r="H40" s="11">
        <v>1562610.95</v>
      </c>
      <c r="I40" s="9">
        <v>315321</v>
      </c>
      <c r="J40" s="9">
        <f t="shared" si="5"/>
        <v>18779319.5</v>
      </c>
      <c r="K40" s="30">
        <f t="shared" si="8"/>
        <v>17300000</v>
      </c>
      <c r="L40" s="8"/>
    </row>
    <row r="41" spans="3:12">
      <c r="C41" s="6">
        <v>400</v>
      </c>
      <c r="D41" s="7">
        <v>400</v>
      </c>
      <c r="E41" s="6">
        <f t="shared" si="6"/>
        <v>12800000</v>
      </c>
      <c r="F41" s="7">
        <f t="shared" si="9"/>
        <v>6000000</v>
      </c>
      <c r="G41" s="27">
        <f t="shared" si="7"/>
        <v>18800000</v>
      </c>
      <c r="H41" s="11">
        <v>1562610.95</v>
      </c>
      <c r="I41" s="9">
        <v>403302</v>
      </c>
      <c r="J41" s="9">
        <f t="shared" si="5"/>
        <v>19659129.5</v>
      </c>
      <c r="K41" s="30">
        <f t="shared" si="8"/>
        <v>18800000</v>
      </c>
      <c r="L41" s="8"/>
    </row>
    <row r="42" spans="3:12">
      <c r="C42" s="6">
        <v>400</v>
      </c>
      <c r="D42" s="7">
        <v>500</v>
      </c>
      <c r="E42" s="6">
        <f t="shared" si="6"/>
        <v>12800000</v>
      </c>
      <c r="F42" s="7">
        <f t="shared" si="9"/>
        <v>7500000</v>
      </c>
      <c r="G42" s="27">
        <f t="shared" si="7"/>
        <v>20300000</v>
      </c>
      <c r="H42" s="11">
        <v>1562610.95</v>
      </c>
      <c r="I42" s="9">
        <v>484642</v>
      </c>
      <c r="J42" s="9">
        <f t="shared" si="5"/>
        <v>20472529.5</v>
      </c>
      <c r="K42" s="30">
        <f t="shared" si="8"/>
        <v>20300000</v>
      </c>
      <c r="L42" s="8"/>
    </row>
    <row r="43" spans="3:12">
      <c r="C43" s="6">
        <v>400</v>
      </c>
      <c r="D43" s="7">
        <v>900</v>
      </c>
      <c r="E43" s="6">
        <f t="shared" si="6"/>
        <v>12800000</v>
      </c>
      <c r="F43" s="7">
        <f t="shared" si="9"/>
        <v>13500000</v>
      </c>
      <c r="G43" s="27">
        <f t="shared" si="7"/>
        <v>26300000</v>
      </c>
      <c r="H43" s="11">
        <v>1562610.95</v>
      </c>
      <c r="I43" s="9">
        <v>749785</v>
      </c>
      <c r="J43" s="9">
        <f t="shared" si="5"/>
        <v>23123959.5</v>
      </c>
      <c r="K43" s="30">
        <f t="shared" si="8"/>
        <v>26300000</v>
      </c>
      <c r="L43" s="8"/>
    </row>
    <row r="44" spans="3:12">
      <c r="C44" s="6">
        <v>500</v>
      </c>
      <c r="D44" s="7">
        <v>0</v>
      </c>
      <c r="E44" s="6">
        <f t="shared" si="6"/>
        <v>16000000</v>
      </c>
      <c r="F44" s="7">
        <f t="shared" si="9"/>
        <v>0</v>
      </c>
      <c r="G44" s="27">
        <f t="shared" si="7"/>
        <v>16000000</v>
      </c>
      <c r="H44" s="11">
        <v>1765960.41</v>
      </c>
      <c r="I44" s="9">
        <v>0</v>
      </c>
      <c r="J44" s="9">
        <f t="shared" si="5"/>
        <v>17659604.099999998</v>
      </c>
      <c r="K44" s="30">
        <f t="shared" si="8"/>
        <v>16000000</v>
      </c>
      <c r="L44" s="10">
        <f>J44</f>
        <v>17659604.099999998</v>
      </c>
    </row>
    <row r="45" spans="3:12">
      <c r="C45" s="6">
        <v>500</v>
      </c>
      <c r="D45" s="7">
        <v>100</v>
      </c>
      <c r="E45" s="6">
        <f t="shared" si="6"/>
        <v>16000000</v>
      </c>
      <c r="F45" s="7">
        <f t="shared" si="9"/>
        <v>1500000</v>
      </c>
      <c r="G45" s="27">
        <f t="shared" si="7"/>
        <v>17500000</v>
      </c>
      <c r="H45" s="11">
        <v>1765960.41</v>
      </c>
      <c r="I45" s="9">
        <v>115472</v>
      </c>
      <c r="J45" s="9">
        <f t="shared" si="5"/>
        <v>18814324.099999998</v>
      </c>
      <c r="K45" s="30">
        <f t="shared" si="8"/>
        <v>17500000</v>
      </c>
      <c r="L45" s="8"/>
    </row>
    <row r="46" spans="3:12">
      <c r="C46" s="6">
        <v>500</v>
      </c>
      <c r="D46" s="7">
        <v>150</v>
      </c>
      <c r="E46" s="6">
        <f t="shared" si="6"/>
        <v>16000000</v>
      </c>
      <c r="F46" s="7">
        <f t="shared" si="9"/>
        <v>2250000</v>
      </c>
      <c r="G46" s="27">
        <f t="shared" si="7"/>
        <v>18250000</v>
      </c>
      <c r="H46" s="11">
        <v>1765960.41</v>
      </c>
      <c r="I46" s="9">
        <v>169309</v>
      </c>
      <c r="J46" s="9">
        <f t="shared" si="5"/>
        <v>19352694.099999998</v>
      </c>
      <c r="K46" s="30">
        <f t="shared" si="8"/>
        <v>18250000</v>
      </c>
      <c r="L46" s="8"/>
    </row>
    <row r="47" spans="3:12">
      <c r="C47" s="6">
        <v>500</v>
      </c>
      <c r="D47" s="7">
        <v>200</v>
      </c>
      <c r="E47" s="6">
        <f t="shared" si="6"/>
        <v>16000000</v>
      </c>
      <c r="F47" s="7">
        <f t="shared" si="9"/>
        <v>3000000</v>
      </c>
      <c r="G47" s="27">
        <f t="shared" si="7"/>
        <v>19000000</v>
      </c>
      <c r="H47" s="11">
        <v>1765960.41</v>
      </c>
      <c r="I47" s="9">
        <v>221382</v>
      </c>
      <c r="J47" s="9">
        <f t="shared" si="5"/>
        <v>19873424.099999998</v>
      </c>
      <c r="K47" s="30">
        <f t="shared" si="8"/>
        <v>19000000</v>
      </c>
      <c r="L47" s="8"/>
    </row>
    <row r="48" spans="3:12">
      <c r="C48" s="6">
        <v>500</v>
      </c>
      <c r="D48" s="7">
        <v>300</v>
      </c>
      <c r="E48" s="6">
        <f t="shared" si="6"/>
        <v>16000000</v>
      </c>
      <c r="F48" s="7">
        <f t="shared" si="9"/>
        <v>4500000</v>
      </c>
      <c r="G48" s="27">
        <f t="shared" si="7"/>
        <v>20500000</v>
      </c>
      <c r="H48" s="11">
        <v>1765960.41</v>
      </c>
      <c r="I48" s="9">
        <v>321564</v>
      </c>
      <c r="J48" s="9">
        <f t="shared" si="5"/>
        <v>20875244.099999998</v>
      </c>
      <c r="K48" s="30">
        <f t="shared" si="8"/>
        <v>20500000</v>
      </c>
      <c r="L48" s="8"/>
    </row>
    <row r="49" spans="3:17">
      <c r="C49" s="6">
        <v>500</v>
      </c>
      <c r="D49" s="7">
        <v>400</v>
      </c>
      <c r="E49" s="6">
        <f t="shared" si="6"/>
        <v>16000000</v>
      </c>
      <c r="F49" s="7">
        <f t="shared" si="9"/>
        <v>6000000</v>
      </c>
      <c r="G49" s="27">
        <f t="shared" si="7"/>
        <v>22000000</v>
      </c>
      <c r="H49" s="11">
        <v>1765960.41</v>
      </c>
      <c r="I49" s="9">
        <v>417613</v>
      </c>
      <c r="J49" s="9">
        <f t="shared" si="5"/>
        <v>21835734.100000001</v>
      </c>
      <c r="K49" s="30">
        <f t="shared" si="8"/>
        <v>22000000</v>
      </c>
      <c r="L49" s="8"/>
    </row>
    <row r="50" spans="3:17">
      <c r="C50" s="6">
        <v>500</v>
      </c>
      <c r="D50" s="7">
        <v>500</v>
      </c>
      <c r="E50" s="6">
        <f t="shared" si="6"/>
        <v>16000000</v>
      </c>
      <c r="F50" s="7">
        <f t="shared" si="9"/>
        <v>7500000</v>
      </c>
      <c r="G50" s="27">
        <f t="shared" si="7"/>
        <v>23500000</v>
      </c>
      <c r="H50" s="11">
        <v>1765960.41</v>
      </c>
      <c r="I50" s="9">
        <v>509297</v>
      </c>
      <c r="J50" s="9">
        <f t="shared" si="5"/>
        <v>22752574.100000001</v>
      </c>
      <c r="K50" s="30">
        <f t="shared" si="8"/>
        <v>23500000</v>
      </c>
      <c r="L50" s="8"/>
    </row>
    <row r="51" spans="3:17">
      <c r="C51" s="6">
        <v>500</v>
      </c>
      <c r="D51" s="7">
        <v>900</v>
      </c>
      <c r="E51" s="6">
        <f t="shared" si="6"/>
        <v>16000000</v>
      </c>
      <c r="F51" s="7">
        <f t="shared" si="9"/>
        <v>13500000</v>
      </c>
      <c r="G51" s="27">
        <f t="shared" si="7"/>
        <v>29500000</v>
      </c>
      <c r="H51" s="11">
        <v>1765960.41</v>
      </c>
      <c r="I51" s="9">
        <v>840030</v>
      </c>
      <c r="J51" s="9">
        <f t="shared" si="5"/>
        <v>26059904.100000001</v>
      </c>
      <c r="K51" s="30">
        <f t="shared" si="8"/>
        <v>29500000</v>
      </c>
      <c r="L51" s="8"/>
    </row>
    <row r="52" spans="3:17">
      <c r="C52" s="6">
        <v>600</v>
      </c>
      <c r="D52" s="7">
        <v>0</v>
      </c>
      <c r="E52" s="6">
        <f t="shared" si="6"/>
        <v>19200000</v>
      </c>
      <c r="F52" s="7">
        <f t="shared" si="9"/>
        <v>0</v>
      </c>
      <c r="G52" s="27">
        <f t="shared" si="7"/>
        <v>19200000</v>
      </c>
      <c r="H52" s="11">
        <v>1919841.05</v>
      </c>
      <c r="I52" s="9">
        <v>0</v>
      </c>
      <c r="J52" s="9">
        <f t="shared" si="5"/>
        <v>19198410.5</v>
      </c>
      <c r="K52" s="30">
        <f t="shared" si="8"/>
        <v>19200000</v>
      </c>
      <c r="L52" s="12">
        <f>J52</f>
        <v>19198410.5</v>
      </c>
    </row>
    <row r="53" spans="3:17">
      <c r="C53" s="13">
        <v>800</v>
      </c>
      <c r="D53" s="14">
        <v>0</v>
      </c>
      <c r="E53" s="13">
        <f t="shared" si="6"/>
        <v>25600000</v>
      </c>
      <c r="F53" s="14">
        <f t="shared" si="9"/>
        <v>0</v>
      </c>
      <c r="G53" s="28">
        <f t="shared" si="7"/>
        <v>25600000</v>
      </c>
      <c r="H53" s="15">
        <v>2129812.87</v>
      </c>
      <c r="I53" s="16">
        <v>0</v>
      </c>
      <c r="J53" s="16">
        <f t="shared" si="5"/>
        <v>21298128.700000003</v>
      </c>
      <c r="K53" s="31">
        <f t="shared" si="8"/>
        <v>25600000</v>
      </c>
      <c r="L53" s="17">
        <f>J53</f>
        <v>21298128.700000003</v>
      </c>
    </row>
    <row r="54" spans="3:17">
      <c r="Q54" t="s">
        <v>15</v>
      </c>
    </row>
  </sheetData>
  <sortState xmlns:xlrd2="http://schemas.microsoft.com/office/spreadsheetml/2017/richdata2" ref="G55:L95">
    <sortCondition ref="G55:G9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Thitinun Siriprapawat</dc:creator>
  <cp:lastModifiedBy>Thitinun Siriprapawat</cp:lastModifiedBy>
  <dcterms:created xsi:type="dcterms:W3CDTF">2024-02-01T13:03:37Z</dcterms:created>
  <dcterms:modified xsi:type="dcterms:W3CDTF">2024-02-01T16:19:12Z</dcterms:modified>
</cp:coreProperties>
</file>