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주영진\Desktop\주식 엑셀\"/>
    </mc:Choice>
  </mc:AlternateContent>
  <xr:revisionPtr revIDLastSave="0" documentId="13_ncr:1_{1289C9F9-C5A3-4EA1-A9DD-939F595271A7}" xr6:coauthVersionLast="47" xr6:coauthVersionMax="47" xr10:uidLastSave="{00000000-0000-0000-0000-000000000000}"/>
  <bookViews>
    <workbookView xWindow="-19310" yWindow="-110" windowWidth="19420" windowHeight="10420" xr2:uid="{00000000-000D-0000-FFFF-FFFF00000000}"/>
  </bookViews>
  <sheets>
    <sheet name="총점" sheetId="1" r:id="rId1"/>
    <sheet name="유니버스" sheetId="2" r:id="rId2"/>
    <sheet name="모멘텀 지표" sheetId="3" r:id="rId3"/>
    <sheet name="펀더멘탈 지표" sheetId="4" r:id="rId4"/>
  </sheets>
  <definedNames>
    <definedName name="_xlnm._FilterDatabase" localSheetId="2" hidden="1">'모멘텀 지표'!$A$1:$K$1</definedName>
    <definedName name="_xlnm._FilterDatabase" localSheetId="1" hidden="1">유니버스!$A$1:$D$124</definedName>
    <definedName name="_xlnm._FilterDatabase" localSheetId="0" hidden="1">총점!$A$1:$BG$124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F31" i="1" l="1"/>
  <c r="BF97" i="1"/>
  <c r="BF82" i="1"/>
  <c r="BF72" i="1"/>
  <c r="BF121" i="1"/>
  <c r="BF48" i="1"/>
  <c r="BF26" i="1"/>
  <c r="BF59" i="1"/>
  <c r="BF36" i="1"/>
  <c r="BF92" i="1"/>
  <c r="BF65" i="1"/>
  <c r="BF103" i="1"/>
  <c r="BF69" i="1"/>
  <c r="BF15" i="1"/>
  <c r="BF110" i="1"/>
  <c r="BF23" i="1"/>
  <c r="BF111" i="1"/>
  <c r="BF80" i="1"/>
  <c r="BF62" i="1"/>
  <c r="BF2" i="1"/>
  <c r="BF57" i="1"/>
  <c r="BF116" i="1"/>
  <c r="BF76" i="1"/>
  <c r="BF25" i="1"/>
  <c r="BF114" i="1"/>
  <c r="BF60" i="1"/>
  <c r="BF84" i="1"/>
  <c r="BF101" i="1"/>
  <c r="BF32" i="1"/>
  <c r="BF30" i="1"/>
  <c r="BF4" i="1"/>
  <c r="BF28" i="1"/>
  <c r="BF17" i="1"/>
  <c r="BF93" i="1"/>
  <c r="BF68" i="1"/>
  <c r="BF90" i="1"/>
  <c r="BF49" i="1"/>
  <c r="BF112" i="1"/>
  <c r="BF66" i="1"/>
  <c r="BF88" i="1"/>
  <c r="BF117" i="1"/>
  <c r="BF106" i="1"/>
  <c r="BF63" i="1"/>
  <c r="BF9" i="1"/>
  <c r="BF99" i="1"/>
  <c r="BF74" i="1"/>
  <c r="BF86" i="1"/>
  <c r="BF14" i="1"/>
  <c r="BF78" i="1"/>
  <c r="BF95" i="1"/>
  <c r="BF113" i="1"/>
  <c r="BF55" i="1"/>
  <c r="BF8" i="1"/>
  <c r="BF50" i="1"/>
  <c r="BF44" i="1"/>
  <c r="BF102" i="1"/>
  <c r="BF20" i="1"/>
  <c r="BF107" i="1"/>
  <c r="BF3" i="1"/>
  <c r="BF105" i="1"/>
  <c r="BF33" i="1"/>
  <c r="BF27" i="1"/>
  <c r="BF40" i="1"/>
  <c r="BF51" i="1"/>
  <c r="BF81" i="1"/>
  <c r="BF37" i="1"/>
  <c r="BF45" i="1"/>
  <c r="BF70" i="1"/>
  <c r="BF6" i="1"/>
  <c r="BF122" i="1"/>
  <c r="BF89" i="1"/>
  <c r="BF21" i="1"/>
  <c r="BF12" i="1"/>
  <c r="BF87" i="1"/>
  <c r="BF77" i="1"/>
  <c r="BF58" i="1"/>
  <c r="BF18" i="1"/>
  <c r="BF38" i="1"/>
  <c r="BF100" i="1"/>
  <c r="BF123" i="1"/>
  <c r="BF29" i="1"/>
  <c r="BF71" i="1"/>
  <c r="BF83" i="1"/>
  <c r="BF56" i="1"/>
  <c r="BF119" i="1"/>
  <c r="BF94" i="1"/>
  <c r="BF34" i="1"/>
  <c r="BF64" i="1"/>
  <c r="BF46" i="1"/>
  <c r="BF120" i="1"/>
  <c r="BF61" i="1"/>
  <c r="BF96" i="1"/>
  <c r="BF52" i="1"/>
  <c r="BF41" i="1"/>
  <c r="BF7" i="1"/>
  <c r="BF22" i="1"/>
  <c r="BF53" i="1"/>
  <c r="BF115" i="1"/>
  <c r="BF10" i="1"/>
  <c r="BF73" i="1"/>
  <c r="BF85" i="1"/>
  <c r="BF5" i="1"/>
  <c r="BF16" i="1"/>
  <c r="BF109" i="1"/>
  <c r="BF67" i="1"/>
  <c r="BF104" i="1"/>
  <c r="BF19" i="1"/>
  <c r="BF42" i="1"/>
  <c r="BF108" i="1"/>
  <c r="BF118" i="1"/>
  <c r="BF79" i="1"/>
  <c r="BF24" i="1"/>
  <c r="BF75" i="1"/>
  <c r="BF43" i="1"/>
  <c r="BF54" i="1"/>
  <c r="BF47" i="1"/>
  <c r="BF13" i="1"/>
  <c r="BF11" i="1"/>
  <c r="BF91" i="1"/>
  <c r="BF39" i="1"/>
  <c r="BF98" i="1"/>
  <c r="BF124" i="1"/>
  <c r="BF35" i="1"/>
  <c r="P35" i="1"/>
  <c r="P31" i="1"/>
  <c r="P97" i="1"/>
  <c r="P82" i="1"/>
  <c r="P72" i="1"/>
  <c r="P121" i="1"/>
  <c r="P48" i="1"/>
  <c r="P26" i="1"/>
  <c r="P59" i="1"/>
  <c r="P36" i="1"/>
  <c r="P92" i="1"/>
  <c r="P65" i="1"/>
  <c r="P103" i="1"/>
  <c r="P69" i="1"/>
  <c r="P15" i="1"/>
  <c r="P110" i="1"/>
  <c r="P23" i="1"/>
  <c r="P111" i="1"/>
  <c r="P80" i="1"/>
  <c r="P62" i="1"/>
  <c r="P2" i="1"/>
  <c r="P57" i="1"/>
  <c r="P116" i="1"/>
  <c r="P76" i="1"/>
  <c r="P25" i="1"/>
  <c r="P114" i="1"/>
  <c r="P60" i="1"/>
  <c r="P84" i="1"/>
  <c r="P101" i="1"/>
  <c r="P32" i="1"/>
  <c r="P30" i="1"/>
  <c r="P4" i="1"/>
  <c r="P28" i="1"/>
  <c r="P17" i="1"/>
  <c r="P93" i="1"/>
  <c r="P68" i="1"/>
  <c r="P90" i="1"/>
  <c r="P49" i="1"/>
  <c r="P112" i="1"/>
  <c r="P66" i="1"/>
  <c r="P88" i="1"/>
  <c r="P117" i="1"/>
  <c r="P106" i="1"/>
  <c r="P63" i="1"/>
  <c r="P9" i="1"/>
  <c r="P99" i="1"/>
  <c r="P74" i="1"/>
  <c r="P86" i="1"/>
  <c r="P14" i="1"/>
  <c r="P78" i="1"/>
  <c r="P95" i="1"/>
  <c r="P113" i="1"/>
  <c r="P55" i="1"/>
  <c r="P8" i="1"/>
  <c r="P50" i="1"/>
  <c r="P44" i="1"/>
  <c r="P102" i="1"/>
  <c r="P20" i="1"/>
  <c r="P107" i="1"/>
  <c r="P3" i="1"/>
  <c r="P105" i="1"/>
  <c r="P33" i="1"/>
  <c r="P27" i="1"/>
  <c r="P40" i="1"/>
  <c r="P51" i="1"/>
  <c r="P81" i="1"/>
  <c r="P37" i="1"/>
  <c r="P45" i="1"/>
  <c r="P70" i="1"/>
  <c r="P6" i="1"/>
  <c r="P122" i="1"/>
  <c r="P89" i="1"/>
  <c r="P21" i="1"/>
  <c r="P12" i="1"/>
  <c r="P87" i="1"/>
  <c r="P77" i="1"/>
  <c r="P58" i="1"/>
  <c r="P18" i="1"/>
  <c r="P38" i="1"/>
  <c r="P100" i="1"/>
  <c r="P123" i="1"/>
  <c r="P29" i="1"/>
  <c r="P71" i="1"/>
  <c r="P83" i="1"/>
  <c r="P56" i="1"/>
  <c r="P119" i="1"/>
  <c r="P94" i="1"/>
  <c r="P34" i="1"/>
  <c r="P64" i="1"/>
  <c r="P46" i="1"/>
  <c r="P120" i="1"/>
  <c r="P61" i="1"/>
  <c r="P96" i="1"/>
  <c r="P52" i="1"/>
  <c r="P41" i="1"/>
  <c r="P7" i="1"/>
  <c r="P22" i="1"/>
  <c r="P53" i="1"/>
  <c r="P115" i="1"/>
  <c r="P10" i="1"/>
  <c r="P73" i="1"/>
  <c r="P85" i="1"/>
  <c r="P5" i="1"/>
  <c r="P16" i="1"/>
  <c r="P109" i="1"/>
  <c r="P67" i="1"/>
  <c r="P104" i="1"/>
  <c r="P19" i="1"/>
  <c r="P42" i="1"/>
  <c r="P108" i="1"/>
  <c r="P118" i="1"/>
  <c r="P79" i="1"/>
  <c r="P24" i="1"/>
  <c r="P75" i="1"/>
  <c r="P43" i="1"/>
  <c r="P54" i="1"/>
  <c r="P47" i="1"/>
  <c r="P13" i="1"/>
  <c r="P11" i="1"/>
  <c r="P91" i="1"/>
  <c r="P39" i="1"/>
  <c r="P98" i="1"/>
  <c r="P124" i="1"/>
  <c r="P1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X82" i="1" s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X72" i="1" s="1"/>
  <c r="Q121" i="1"/>
  <c r="R121" i="1"/>
  <c r="S121" i="1"/>
  <c r="T121" i="1"/>
  <c r="U121" i="1"/>
  <c r="V121" i="1"/>
  <c r="W121" i="1"/>
  <c r="X121" i="1"/>
  <c r="AU121" i="1" s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Q48" i="1"/>
  <c r="R48" i="1"/>
  <c r="S48" i="1"/>
  <c r="T48" i="1"/>
  <c r="U48" i="1"/>
  <c r="V48" i="1"/>
  <c r="W48" i="1"/>
  <c r="X48" i="1"/>
  <c r="AU48" i="1" s="1"/>
  <c r="Y48" i="1"/>
  <c r="Z48" i="1"/>
  <c r="AA48" i="1"/>
  <c r="AB48" i="1"/>
  <c r="AC48" i="1"/>
  <c r="AD48" i="1"/>
  <c r="AE48" i="1"/>
  <c r="AF48" i="1"/>
  <c r="AG48" i="1"/>
  <c r="AH48" i="1"/>
  <c r="AI48" i="1"/>
  <c r="AJ48" i="1"/>
  <c r="AW48" i="1" s="1"/>
  <c r="AK48" i="1"/>
  <c r="AL48" i="1"/>
  <c r="AM48" i="1"/>
  <c r="AN48" i="1"/>
  <c r="AO48" i="1"/>
  <c r="AP48" i="1"/>
  <c r="AQ48" i="1"/>
  <c r="AR48" i="1"/>
  <c r="Q26" i="1"/>
  <c r="R26" i="1"/>
  <c r="S26" i="1"/>
  <c r="T26" i="1"/>
  <c r="AS26" i="1" s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X26" i="1" s="1"/>
  <c r="Q59" i="1"/>
  <c r="R59" i="1"/>
  <c r="S59" i="1"/>
  <c r="T59" i="1"/>
  <c r="AS59" i="1" s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W59" i="1" s="1"/>
  <c r="AK59" i="1"/>
  <c r="AL59" i="1"/>
  <c r="AM59" i="1"/>
  <c r="AN59" i="1"/>
  <c r="AO59" i="1"/>
  <c r="AP59" i="1"/>
  <c r="AQ59" i="1"/>
  <c r="AR59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X36" i="1" s="1"/>
  <c r="Q92" i="1"/>
  <c r="R92" i="1"/>
  <c r="S92" i="1"/>
  <c r="T92" i="1"/>
  <c r="U92" i="1"/>
  <c r="V92" i="1"/>
  <c r="W92" i="1"/>
  <c r="X92" i="1"/>
  <c r="AU92" i="1" s="1"/>
  <c r="Y92" i="1"/>
  <c r="Z92" i="1"/>
  <c r="AA92" i="1"/>
  <c r="AB92" i="1"/>
  <c r="AC92" i="1"/>
  <c r="AD92" i="1"/>
  <c r="AE92" i="1"/>
  <c r="AF92" i="1"/>
  <c r="AG92" i="1"/>
  <c r="AH92" i="1"/>
  <c r="AI92" i="1"/>
  <c r="AJ92" i="1"/>
  <c r="AW92" i="1" s="1"/>
  <c r="AK92" i="1"/>
  <c r="AL92" i="1"/>
  <c r="AM92" i="1"/>
  <c r="AN92" i="1"/>
  <c r="AO92" i="1"/>
  <c r="AP92" i="1"/>
  <c r="AQ92" i="1"/>
  <c r="AR92" i="1"/>
  <c r="Q65" i="1"/>
  <c r="R65" i="1"/>
  <c r="S65" i="1"/>
  <c r="T65" i="1"/>
  <c r="U65" i="1"/>
  <c r="V65" i="1"/>
  <c r="W65" i="1"/>
  <c r="X65" i="1"/>
  <c r="AV65" i="1" s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X65" i="1" s="1"/>
  <c r="Q103" i="1"/>
  <c r="R103" i="1"/>
  <c r="S103" i="1"/>
  <c r="T103" i="1"/>
  <c r="AT103" i="1" s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W103" i="1" s="1"/>
  <c r="AK103" i="1"/>
  <c r="AL103" i="1"/>
  <c r="AM103" i="1"/>
  <c r="AN103" i="1"/>
  <c r="AO103" i="1"/>
  <c r="AP103" i="1"/>
  <c r="AQ103" i="1"/>
  <c r="AR103" i="1"/>
  <c r="AX103" i="1" s="1"/>
  <c r="Q69" i="1"/>
  <c r="R69" i="1"/>
  <c r="S69" i="1"/>
  <c r="T69" i="1"/>
  <c r="U69" i="1"/>
  <c r="V69" i="1"/>
  <c r="W69" i="1"/>
  <c r="X69" i="1"/>
  <c r="AU69" i="1" s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W15" i="1" s="1"/>
  <c r="AK15" i="1"/>
  <c r="AL15" i="1"/>
  <c r="AM15" i="1"/>
  <c r="AN15" i="1"/>
  <c r="AO15" i="1"/>
  <c r="AP15" i="1"/>
  <c r="AQ15" i="1"/>
  <c r="AR15" i="1"/>
  <c r="Q110" i="1"/>
  <c r="R110" i="1"/>
  <c r="S110" i="1"/>
  <c r="T110" i="1"/>
  <c r="AS110" i="1" s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X110" i="1" s="1"/>
  <c r="Q23" i="1"/>
  <c r="R23" i="1"/>
  <c r="S23" i="1"/>
  <c r="T23" i="1"/>
  <c r="AS23" i="1" s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W23" i="1" s="1"/>
  <c r="AK23" i="1"/>
  <c r="AL23" i="1"/>
  <c r="AM23" i="1"/>
  <c r="AN23" i="1"/>
  <c r="AO23" i="1"/>
  <c r="AP23" i="1"/>
  <c r="AQ23" i="1"/>
  <c r="AR23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X111" i="1" s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W80" i="1" s="1"/>
  <c r="AK80" i="1"/>
  <c r="AL80" i="1"/>
  <c r="AM80" i="1"/>
  <c r="AN80" i="1"/>
  <c r="AO80" i="1"/>
  <c r="AP80" i="1"/>
  <c r="AQ80" i="1"/>
  <c r="AR80" i="1"/>
  <c r="Q62" i="1"/>
  <c r="R62" i="1"/>
  <c r="S62" i="1"/>
  <c r="T62" i="1"/>
  <c r="U62" i="1"/>
  <c r="V62" i="1"/>
  <c r="W62" i="1"/>
  <c r="X62" i="1"/>
  <c r="AV62" i="1" s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Q2" i="1"/>
  <c r="R2" i="1"/>
  <c r="S2" i="1"/>
  <c r="T2" i="1"/>
  <c r="AT2" i="1" s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W2" i="1" s="1"/>
  <c r="AK2" i="1"/>
  <c r="AL2" i="1"/>
  <c r="AM2" i="1"/>
  <c r="AN2" i="1"/>
  <c r="AO2" i="1"/>
  <c r="AP2" i="1"/>
  <c r="AQ2" i="1"/>
  <c r="AR2" i="1"/>
  <c r="AX2" i="1" s="1"/>
  <c r="Q57" i="1"/>
  <c r="R57" i="1"/>
  <c r="S57" i="1"/>
  <c r="T57" i="1"/>
  <c r="U57" i="1"/>
  <c r="V57" i="1"/>
  <c r="W57" i="1"/>
  <c r="X57" i="1"/>
  <c r="AU57" i="1" s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Q116" i="1"/>
  <c r="R116" i="1"/>
  <c r="S116" i="1"/>
  <c r="T116" i="1"/>
  <c r="U116" i="1"/>
  <c r="V116" i="1"/>
  <c r="W116" i="1"/>
  <c r="X116" i="1"/>
  <c r="AU116" i="1" s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W116" i="1" s="1"/>
  <c r="AK116" i="1"/>
  <c r="AL116" i="1"/>
  <c r="AM116" i="1"/>
  <c r="AN116" i="1"/>
  <c r="AO116" i="1"/>
  <c r="AP116" i="1"/>
  <c r="AQ116" i="1"/>
  <c r="AR116" i="1"/>
  <c r="Q76" i="1"/>
  <c r="R76" i="1"/>
  <c r="S76" i="1"/>
  <c r="T76" i="1"/>
  <c r="AS76" i="1" s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X76" i="1" s="1"/>
  <c r="Q25" i="1"/>
  <c r="R25" i="1"/>
  <c r="S25" i="1"/>
  <c r="T25" i="1"/>
  <c r="AS25" i="1" s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W25" i="1" s="1"/>
  <c r="AK25" i="1"/>
  <c r="AL25" i="1"/>
  <c r="AM25" i="1"/>
  <c r="AN25" i="1"/>
  <c r="AO25" i="1"/>
  <c r="AP25" i="1"/>
  <c r="AQ25" i="1"/>
  <c r="AR25" i="1"/>
  <c r="AX25" i="1" s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X114" i="1" s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W60" i="1" s="1"/>
  <c r="AK60" i="1"/>
  <c r="AL60" i="1"/>
  <c r="AM60" i="1"/>
  <c r="AN60" i="1"/>
  <c r="AO60" i="1"/>
  <c r="AP60" i="1"/>
  <c r="AQ60" i="1"/>
  <c r="AR60" i="1"/>
  <c r="Q84" i="1"/>
  <c r="R84" i="1"/>
  <c r="S84" i="1"/>
  <c r="T84" i="1"/>
  <c r="U84" i="1"/>
  <c r="V84" i="1"/>
  <c r="W84" i="1"/>
  <c r="X84" i="1"/>
  <c r="AV84" i="1" s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Q101" i="1"/>
  <c r="R101" i="1"/>
  <c r="S101" i="1"/>
  <c r="T101" i="1"/>
  <c r="AT101" i="1" s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W101" i="1" s="1"/>
  <c r="AK101" i="1"/>
  <c r="AL101" i="1"/>
  <c r="AM101" i="1"/>
  <c r="AN101" i="1"/>
  <c r="AO101" i="1"/>
  <c r="AP101" i="1"/>
  <c r="AQ101" i="1"/>
  <c r="AR101" i="1"/>
  <c r="AX101" i="1" s="1"/>
  <c r="Q32" i="1"/>
  <c r="R32" i="1"/>
  <c r="S32" i="1"/>
  <c r="T32" i="1"/>
  <c r="U32" i="1"/>
  <c r="V32" i="1"/>
  <c r="W32" i="1"/>
  <c r="X32" i="1"/>
  <c r="AU32" i="1" s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Q30" i="1"/>
  <c r="R30" i="1"/>
  <c r="S30" i="1"/>
  <c r="T30" i="1"/>
  <c r="U30" i="1"/>
  <c r="V30" i="1"/>
  <c r="W30" i="1"/>
  <c r="X30" i="1"/>
  <c r="AU30" i="1" s="1"/>
  <c r="Y30" i="1"/>
  <c r="Z30" i="1"/>
  <c r="AA30" i="1"/>
  <c r="AB30" i="1"/>
  <c r="AC30" i="1"/>
  <c r="AD30" i="1"/>
  <c r="AE30" i="1"/>
  <c r="AF30" i="1"/>
  <c r="AG30" i="1"/>
  <c r="AH30" i="1"/>
  <c r="AI30" i="1"/>
  <c r="AJ30" i="1"/>
  <c r="AW30" i="1" s="1"/>
  <c r="AK30" i="1"/>
  <c r="AL30" i="1"/>
  <c r="AM30" i="1"/>
  <c r="AN30" i="1"/>
  <c r="AO30" i="1"/>
  <c r="AP30" i="1"/>
  <c r="AQ30" i="1"/>
  <c r="AR30" i="1"/>
  <c r="Q4" i="1"/>
  <c r="R4" i="1"/>
  <c r="S4" i="1"/>
  <c r="T4" i="1"/>
  <c r="AS4" i="1" s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X4" i="1" s="1"/>
  <c r="Q28" i="1"/>
  <c r="R28" i="1"/>
  <c r="S28" i="1"/>
  <c r="T28" i="1"/>
  <c r="AS28" i="1" s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W28" i="1" s="1"/>
  <c r="AK28" i="1"/>
  <c r="AL28" i="1"/>
  <c r="AM28" i="1"/>
  <c r="AN28" i="1"/>
  <c r="AO28" i="1"/>
  <c r="AP28" i="1"/>
  <c r="AQ28" i="1"/>
  <c r="AR28" i="1"/>
  <c r="AX28" i="1" s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X17" i="1" s="1"/>
  <c r="AR17" i="1"/>
  <c r="Q93" i="1"/>
  <c r="R93" i="1"/>
  <c r="S93" i="1"/>
  <c r="T93" i="1"/>
  <c r="U93" i="1"/>
  <c r="V93" i="1"/>
  <c r="W93" i="1"/>
  <c r="X93" i="1"/>
  <c r="AU93" i="1" s="1"/>
  <c r="Y93" i="1"/>
  <c r="Z93" i="1"/>
  <c r="AA93" i="1"/>
  <c r="AB93" i="1"/>
  <c r="AC93" i="1"/>
  <c r="AD93" i="1"/>
  <c r="AE93" i="1"/>
  <c r="AF93" i="1"/>
  <c r="AG93" i="1"/>
  <c r="AH93" i="1"/>
  <c r="AI93" i="1"/>
  <c r="AJ93" i="1"/>
  <c r="AW93" i="1" s="1"/>
  <c r="AK93" i="1"/>
  <c r="AL93" i="1"/>
  <c r="AM93" i="1"/>
  <c r="AN93" i="1"/>
  <c r="AO93" i="1"/>
  <c r="AP93" i="1"/>
  <c r="AQ93" i="1"/>
  <c r="AR93" i="1"/>
  <c r="Q68" i="1"/>
  <c r="R68" i="1"/>
  <c r="S68" i="1"/>
  <c r="T68" i="1"/>
  <c r="U68" i="1"/>
  <c r="V68" i="1"/>
  <c r="W68" i="1"/>
  <c r="X68" i="1"/>
  <c r="AV68" i="1" s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X68" i="1" s="1"/>
  <c r="Q90" i="1"/>
  <c r="R90" i="1"/>
  <c r="S90" i="1"/>
  <c r="T90" i="1"/>
  <c r="AT90" i="1" s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W90" i="1" s="1"/>
  <c r="AK90" i="1"/>
  <c r="AL90" i="1"/>
  <c r="AM90" i="1"/>
  <c r="AN90" i="1"/>
  <c r="AO90" i="1"/>
  <c r="AP90" i="1"/>
  <c r="AQ90" i="1"/>
  <c r="AR90" i="1"/>
  <c r="AX90" i="1" s="1"/>
  <c r="Q49" i="1"/>
  <c r="R49" i="1"/>
  <c r="S49" i="1"/>
  <c r="T49" i="1"/>
  <c r="U49" i="1"/>
  <c r="V49" i="1"/>
  <c r="W49" i="1"/>
  <c r="X49" i="1"/>
  <c r="AU49" i="1" s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Q112" i="1"/>
  <c r="R112" i="1"/>
  <c r="S112" i="1"/>
  <c r="T112" i="1"/>
  <c r="U112" i="1"/>
  <c r="V112" i="1"/>
  <c r="W112" i="1"/>
  <c r="X112" i="1"/>
  <c r="AU112" i="1" s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W112" i="1" s="1"/>
  <c r="AK112" i="1"/>
  <c r="AL112" i="1"/>
  <c r="AM112" i="1"/>
  <c r="AN112" i="1"/>
  <c r="AO112" i="1"/>
  <c r="AP112" i="1"/>
  <c r="AQ112" i="1"/>
  <c r="AX112" i="1" s="1"/>
  <c r="AR112" i="1"/>
  <c r="Q66" i="1"/>
  <c r="R66" i="1"/>
  <c r="S66" i="1"/>
  <c r="T66" i="1"/>
  <c r="AS66" i="1" s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X66" i="1" s="1"/>
  <c r="AR66" i="1"/>
  <c r="Q88" i="1"/>
  <c r="R88" i="1"/>
  <c r="S88" i="1"/>
  <c r="T88" i="1"/>
  <c r="AS88" i="1" s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W88" i="1" s="1"/>
  <c r="AK88" i="1"/>
  <c r="AL88" i="1"/>
  <c r="AM88" i="1"/>
  <c r="AN88" i="1"/>
  <c r="AO88" i="1"/>
  <c r="AP88" i="1"/>
  <c r="AQ88" i="1"/>
  <c r="AR88" i="1"/>
  <c r="AX88" i="1" s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X117" i="1" s="1"/>
  <c r="Q106" i="1"/>
  <c r="R106" i="1"/>
  <c r="S106" i="1"/>
  <c r="T106" i="1"/>
  <c r="U106" i="1"/>
  <c r="V106" i="1"/>
  <c r="W106" i="1"/>
  <c r="X106" i="1"/>
  <c r="AU106" i="1" s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W106" i="1" s="1"/>
  <c r="AK106" i="1"/>
  <c r="AL106" i="1"/>
  <c r="AM106" i="1"/>
  <c r="AN106" i="1"/>
  <c r="AO106" i="1"/>
  <c r="AP106" i="1"/>
  <c r="AQ106" i="1"/>
  <c r="AR106" i="1"/>
  <c r="Q63" i="1"/>
  <c r="R63" i="1"/>
  <c r="S63" i="1"/>
  <c r="T63" i="1"/>
  <c r="U63" i="1"/>
  <c r="V63" i="1"/>
  <c r="W63" i="1"/>
  <c r="X63" i="1"/>
  <c r="AV63" i="1" s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X63" i="1" s="1"/>
  <c r="Q9" i="1"/>
  <c r="R9" i="1"/>
  <c r="S9" i="1"/>
  <c r="T9" i="1"/>
  <c r="AT9" i="1" s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W9" i="1" s="1"/>
  <c r="AK9" i="1"/>
  <c r="AL9" i="1"/>
  <c r="AM9" i="1"/>
  <c r="AN9" i="1"/>
  <c r="AO9" i="1"/>
  <c r="AP9" i="1"/>
  <c r="AQ9" i="1"/>
  <c r="AR9" i="1"/>
  <c r="AX9" i="1" s="1"/>
  <c r="Q99" i="1"/>
  <c r="R99" i="1"/>
  <c r="S99" i="1"/>
  <c r="T99" i="1"/>
  <c r="U99" i="1"/>
  <c r="V99" i="1"/>
  <c r="W99" i="1"/>
  <c r="X99" i="1"/>
  <c r="AU99" i="1" s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Q74" i="1"/>
  <c r="R74" i="1"/>
  <c r="S74" i="1"/>
  <c r="T74" i="1"/>
  <c r="U74" i="1"/>
  <c r="V74" i="1"/>
  <c r="W74" i="1"/>
  <c r="X74" i="1"/>
  <c r="AU74" i="1" s="1"/>
  <c r="Y74" i="1"/>
  <c r="Z74" i="1"/>
  <c r="AA74" i="1"/>
  <c r="AB74" i="1"/>
  <c r="AC74" i="1"/>
  <c r="AD74" i="1"/>
  <c r="AE74" i="1"/>
  <c r="AF74" i="1"/>
  <c r="AG74" i="1"/>
  <c r="AH74" i="1"/>
  <c r="AI74" i="1"/>
  <c r="AJ74" i="1"/>
  <c r="AW74" i="1" s="1"/>
  <c r="AK74" i="1"/>
  <c r="AL74" i="1"/>
  <c r="AM74" i="1"/>
  <c r="AN74" i="1"/>
  <c r="AO74" i="1"/>
  <c r="AP74" i="1"/>
  <c r="AQ74" i="1"/>
  <c r="AR74" i="1"/>
  <c r="Q86" i="1"/>
  <c r="R86" i="1"/>
  <c r="S86" i="1"/>
  <c r="T86" i="1"/>
  <c r="AS86" i="1" s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X86" i="1" s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W14" i="1" s="1"/>
  <c r="AK14" i="1"/>
  <c r="AL14" i="1"/>
  <c r="AM14" i="1"/>
  <c r="AN14" i="1"/>
  <c r="AO14" i="1"/>
  <c r="AP14" i="1"/>
  <c r="AQ14" i="1"/>
  <c r="AR14" i="1"/>
  <c r="AX14" i="1" s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X78" i="1" s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W95" i="1" s="1"/>
  <c r="AK95" i="1"/>
  <c r="AL95" i="1"/>
  <c r="AM95" i="1"/>
  <c r="AN95" i="1"/>
  <c r="AO95" i="1"/>
  <c r="AP95" i="1"/>
  <c r="AQ95" i="1"/>
  <c r="AR95" i="1"/>
  <c r="AX95" i="1" s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X113" i="1" s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W55" i="1" s="1"/>
  <c r="AK55" i="1"/>
  <c r="AL55" i="1"/>
  <c r="AM55" i="1"/>
  <c r="AN55" i="1"/>
  <c r="AO55" i="1"/>
  <c r="AP55" i="1"/>
  <c r="AQ55" i="1"/>
  <c r="AX55" i="1" s="1"/>
  <c r="AR55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Q50" i="1"/>
  <c r="R50" i="1"/>
  <c r="S50" i="1"/>
  <c r="T50" i="1"/>
  <c r="U50" i="1"/>
  <c r="V50" i="1"/>
  <c r="W50" i="1"/>
  <c r="X50" i="1"/>
  <c r="AU50" i="1" s="1"/>
  <c r="Y50" i="1"/>
  <c r="Z50" i="1"/>
  <c r="AA50" i="1"/>
  <c r="AB50" i="1"/>
  <c r="AC50" i="1"/>
  <c r="AD50" i="1"/>
  <c r="AE50" i="1"/>
  <c r="AF50" i="1"/>
  <c r="AG50" i="1"/>
  <c r="AH50" i="1"/>
  <c r="AI50" i="1"/>
  <c r="AJ50" i="1"/>
  <c r="AW50" i="1" s="1"/>
  <c r="AK50" i="1"/>
  <c r="AL50" i="1"/>
  <c r="AM50" i="1"/>
  <c r="AN50" i="1"/>
  <c r="AO50" i="1"/>
  <c r="AP50" i="1"/>
  <c r="AQ50" i="1"/>
  <c r="AR50" i="1"/>
  <c r="Q44" i="1"/>
  <c r="R44" i="1"/>
  <c r="S44" i="1"/>
  <c r="T44" i="1"/>
  <c r="AS44" i="1" s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X44" i="1" s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W102" i="1" s="1"/>
  <c r="AK102" i="1"/>
  <c r="AL102" i="1"/>
  <c r="AM102" i="1"/>
  <c r="AN102" i="1"/>
  <c r="AO102" i="1"/>
  <c r="AP102" i="1"/>
  <c r="AQ102" i="1"/>
  <c r="AR102" i="1"/>
  <c r="AX102" i="1" s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W107" i="1" s="1"/>
  <c r="AK107" i="1"/>
  <c r="AL107" i="1"/>
  <c r="AM107" i="1"/>
  <c r="AN107" i="1"/>
  <c r="AO107" i="1"/>
  <c r="AP107" i="1"/>
  <c r="AQ107" i="1"/>
  <c r="AR107" i="1"/>
  <c r="AX107" i="1" s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X3" i="1" s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W105" i="1" s="1"/>
  <c r="AK105" i="1"/>
  <c r="AL105" i="1"/>
  <c r="AM105" i="1"/>
  <c r="AN105" i="1"/>
  <c r="AO105" i="1"/>
  <c r="AP105" i="1"/>
  <c r="AQ105" i="1"/>
  <c r="AR105" i="1"/>
  <c r="AX105" i="1" s="1"/>
  <c r="Q33" i="1"/>
  <c r="R33" i="1"/>
  <c r="S33" i="1"/>
  <c r="T33" i="1"/>
  <c r="U33" i="1"/>
  <c r="V33" i="1"/>
  <c r="W33" i="1"/>
  <c r="X33" i="1"/>
  <c r="AU33" i="1" s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Q27" i="1"/>
  <c r="R27" i="1"/>
  <c r="S27" i="1"/>
  <c r="T27" i="1"/>
  <c r="U27" i="1"/>
  <c r="V27" i="1"/>
  <c r="W27" i="1"/>
  <c r="X27" i="1"/>
  <c r="AU27" i="1" s="1"/>
  <c r="Y27" i="1"/>
  <c r="Z27" i="1"/>
  <c r="AA27" i="1"/>
  <c r="AB27" i="1"/>
  <c r="AC27" i="1"/>
  <c r="AD27" i="1"/>
  <c r="AE27" i="1"/>
  <c r="AF27" i="1"/>
  <c r="AG27" i="1"/>
  <c r="AH27" i="1"/>
  <c r="AI27" i="1"/>
  <c r="AJ27" i="1"/>
  <c r="AW27" i="1" s="1"/>
  <c r="AK27" i="1"/>
  <c r="AL27" i="1"/>
  <c r="AM27" i="1"/>
  <c r="AN27" i="1"/>
  <c r="AO27" i="1"/>
  <c r="AP27" i="1"/>
  <c r="AQ27" i="1"/>
  <c r="AR27" i="1"/>
  <c r="Q40" i="1"/>
  <c r="R40" i="1"/>
  <c r="S40" i="1"/>
  <c r="T40" i="1"/>
  <c r="AS40" i="1" s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X40" i="1" s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W51" i="1" s="1"/>
  <c r="AK51" i="1"/>
  <c r="AL51" i="1"/>
  <c r="AM51" i="1"/>
  <c r="AN51" i="1"/>
  <c r="AO51" i="1"/>
  <c r="AP51" i="1"/>
  <c r="AQ51" i="1"/>
  <c r="AR51" i="1"/>
  <c r="AX51" i="1" s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Q37" i="1"/>
  <c r="R37" i="1"/>
  <c r="S37" i="1"/>
  <c r="T37" i="1"/>
  <c r="U37" i="1"/>
  <c r="V37" i="1"/>
  <c r="W37" i="1"/>
  <c r="X37" i="1"/>
  <c r="AU37" i="1" s="1"/>
  <c r="Y37" i="1"/>
  <c r="Z37" i="1"/>
  <c r="AA37" i="1"/>
  <c r="AB37" i="1"/>
  <c r="AC37" i="1"/>
  <c r="AD37" i="1"/>
  <c r="AE37" i="1"/>
  <c r="AF37" i="1"/>
  <c r="AG37" i="1"/>
  <c r="AH37" i="1"/>
  <c r="AI37" i="1"/>
  <c r="AJ37" i="1"/>
  <c r="AW37" i="1" s="1"/>
  <c r="AK37" i="1"/>
  <c r="AL37" i="1"/>
  <c r="AM37" i="1"/>
  <c r="AN37" i="1"/>
  <c r="AO37" i="1"/>
  <c r="AP37" i="1"/>
  <c r="AQ37" i="1"/>
  <c r="AR37" i="1"/>
  <c r="AX37" i="1" s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X45" i="1" s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W70" i="1" s="1"/>
  <c r="AK70" i="1"/>
  <c r="AL70" i="1"/>
  <c r="AM70" i="1"/>
  <c r="AN70" i="1"/>
  <c r="AO70" i="1"/>
  <c r="AP70" i="1"/>
  <c r="AQ70" i="1"/>
  <c r="AR70" i="1"/>
  <c r="AX70" i="1" s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W122" i="1" s="1"/>
  <c r="AK122" i="1"/>
  <c r="AL122" i="1"/>
  <c r="AM122" i="1"/>
  <c r="AN122" i="1"/>
  <c r="AO122" i="1"/>
  <c r="AP122" i="1"/>
  <c r="AQ122" i="1"/>
  <c r="AX122" i="1" s="1"/>
  <c r="AR122" i="1"/>
  <c r="Q89" i="1"/>
  <c r="R89" i="1"/>
  <c r="S89" i="1"/>
  <c r="T89" i="1"/>
  <c r="AS89" i="1" s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X89" i="1" s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W21" i="1" s="1"/>
  <c r="AK21" i="1"/>
  <c r="AL21" i="1"/>
  <c r="AM21" i="1"/>
  <c r="AN21" i="1"/>
  <c r="AO21" i="1"/>
  <c r="AP21" i="1"/>
  <c r="AQ21" i="1"/>
  <c r="AR21" i="1"/>
  <c r="AX21" i="1" s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X12" i="1" s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W87" i="1" s="1"/>
  <c r="AK87" i="1"/>
  <c r="AL87" i="1"/>
  <c r="AM87" i="1"/>
  <c r="AN87" i="1"/>
  <c r="AO87" i="1"/>
  <c r="AP87" i="1"/>
  <c r="AQ87" i="1"/>
  <c r="AR87" i="1"/>
  <c r="AX87" i="1" s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X77" i="1" s="1"/>
  <c r="Q58" i="1"/>
  <c r="R58" i="1"/>
  <c r="S58" i="1"/>
  <c r="T58" i="1"/>
  <c r="AT58" i="1" s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W58" i="1" s="1"/>
  <c r="AK58" i="1"/>
  <c r="AL58" i="1"/>
  <c r="AM58" i="1"/>
  <c r="AN58" i="1"/>
  <c r="AO58" i="1"/>
  <c r="AP58" i="1"/>
  <c r="AQ58" i="1"/>
  <c r="AR58" i="1"/>
  <c r="AX58" i="1" s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W38" i="1" s="1"/>
  <c r="AK38" i="1"/>
  <c r="AL38" i="1"/>
  <c r="AM38" i="1"/>
  <c r="AN38" i="1"/>
  <c r="AO38" i="1"/>
  <c r="AP38" i="1"/>
  <c r="AQ38" i="1"/>
  <c r="AR38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X100" i="1" s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W123" i="1" s="1"/>
  <c r="AK123" i="1"/>
  <c r="AL123" i="1"/>
  <c r="AM123" i="1"/>
  <c r="AN123" i="1"/>
  <c r="AO123" i="1"/>
  <c r="AP123" i="1"/>
  <c r="AQ123" i="1"/>
  <c r="AX123" i="1" s="1"/>
  <c r="AR123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X29" i="1" s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W71" i="1" s="1"/>
  <c r="AK71" i="1"/>
  <c r="AL71" i="1"/>
  <c r="AM71" i="1"/>
  <c r="AN71" i="1"/>
  <c r="AO71" i="1"/>
  <c r="AP71" i="1"/>
  <c r="AQ71" i="1"/>
  <c r="AR71" i="1"/>
  <c r="AX71" i="1" s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X83" i="1" s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W56" i="1" s="1"/>
  <c r="AK56" i="1"/>
  <c r="AL56" i="1"/>
  <c r="AM56" i="1"/>
  <c r="AN56" i="1"/>
  <c r="AO56" i="1"/>
  <c r="AP56" i="1"/>
  <c r="AQ56" i="1"/>
  <c r="AR56" i="1"/>
  <c r="AX56" i="1" s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W94" i="1" s="1"/>
  <c r="AK94" i="1"/>
  <c r="AL94" i="1"/>
  <c r="AM94" i="1"/>
  <c r="AN94" i="1"/>
  <c r="AO94" i="1"/>
  <c r="AP94" i="1"/>
  <c r="AQ94" i="1"/>
  <c r="AR9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X34" i="1" s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W64" i="1" s="1"/>
  <c r="AK64" i="1"/>
  <c r="AL64" i="1"/>
  <c r="AM64" i="1"/>
  <c r="AN64" i="1"/>
  <c r="AO64" i="1"/>
  <c r="AP64" i="1"/>
  <c r="AQ64" i="1"/>
  <c r="AR64" i="1"/>
  <c r="AX64" i="1" s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X46" i="1" s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W120" i="1" s="1"/>
  <c r="AK120" i="1"/>
  <c r="AL120" i="1"/>
  <c r="AM120" i="1"/>
  <c r="AN120" i="1"/>
  <c r="AO120" i="1"/>
  <c r="AP120" i="1"/>
  <c r="AQ120" i="1"/>
  <c r="AX120" i="1" s="1"/>
  <c r="AR120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X61" i="1" s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W96" i="1" s="1"/>
  <c r="AK96" i="1"/>
  <c r="AL96" i="1"/>
  <c r="AM96" i="1"/>
  <c r="AN96" i="1"/>
  <c r="AO96" i="1"/>
  <c r="AP96" i="1"/>
  <c r="AQ96" i="1"/>
  <c r="AR96" i="1"/>
  <c r="AX96" i="1" s="1"/>
  <c r="Q52" i="1"/>
  <c r="R52" i="1"/>
  <c r="S52" i="1"/>
  <c r="T52" i="1"/>
  <c r="U52" i="1"/>
  <c r="V52" i="1"/>
  <c r="W52" i="1"/>
  <c r="X52" i="1"/>
  <c r="AU52" i="1" s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W41" i="1" s="1"/>
  <c r="AK41" i="1"/>
  <c r="AL41" i="1"/>
  <c r="AM41" i="1"/>
  <c r="AN41" i="1"/>
  <c r="AO41" i="1"/>
  <c r="AP41" i="1"/>
  <c r="AQ41" i="1"/>
  <c r="AR41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X7" i="1" s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W22" i="1" s="1"/>
  <c r="AK22" i="1"/>
  <c r="AL22" i="1"/>
  <c r="AM22" i="1"/>
  <c r="AN22" i="1"/>
  <c r="AO22" i="1"/>
  <c r="AP22" i="1"/>
  <c r="AQ22" i="1"/>
  <c r="AR22" i="1"/>
  <c r="AX22" i="1" s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X53" i="1" s="1"/>
  <c r="AR53" i="1"/>
  <c r="Q115" i="1"/>
  <c r="R115" i="1"/>
  <c r="S115" i="1"/>
  <c r="T115" i="1"/>
  <c r="U115" i="1"/>
  <c r="V115" i="1"/>
  <c r="W115" i="1"/>
  <c r="X115" i="1"/>
  <c r="AU115" i="1" s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W115" i="1" s="1"/>
  <c r="AK115" i="1"/>
  <c r="AL115" i="1"/>
  <c r="AM115" i="1"/>
  <c r="AN115" i="1"/>
  <c r="AO115" i="1"/>
  <c r="AP115" i="1"/>
  <c r="AQ115" i="1"/>
  <c r="AX115" i="1" s="1"/>
  <c r="AR115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X10" i="1" s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W73" i="1" s="1"/>
  <c r="AK73" i="1"/>
  <c r="AL73" i="1"/>
  <c r="AM73" i="1"/>
  <c r="AN73" i="1"/>
  <c r="AO73" i="1"/>
  <c r="AP73" i="1"/>
  <c r="AQ73" i="1"/>
  <c r="AR73" i="1"/>
  <c r="AX73" i="1" s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W5" i="1" s="1"/>
  <c r="AK5" i="1"/>
  <c r="AL5" i="1"/>
  <c r="AM5" i="1"/>
  <c r="AN5" i="1"/>
  <c r="AO5" i="1"/>
  <c r="AP5" i="1"/>
  <c r="AQ5" i="1"/>
  <c r="AR5" i="1"/>
  <c r="Q16" i="1"/>
  <c r="R16" i="1"/>
  <c r="S16" i="1"/>
  <c r="T16" i="1"/>
  <c r="AT16" i="1" s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X16" i="1" s="1"/>
  <c r="AR16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W109" i="1" s="1"/>
  <c r="AK109" i="1"/>
  <c r="AL109" i="1"/>
  <c r="AM109" i="1"/>
  <c r="AN109" i="1"/>
  <c r="AO109" i="1"/>
  <c r="AP109" i="1"/>
  <c r="AQ109" i="1"/>
  <c r="AR109" i="1"/>
  <c r="AX109" i="1" s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X67" i="1" s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W104" i="1" s="1"/>
  <c r="AK104" i="1"/>
  <c r="AL104" i="1"/>
  <c r="AM104" i="1"/>
  <c r="AN104" i="1"/>
  <c r="AO104" i="1"/>
  <c r="AP104" i="1"/>
  <c r="AQ104" i="1"/>
  <c r="AR104" i="1"/>
  <c r="AX104" i="1" s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X19" i="1" s="1"/>
  <c r="Q42" i="1"/>
  <c r="R42" i="1"/>
  <c r="S42" i="1"/>
  <c r="T42" i="1"/>
  <c r="AT42" i="1" s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W42" i="1" s="1"/>
  <c r="AK42" i="1"/>
  <c r="AL42" i="1"/>
  <c r="AM42" i="1"/>
  <c r="AN42" i="1"/>
  <c r="AO42" i="1"/>
  <c r="AP42" i="1"/>
  <c r="AQ42" i="1"/>
  <c r="AR42" i="1"/>
  <c r="AX42" i="1" s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W118" i="1" s="1"/>
  <c r="AK118" i="1"/>
  <c r="AL118" i="1"/>
  <c r="AM118" i="1"/>
  <c r="AN118" i="1"/>
  <c r="AO118" i="1"/>
  <c r="AP118" i="1"/>
  <c r="AQ118" i="1"/>
  <c r="AR11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X79" i="1" s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W24" i="1" s="1"/>
  <c r="AK24" i="1"/>
  <c r="AL24" i="1"/>
  <c r="AM24" i="1"/>
  <c r="AN24" i="1"/>
  <c r="AO24" i="1"/>
  <c r="AP24" i="1"/>
  <c r="AQ24" i="1"/>
  <c r="AR24" i="1"/>
  <c r="AX24" i="1" s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X75" i="1" s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W43" i="1" s="1"/>
  <c r="AK43" i="1"/>
  <c r="AL43" i="1"/>
  <c r="AM43" i="1"/>
  <c r="AN43" i="1"/>
  <c r="AO43" i="1"/>
  <c r="AP43" i="1"/>
  <c r="AQ43" i="1"/>
  <c r="AR43" i="1"/>
  <c r="AX43" i="1" s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W47" i="1" s="1"/>
  <c r="AK47" i="1"/>
  <c r="AL47" i="1"/>
  <c r="AM47" i="1"/>
  <c r="AN47" i="1"/>
  <c r="AO47" i="1"/>
  <c r="AP47" i="1"/>
  <c r="AQ47" i="1"/>
  <c r="AR47" i="1"/>
  <c r="AX47" i="1" s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W11" i="1" s="1"/>
  <c r="AK11" i="1"/>
  <c r="AL11" i="1"/>
  <c r="AM11" i="1"/>
  <c r="AN11" i="1"/>
  <c r="AO11" i="1"/>
  <c r="AP11" i="1"/>
  <c r="AQ11" i="1"/>
  <c r="AX11" i="1" s="1"/>
  <c r="AR1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X91" i="1" s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W39" i="1" s="1"/>
  <c r="AK39" i="1"/>
  <c r="AL39" i="1"/>
  <c r="AM39" i="1"/>
  <c r="AN39" i="1"/>
  <c r="AO39" i="1"/>
  <c r="AP39" i="1"/>
  <c r="AQ39" i="1"/>
  <c r="AX39" i="1" s="1"/>
  <c r="AR39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X98" i="1" s="1"/>
  <c r="AR98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W124" i="1" s="1"/>
  <c r="AK124" i="1"/>
  <c r="AL124" i="1"/>
  <c r="AM124" i="1"/>
  <c r="AN124" i="1"/>
  <c r="AO124" i="1"/>
  <c r="AP124" i="1"/>
  <c r="AQ124" i="1"/>
  <c r="AX124" i="1" s="1"/>
  <c r="AR124" i="1"/>
  <c r="AR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Q1" i="1"/>
  <c r="N31" i="1"/>
  <c r="N97" i="1"/>
  <c r="N82" i="1"/>
  <c r="N72" i="1"/>
  <c r="N121" i="1"/>
  <c r="N48" i="1"/>
  <c r="N26" i="1"/>
  <c r="N59" i="1"/>
  <c r="N36" i="1"/>
  <c r="N92" i="1"/>
  <c r="N65" i="1"/>
  <c r="N103" i="1"/>
  <c r="N69" i="1"/>
  <c r="N15" i="1"/>
  <c r="N110" i="1"/>
  <c r="N23" i="1"/>
  <c r="N111" i="1"/>
  <c r="N80" i="1"/>
  <c r="N62" i="1"/>
  <c r="N2" i="1"/>
  <c r="N57" i="1"/>
  <c r="N116" i="1"/>
  <c r="N76" i="1"/>
  <c r="N25" i="1"/>
  <c r="N114" i="1"/>
  <c r="N60" i="1"/>
  <c r="N84" i="1"/>
  <c r="N101" i="1"/>
  <c r="N32" i="1"/>
  <c r="N30" i="1"/>
  <c r="N4" i="1"/>
  <c r="N28" i="1"/>
  <c r="N17" i="1"/>
  <c r="N93" i="1"/>
  <c r="N68" i="1"/>
  <c r="N90" i="1"/>
  <c r="N49" i="1"/>
  <c r="N112" i="1"/>
  <c r="N66" i="1"/>
  <c r="N88" i="1"/>
  <c r="N117" i="1"/>
  <c r="N106" i="1"/>
  <c r="N63" i="1"/>
  <c r="N9" i="1"/>
  <c r="N99" i="1"/>
  <c r="N74" i="1"/>
  <c r="N86" i="1"/>
  <c r="N14" i="1"/>
  <c r="N78" i="1"/>
  <c r="N95" i="1"/>
  <c r="N113" i="1"/>
  <c r="N55" i="1"/>
  <c r="N8" i="1"/>
  <c r="N50" i="1"/>
  <c r="N44" i="1"/>
  <c r="N102" i="1"/>
  <c r="N20" i="1"/>
  <c r="N107" i="1"/>
  <c r="N3" i="1"/>
  <c r="N105" i="1"/>
  <c r="N33" i="1"/>
  <c r="N27" i="1"/>
  <c r="N40" i="1"/>
  <c r="N51" i="1"/>
  <c r="N81" i="1"/>
  <c r="N37" i="1"/>
  <c r="N45" i="1"/>
  <c r="N70" i="1"/>
  <c r="N6" i="1"/>
  <c r="N122" i="1"/>
  <c r="N89" i="1"/>
  <c r="N21" i="1"/>
  <c r="N12" i="1"/>
  <c r="N87" i="1"/>
  <c r="N77" i="1"/>
  <c r="N58" i="1"/>
  <c r="N18" i="1"/>
  <c r="N38" i="1"/>
  <c r="N100" i="1"/>
  <c r="N123" i="1"/>
  <c r="N29" i="1"/>
  <c r="N71" i="1"/>
  <c r="N83" i="1"/>
  <c r="N56" i="1"/>
  <c r="N119" i="1"/>
  <c r="N94" i="1"/>
  <c r="N34" i="1"/>
  <c r="N64" i="1"/>
  <c r="N46" i="1"/>
  <c r="N120" i="1"/>
  <c r="N61" i="1"/>
  <c r="N96" i="1"/>
  <c r="N52" i="1"/>
  <c r="N41" i="1"/>
  <c r="N7" i="1"/>
  <c r="N22" i="1"/>
  <c r="N53" i="1"/>
  <c r="N115" i="1"/>
  <c r="N10" i="1"/>
  <c r="N73" i="1"/>
  <c r="N85" i="1"/>
  <c r="N5" i="1"/>
  <c r="N16" i="1"/>
  <c r="N109" i="1"/>
  <c r="N67" i="1"/>
  <c r="N104" i="1"/>
  <c r="N19" i="1"/>
  <c r="N42" i="1"/>
  <c r="N108" i="1"/>
  <c r="N118" i="1"/>
  <c r="N79" i="1"/>
  <c r="N24" i="1"/>
  <c r="N75" i="1"/>
  <c r="N43" i="1"/>
  <c r="N54" i="1"/>
  <c r="N47" i="1"/>
  <c r="N13" i="1"/>
  <c r="N11" i="1"/>
  <c r="N91" i="1"/>
  <c r="N39" i="1"/>
  <c r="N98" i="1"/>
  <c r="N124" i="1"/>
  <c r="N35" i="1"/>
  <c r="A35" i="1"/>
  <c r="B35" i="1"/>
  <c r="C35" i="1"/>
  <c r="D35" i="1"/>
  <c r="A31" i="1"/>
  <c r="B31" i="1"/>
  <c r="C31" i="1"/>
  <c r="D31" i="1"/>
  <c r="A97" i="1"/>
  <c r="B97" i="1"/>
  <c r="C97" i="1"/>
  <c r="D97" i="1"/>
  <c r="A82" i="1"/>
  <c r="B82" i="1"/>
  <c r="C82" i="1"/>
  <c r="D82" i="1"/>
  <c r="A72" i="1"/>
  <c r="B72" i="1"/>
  <c r="C72" i="1"/>
  <c r="D72" i="1"/>
  <c r="A121" i="1"/>
  <c r="B121" i="1"/>
  <c r="C121" i="1"/>
  <c r="D121" i="1"/>
  <c r="A48" i="1"/>
  <c r="B48" i="1"/>
  <c r="C48" i="1"/>
  <c r="D48" i="1"/>
  <c r="A26" i="1"/>
  <c r="B26" i="1"/>
  <c r="C26" i="1"/>
  <c r="D26" i="1"/>
  <c r="A59" i="1"/>
  <c r="B59" i="1"/>
  <c r="C59" i="1"/>
  <c r="D59" i="1"/>
  <c r="A36" i="1"/>
  <c r="B36" i="1"/>
  <c r="C36" i="1"/>
  <c r="D36" i="1"/>
  <c r="A92" i="1"/>
  <c r="B92" i="1"/>
  <c r="C92" i="1"/>
  <c r="D92" i="1"/>
  <c r="A65" i="1"/>
  <c r="B65" i="1"/>
  <c r="C65" i="1"/>
  <c r="D65" i="1"/>
  <c r="A103" i="1"/>
  <c r="B103" i="1"/>
  <c r="C103" i="1"/>
  <c r="D103" i="1"/>
  <c r="A69" i="1"/>
  <c r="B69" i="1"/>
  <c r="C69" i="1"/>
  <c r="D69" i="1"/>
  <c r="A15" i="1"/>
  <c r="B15" i="1"/>
  <c r="C15" i="1"/>
  <c r="D15" i="1"/>
  <c r="A110" i="1"/>
  <c r="B110" i="1"/>
  <c r="C110" i="1"/>
  <c r="D110" i="1"/>
  <c r="A23" i="1"/>
  <c r="B23" i="1"/>
  <c r="C23" i="1"/>
  <c r="D23" i="1"/>
  <c r="A111" i="1"/>
  <c r="B111" i="1"/>
  <c r="C111" i="1"/>
  <c r="D111" i="1"/>
  <c r="A80" i="1"/>
  <c r="B80" i="1"/>
  <c r="C80" i="1"/>
  <c r="D80" i="1"/>
  <c r="A62" i="1"/>
  <c r="B62" i="1"/>
  <c r="C62" i="1"/>
  <c r="D62" i="1"/>
  <c r="A2" i="1"/>
  <c r="B2" i="1"/>
  <c r="C2" i="1"/>
  <c r="D2" i="1"/>
  <c r="A57" i="1"/>
  <c r="B57" i="1"/>
  <c r="C57" i="1"/>
  <c r="D57" i="1"/>
  <c r="A116" i="1"/>
  <c r="B116" i="1"/>
  <c r="C116" i="1"/>
  <c r="D116" i="1"/>
  <c r="A76" i="1"/>
  <c r="B76" i="1"/>
  <c r="C76" i="1"/>
  <c r="D76" i="1"/>
  <c r="A25" i="1"/>
  <c r="B25" i="1"/>
  <c r="C25" i="1"/>
  <c r="D25" i="1"/>
  <c r="A114" i="1"/>
  <c r="B114" i="1"/>
  <c r="C114" i="1"/>
  <c r="D114" i="1"/>
  <c r="A60" i="1"/>
  <c r="B60" i="1"/>
  <c r="C60" i="1"/>
  <c r="D60" i="1"/>
  <c r="A84" i="1"/>
  <c r="B84" i="1"/>
  <c r="C84" i="1"/>
  <c r="D84" i="1"/>
  <c r="A101" i="1"/>
  <c r="B101" i="1"/>
  <c r="C101" i="1"/>
  <c r="D101" i="1"/>
  <c r="A32" i="1"/>
  <c r="B32" i="1"/>
  <c r="C32" i="1"/>
  <c r="D32" i="1"/>
  <c r="A30" i="1"/>
  <c r="B30" i="1"/>
  <c r="C30" i="1"/>
  <c r="D30" i="1"/>
  <c r="A4" i="1"/>
  <c r="B4" i="1"/>
  <c r="C4" i="1"/>
  <c r="D4" i="1"/>
  <c r="A28" i="1"/>
  <c r="B28" i="1"/>
  <c r="C28" i="1"/>
  <c r="D28" i="1"/>
  <c r="A17" i="1"/>
  <c r="B17" i="1"/>
  <c r="C17" i="1"/>
  <c r="D17" i="1"/>
  <c r="A93" i="1"/>
  <c r="B93" i="1"/>
  <c r="C93" i="1"/>
  <c r="D93" i="1"/>
  <c r="A68" i="1"/>
  <c r="B68" i="1"/>
  <c r="C68" i="1"/>
  <c r="D68" i="1"/>
  <c r="A90" i="1"/>
  <c r="B90" i="1"/>
  <c r="C90" i="1"/>
  <c r="D90" i="1"/>
  <c r="A49" i="1"/>
  <c r="B49" i="1"/>
  <c r="C49" i="1"/>
  <c r="D49" i="1"/>
  <c r="A112" i="1"/>
  <c r="B112" i="1"/>
  <c r="C112" i="1"/>
  <c r="D112" i="1"/>
  <c r="A66" i="1"/>
  <c r="B66" i="1"/>
  <c r="C66" i="1"/>
  <c r="D66" i="1"/>
  <c r="A88" i="1"/>
  <c r="B88" i="1"/>
  <c r="C88" i="1"/>
  <c r="D88" i="1"/>
  <c r="A117" i="1"/>
  <c r="B117" i="1"/>
  <c r="C117" i="1"/>
  <c r="D117" i="1"/>
  <c r="A106" i="1"/>
  <c r="B106" i="1"/>
  <c r="C106" i="1"/>
  <c r="D106" i="1"/>
  <c r="A63" i="1"/>
  <c r="B63" i="1"/>
  <c r="C63" i="1"/>
  <c r="D63" i="1"/>
  <c r="A9" i="1"/>
  <c r="B9" i="1"/>
  <c r="C9" i="1"/>
  <c r="D9" i="1"/>
  <c r="A99" i="1"/>
  <c r="B99" i="1"/>
  <c r="C99" i="1"/>
  <c r="D99" i="1"/>
  <c r="A74" i="1"/>
  <c r="B74" i="1"/>
  <c r="C74" i="1"/>
  <c r="D74" i="1"/>
  <c r="A86" i="1"/>
  <c r="B86" i="1"/>
  <c r="C86" i="1"/>
  <c r="D86" i="1"/>
  <c r="A14" i="1"/>
  <c r="B14" i="1"/>
  <c r="C14" i="1"/>
  <c r="D14" i="1"/>
  <c r="A78" i="1"/>
  <c r="B78" i="1"/>
  <c r="C78" i="1"/>
  <c r="D78" i="1"/>
  <c r="A95" i="1"/>
  <c r="B95" i="1"/>
  <c r="C95" i="1"/>
  <c r="D95" i="1"/>
  <c r="A113" i="1"/>
  <c r="B113" i="1"/>
  <c r="C113" i="1"/>
  <c r="D113" i="1"/>
  <c r="A55" i="1"/>
  <c r="B55" i="1"/>
  <c r="C55" i="1"/>
  <c r="D55" i="1"/>
  <c r="A8" i="1"/>
  <c r="B8" i="1"/>
  <c r="C8" i="1"/>
  <c r="D8" i="1"/>
  <c r="A50" i="1"/>
  <c r="B50" i="1"/>
  <c r="C50" i="1"/>
  <c r="D50" i="1"/>
  <c r="A44" i="1"/>
  <c r="B44" i="1"/>
  <c r="C44" i="1"/>
  <c r="D44" i="1"/>
  <c r="A102" i="1"/>
  <c r="B102" i="1"/>
  <c r="C102" i="1"/>
  <c r="D102" i="1"/>
  <c r="A20" i="1"/>
  <c r="B20" i="1"/>
  <c r="C20" i="1"/>
  <c r="D20" i="1"/>
  <c r="A107" i="1"/>
  <c r="B107" i="1"/>
  <c r="C107" i="1"/>
  <c r="D107" i="1"/>
  <c r="A3" i="1"/>
  <c r="B3" i="1"/>
  <c r="C3" i="1"/>
  <c r="D3" i="1"/>
  <c r="A105" i="1"/>
  <c r="B105" i="1"/>
  <c r="C105" i="1"/>
  <c r="D105" i="1"/>
  <c r="A33" i="1"/>
  <c r="B33" i="1"/>
  <c r="C33" i="1"/>
  <c r="D33" i="1"/>
  <c r="A27" i="1"/>
  <c r="B27" i="1"/>
  <c r="C27" i="1"/>
  <c r="D27" i="1"/>
  <c r="A40" i="1"/>
  <c r="B40" i="1"/>
  <c r="C40" i="1"/>
  <c r="D40" i="1"/>
  <c r="A51" i="1"/>
  <c r="B51" i="1"/>
  <c r="C51" i="1"/>
  <c r="D51" i="1"/>
  <c r="A81" i="1"/>
  <c r="B81" i="1"/>
  <c r="C81" i="1"/>
  <c r="D81" i="1"/>
  <c r="A37" i="1"/>
  <c r="B37" i="1"/>
  <c r="C37" i="1"/>
  <c r="D37" i="1"/>
  <c r="A45" i="1"/>
  <c r="B45" i="1"/>
  <c r="C45" i="1"/>
  <c r="D45" i="1"/>
  <c r="A70" i="1"/>
  <c r="B70" i="1"/>
  <c r="C70" i="1"/>
  <c r="D70" i="1"/>
  <c r="A6" i="1"/>
  <c r="B6" i="1"/>
  <c r="C6" i="1"/>
  <c r="D6" i="1"/>
  <c r="A122" i="1"/>
  <c r="B122" i="1"/>
  <c r="C122" i="1"/>
  <c r="D122" i="1"/>
  <c r="A89" i="1"/>
  <c r="B89" i="1"/>
  <c r="C89" i="1"/>
  <c r="D89" i="1"/>
  <c r="A21" i="1"/>
  <c r="B21" i="1"/>
  <c r="C21" i="1"/>
  <c r="D21" i="1"/>
  <c r="A12" i="1"/>
  <c r="B12" i="1"/>
  <c r="C12" i="1"/>
  <c r="D12" i="1"/>
  <c r="A87" i="1"/>
  <c r="B87" i="1"/>
  <c r="C87" i="1"/>
  <c r="D87" i="1"/>
  <c r="A77" i="1"/>
  <c r="B77" i="1"/>
  <c r="C77" i="1"/>
  <c r="D77" i="1"/>
  <c r="A58" i="1"/>
  <c r="B58" i="1"/>
  <c r="C58" i="1"/>
  <c r="D58" i="1"/>
  <c r="A18" i="1"/>
  <c r="B18" i="1"/>
  <c r="C18" i="1"/>
  <c r="D18" i="1"/>
  <c r="A38" i="1"/>
  <c r="B38" i="1"/>
  <c r="C38" i="1"/>
  <c r="D38" i="1"/>
  <c r="A100" i="1"/>
  <c r="B100" i="1"/>
  <c r="C100" i="1"/>
  <c r="D100" i="1"/>
  <c r="A123" i="1"/>
  <c r="B123" i="1"/>
  <c r="C123" i="1"/>
  <c r="D123" i="1"/>
  <c r="A29" i="1"/>
  <c r="B29" i="1"/>
  <c r="C29" i="1"/>
  <c r="D29" i="1"/>
  <c r="A71" i="1"/>
  <c r="B71" i="1"/>
  <c r="C71" i="1"/>
  <c r="D71" i="1"/>
  <c r="A83" i="1"/>
  <c r="B83" i="1"/>
  <c r="C83" i="1"/>
  <c r="D83" i="1"/>
  <c r="A56" i="1"/>
  <c r="B56" i="1"/>
  <c r="C56" i="1"/>
  <c r="D56" i="1"/>
  <c r="A119" i="1"/>
  <c r="B119" i="1"/>
  <c r="C119" i="1"/>
  <c r="D119" i="1"/>
  <c r="A94" i="1"/>
  <c r="B94" i="1"/>
  <c r="C94" i="1"/>
  <c r="D94" i="1"/>
  <c r="A34" i="1"/>
  <c r="B34" i="1"/>
  <c r="C34" i="1"/>
  <c r="D34" i="1"/>
  <c r="A64" i="1"/>
  <c r="B64" i="1"/>
  <c r="C64" i="1"/>
  <c r="D64" i="1"/>
  <c r="A46" i="1"/>
  <c r="B46" i="1"/>
  <c r="C46" i="1"/>
  <c r="D46" i="1"/>
  <c r="A120" i="1"/>
  <c r="B120" i="1"/>
  <c r="C120" i="1"/>
  <c r="D120" i="1"/>
  <c r="A61" i="1"/>
  <c r="B61" i="1"/>
  <c r="C61" i="1"/>
  <c r="D61" i="1"/>
  <c r="A96" i="1"/>
  <c r="B96" i="1"/>
  <c r="C96" i="1"/>
  <c r="D96" i="1"/>
  <c r="A52" i="1"/>
  <c r="B52" i="1"/>
  <c r="C52" i="1"/>
  <c r="D52" i="1"/>
  <c r="A41" i="1"/>
  <c r="B41" i="1"/>
  <c r="C41" i="1"/>
  <c r="D41" i="1"/>
  <c r="A7" i="1"/>
  <c r="B7" i="1"/>
  <c r="C7" i="1"/>
  <c r="D7" i="1"/>
  <c r="A22" i="1"/>
  <c r="B22" i="1"/>
  <c r="C22" i="1"/>
  <c r="D22" i="1"/>
  <c r="A53" i="1"/>
  <c r="B53" i="1"/>
  <c r="C53" i="1"/>
  <c r="D53" i="1"/>
  <c r="A115" i="1"/>
  <c r="B115" i="1"/>
  <c r="C115" i="1"/>
  <c r="D115" i="1"/>
  <c r="A10" i="1"/>
  <c r="B10" i="1"/>
  <c r="C10" i="1"/>
  <c r="D10" i="1"/>
  <c r="A73" i="1"/>
  <c r="B73" i="1"/>
  <c r="C73" i="1"/>
  <c r="D73" i="1"/>
  <c r="A85" i="1"/>
  <c r="B85" i="1"/>
  <c r="C85" i="1"/>
  <c r="D85" i="1"/>
  <c r="A5" i="1"/>
  <c r="B5" i="1"/>
  <c r="C5" i="1"/>
  <c r="D5" i="1"/>
  <c r="A16" i="1"/>
  <c r="B16" i="1"/>
  <c r="C16" i="1"/>
  <c r="D16" i="1"/>
  <c r="A109" i="1"/>
  <c r="B109" i="1"/>
  <c r="C109" i="1"/>
  <c r="D109" i="1"/>
  <c r="A67" i="1"/>
  <c r="B67" i="1"/>
  <c r="C67" i="1"/>
  <c r="D67" i="1"/>
  <c r="A104" i="1"/>
  <c r="B104" i="1"/>
  <c r="C104" i="1"/>
  <c r="D104" i="1"/>
  <c r="A19" i="1"/>
  <c r="B19" i="1"/>
  <c r="C19" i="1"/>
  <c r="D19" i="1"/>
  <c r="A42" i="1"/>
  <c r="B42" i="1"/>
  <c r="C42" i="1"/>
  <c r="D42" i="1"/>
  <c r="A108" i="1"/>
  <c r="B108" i="1"/>
  <c r="C108" i="1"/>
  <c r="D108" i="1"/>
  <c r="A118" i="1"/>
  <c r="B118" i="1"/>
  <c r="C118" i="1"/>
  <c r="D118" i="1"/>
  <c r="A79" i="1"/>
  <c r="B79" i="1"/>
  <c r="C79" i="1"/>
  <c r="D79" i="1"/>
  <c r="A24" i="1"/>
  <c r="B24" i="1"/>
  <c r="C24" i="1"/>
  <c r="D24" i="1"/>
  <c r="A75" i="1"/>
  <c r="B75" i="1"/>
  <c r="C75" i="1"/>
  <c r="D75" i="1"/>
  <c r="A43" i="1"/>
  <c r="B43" i="1"/>
  <c r="C43" i="1"/>
  <c r="D43" i="1"/>
  <c r="A54" i="1"/>
  <c r="B54" i="1"/>
  <c r="C54" i="1"/>
  <c r="D54" i="1"/>
  <c r="A47" i="1"/>
  <c r="B47" i="1"/>
  <c r="C47" i="1"/>
  <c r="D47" i="1"/>
  <c r="A13" i="1"/>
  <c r="B13" i="1"/>
  <c r="C13" i="1"/>
  <c r="D13" i="1"/>
  <c r="A11" i="1"/>
  <c r="B11" i="1"/>
  <c r="C11" i="1"/>
  <c r="D11" i="1"/>
  <c r="A91" i="1"/>
  <c r="B91" i="1"/>
  <c r="C91" i="1"/>
  <c r="D91" i="1"/>
  <c r="A39" i="1"/>
  <c r="B39" i="1"/>
  <c r="C39" i="1"/>
  <c r="D39" i="1"/>
  <c r="A98" i="1"/>
  <c r="B98" i="1"/>
  <c r="C98" i="1"/>
  <c r="D98" i="1"/>
  <c r="A124" i="1"/>
  <c r="B124" i="1"/>
  <c r="C124" i="1"/>
  <c r="D124" i="1"/>
  <c r="B1" i="1"/>
  <c r="C1" i="1"/>
  <c r="D1" i="1"/>
  <c r="A1" i="1"/>
  <c r="J35" i="1"/>
  <c r="E35" i="1"/>
  <c r="F35" i="1"/>
  <c r="G35" i="1"/>
  <c r="H35" i="1"/>
  <c r="I35" i="1"/>
  <c r="E31" i="1"/>
  <c r="F31" i="1"/>
  <c r="G31" i="1"/>
  <c r="H31" i="1"/>
  <c r="I31" i="1"/>
  <c r="J31" i="1"/>
  <c r="E97" i="1"/>
  <c r="F97" i="1"/>
  <c r="G97" i="1"/>
  <c r="H97" i="1"/>
  <c r="I97" i="1"/>
  <c r="J97" i="1"/>
  <c r="E82" i="1"/>
  <c r="F82" i="1"/>
  <c r="G82" i="1"/>
  <c r="H82" i="1"/>
  <c r="I82" i="1"/>
  <c r="J82" i="1"/>
  <c r="E72" i="1"/>
  <c r="F72" i="1"/>
  <c r="G72" i="1"/>
  <c r="H72" i="1"/>
  <c r="I72" i="1"/>
  <c r="J72" i="1"/>
  <c r="E121" i="1"/>
  <c r="F121" i="1"/>
  <c r="G121" i="1"/>
  <c r="H121" i="1"/>
  <c r="I121" i="1"/>
  <c r="J121" i="1"/>
  <c r="E48" i="1"/>
  <c r="F48" i="1"/>
  <c r="G48" i="1"/>
  <c r="H48" i="1"/>
  <c r="I48" i="1"/>
  <c r="J48" i="1"/>
  <c r="E26" i="1"/>
  <c r="F26" i="1"/>
  <c r="G26" i="1"/>
  <c r="H26" i="1"/>
  <c r="I26" i="1"/>
  <c r="J26" i="1"/>
  <c r="E59" i="1"/>
  <c r="F59" i="1"/>
  <c r="G59" i="1"/>
  <c r="H59" i="1"/>
  <c r="I59" i="1"/>
  <c r="J59" i="1"/>
  <c r="E36" i="1"/>
  <c r="F36" i="1"/>
  <c r="G36" i="1"/>
  <c r="H36" i="1"/>
  <c r="I36" i="1"/>
  <c r="J36" i="1"/>
  <c r="E92" i="1"/>
  <c r="F92" i="1"/>
  <c r="G92" i="1"/>
  <c r="H92" i="1"/>
  <c r="I92" i="1"/>
  <c r="J92" i="1"/>
  <c r="E65" i="1"/>
  <c r="F65" i="1"/>
  <c r="G65" i="1"/>
  <c r="H65" i="1"/>
  <c r="I65" i="1"/>
  <c r="J65" i="1"/>
  <c r="E103" i="1"/>
  <c r="F103" i="1"/>
  <c r="G103" i="1"/>
  <c r="H103" i="1"/>
  <c r="I103" i="1"/>
  <c r="J103" i="1"/>
  <c r="E69" i="1"/>
  <c r="F69" i="1"/>
  <c r="G69" i="1"/>
  <c r="H69" i="1"/>
  <c r="I69" i="1"/>
  <c r="J69" i="1"/>
  <c r="E15" i="1"/>
  <c r="F15" i="1"/>
  <c r="G15" i="1"/>
  <c r="H15" i="1"/>
  <c r="I15" i="1"/>
  <c r="J15" i="1"/>
  <c r="E110" i="1"/>
  <c r="F110" i="1"/>
  <c r="G110" i="1"/>
  <c r="H110" i="1"/>
  <c r="I110" i="1"/>
  <c r="J110" i="1"/>
  <c r="E23" i="1"/>
  <c r="F23" i="1"/>
  <c r="G23" i="1"/>
  <c r="H23" i="1"/>
  <c r="I23" i="1"/>
  <c r="J23" i="1"/>
  <c r="E111" i="1"/>
  <c r="F111" i="1"/>
  <c r="G111" i="1"/>
  <c r="H111" i="1"/>
  <c r="I111" i="1"/>
  <c r="J111" i="1"/>
  <c r="E80" i="1"/>
  <c r="F80" i="1"/>
  <c r="G80" i="1"/>
  <c r="H80" i="1"/>
  <c r="I80" i="1"/>
  <c r="J80" i="1"/>
  <c r="E62" i="1"/>
  <c r="F62" i="1"/>
  <c r="G62" i="1"/>
  <c r="H62" i="1"/>
  <c r="I62" i="1"/>
  <c r="J62" i="1"/>
  <c r="E2" i="1"/>
  <c r="F2" i="1"/>
  <c r="G2" i="1"/>
  <c r="H2" i="1"/>
  <c r="I2" i="1"/>
  <c r="J2" i="1"/>
  <c r="E57" i="1"/>
  <c r="F57" i="1"/>
  <c r="G57" i="1"/>
  <c r="H57" i="1"/>
  <c r="I57" i="1"/>
  <c r="J57" i="1"/>
  <c r="E116" i="1"/>
  <c r="F116" i="1"/>
  <c r="G116" i="1"/>
  <c r="H116" i="1"/>
  <c r="I116" i="1"/>
  <c r="J116" i="1"/>
  <c r="E76" i="1"/>
  <c r="F76" i="1"/>
  <c r="G76" i="1"/>
  <c r="H76" i="1"/>
  <c r="I76" i="1"/>
  <c r="J76" i="1"/>
  <c r="E25" i="1"/>
  <c r="F25" i="1"/>
  <c r="G25" i="1"/>
  <c r="H25" i="1"/>
  <c r="I25" i="1"/>
  <c r="J25" i="1"/>
  <c r="E114" i="1"/>
  <c r="F114" i="1"/>
  <c r="G114" i="1"/>
  <c r="H114" i="1"/>
  <c r="I114" i="1"/>
  <c r="J114" i="1"/>
  <c r="E60" i="1"/>
  <c r="F60" i="1"/>
  <c r="G60" i="1"/>
  <c r="H60" i="1"/>
  <c r="I60" i="1"/>
  <c r="J60" i="1"/>
  <c r="E84" i="1"/>
  <c r="F84" i="1"/>
  <c r="G84" i="1"/>
  <c r="H84" i="1"/>
  <c r="I84" i="1"/>
  <c r="J84" i="1"/>
  <c r="E101" i="1"/>
  <c r="F101" i="1"/>
  <c r="G101" i="1"/>
  <c r="H101" i="1"/>
  <c r="I101" i="1"/>
  <c r="J101" i="1"/>
  <c r="E32" i="1"/>
  <c r="F32" i="1"/>
  <c r="G32" i="1"/>
  <c r="H32" i="1"/>
  <c r="I32" i="1"/>
  <c r="J32" i="1"/>
  <c r="E30" i="1"/>
  <c r="F30" i="1"/>
  <c r="G30" i="1"/>
  <c r="H30" i="1"/>
  <c r="I30" i="1"/>
  <c r="J30" i="1"/>
  <c r="E4" i="1"/>
  <c r="F4" i="1"/>
  <c r="G4" i="1"/>
  <c r="H4" i="1"/>
  <c r="I4" i="1"/>
  <c r="J4" i="1"/>
  <c r="E28" i="1"/>
  <c r="F28" i="1"/>
  <c r="G28" i="1"/>
  <c r="H28" i="1"/>
  <c r="I28" i="1"/>
  <c r="J28" i="1"/>
  <c r="E17" i="1"/>
  <c r="F17" i="1"/>
  <c r="G17" i="1"/>
  <c r="H17" i="1"/>
  <c r="I17" i="1"/>
  <c r="J17" i="1"/>
  <c r="E93" i="1"/>
  <c r="F93" i="1"/>
  <c r="G93" i="1"/>
  <c r="H93" i="1"/>
  <c r="I93" i="1"/>
  <c r="J93" i="1"/>
  <c r="E68" i="1"/>
  <c r="F68" i="1"/>
  <c r="G68" i="1"/>
  <c r="H68" i="1"/>
  <c r="I68" i="1"/>
  <c r="J68" i="1"/>
  <c r="E90" i="1"/>
  <c r="F90" i="1"/>
  <c r="G90" i="1"/>
  <c r="H90" i="1"/>
  <c r="I90" i="1"/>
  <c r="J90" i="1"/>
  <c r="E49" i="1"/>
  <c r="F49" i="1"/>
  <c r="G49" i="1"/>
  <c r="H49" i="1"/>
  <c r="I49" i="1"/>
  <c r="J49" i="1"/>
  <c r="E112" i="1"/>
  <c r="F112" i="1"/>
  <c r="G112" i="1"/>
  <c r="H112" i="1"/>
  <c r="I112" i="1"/>
  <c r="J112" i="1"/>
  <c r="E66" i="1"/>
  <c r="F66" i="1"/>
  <c r="G66" i="1"/>
  <c r="H66" i="1"/>
  <c r="I66" i="1"/>
  <c r="J66" i="1"/>
  <c r="E88" i="1"/>
  <c r="F88" i="1"/>
  <c r="G88" i="1"/>
  <c r="H88" i="1"/>
  <c r="I88" i="1"/>
  <c r="J88" i="1"/>
  <c r="E117" i="1"/>
  <c r="F117" i="1"/>
  <c r="G117" i="1"/>
  <c r="H117" i="1"/>
  <c r="I117" i="1"/>
  <c r="J117" i="1"/>
  <c r="E106" i="1"/>
  <c r="F106" i="1"/>
  <c r="G106" i="1"/>
  <c r="H106" i="1"/>
  <c r="I106" i="1"/>
  <c r="J106" i="1"/>
  <c r="E63" i="1"/>
  <c r="F63" i="1"/>
  <c r="G63" i="1"/>
  <c r="H63" i="1"/>
  <c r="I63" i="1"/>
  <c r="J63" i="1"/>
  <c r="E9" i="1"/>
  <c r="F9" i="1"/>
  <c r="G9" i="1"/>
  <c r="H9" i="1"/>
  <c r="I9" i="1"/>
  <c r="J9" i="1"/>
  <c r="E99" i="1"/>
  <c r="F99" i="1"/>
  <c r="G99" i="1"/>
  <c r="H99" i="1"/>
  <c r="I99" i="1"/>
  <c r="J99" i="1"/>
  <c r="E74" i="1"/>
  <c r="F74" i="1"/>
  <c r="G74" i="1"/>
  <c r="H74" i="1"/>
  <c r="I74" i="1"/>
  <c r="J74" i="1"/>
  <c r="E86" i="1"/>
  <c r="F86" i="1"/>
  <c r="G86" i="1"/>
  <c r="H86" i="1"/>
  <c r="I86" i="1"/>
  <c r="J86" i="1"/>
  <c r="E14" i="1"/>
  <c r="F14" i="1"/>
  <c r="G14" i="1"/>
  <c r="H14" i="1"/>
  <c r="I14" i="1"/>
  <c r="J14" i="1"/>
  <c r="E78" i="1"/>
  <c r="F78" i="1"/>
  <c r="G78" i="1"/>
  <c r="H78" i="1"/>
  <c r="I78" i="1"/>
  <c r="J78" i="1"/>
  <c r="E95" i="1"/>
  <c r="F95" i="1"/>
  <c r="G95" i="1"/>
  <c r="H95" i="1"/>
  <c r="I95" i="1"/>
  <c r="J95" i="1"/>
  <c r="E113" i="1"/>
  <c r="F113" i="1"/>
  <c r="G113" i="1"/>
  <c r="H113" i="1"/>
  <c r="I113" i="1"/>
  <c r="J113" i="1"/>
  <c r="E55" i="1"/>
  <c r="F55" i="1"/>
  <c r="G55" i="1"/>
  <c r="H55" i="1"/>
  <c r="I55" i="1"/>
  <c r="J55" i="1"/>
  <c r="E8" i="1"/>
  <c r="F8" i="1"/>
  <c r="G8" i="1"/>
  <c r="H8" i="1"/>
  <c r="I8" i="1"/>
  <c r="J8" i="1"/>
  <c r="E50" i="1"/>
  <c r="F50" i="1"/>
  <c r="G50" i="1"/>
  <c r="H50" i="1"/>
  <c r="I50" i="1"/>
  <c r="J50" i="1"/>
  <c r="E44" i="1"/>
  <c r="F44" i="1"/>
  <c r="G44" i="1"/>
  <c r="H44" i="1"/>
  <c r="I44" i="1"/>
  <c r="J44" i="1"/>
  <c r="E102" i="1"/>
  <c r="F102" i="1"/>
  <c r="G102" i="1"/>
  <c r="H102" i="1"/>
  <c r="I102" i="1"/>
  <c r="J102" i="1"/>
  <c r="E20" i="1"/>
  <c r="F20" i="1"/>
  <c r="G20" i="1"/>
  <c r="H20" i="1"/>
  <c r="I20" i="1"/>
  <c r="J20" i="1"/>
  <c r="E107" i="1"/>
  <c r="F107" i="1"/>
  <c r="G107" i="1"/>
  <c r="H107" i="1"/>
  <c r="I107" i="1"/>
  <c r="J107" i="1"/>
  <c r="E3" i="1"/>
  <c r="F3" i="1"/>
  <c r="G3" i="1"/>
  <c r="H3" i="1"/>
  <c r="I3" i="1"/>
  <c r="J3" i="1"/>
  <c r="E105" i="1"/>
  <c r="F105" i="1"/>
  <c r="G105" i="1"/>
  <c r="H105" i="1"/>
  <c r="I105" i="1"/>
  <c r="J105" i="1"/>
  <c r="E33" i="1"/>
  <c r="F33" i="1"/>
  <c r="G33" i="1"/>
  <c r="H33" i="1"/>
  <c r="I33" i="1"/>
  <c r="J33" i="1"/>
  <c r="E27" i="1"/>
  <c r="F27" i="1"/>
  <c r="G27" i="1"/>
  <c r="H27" i="1"/>
  <c r="I27" i="1"/>
  <c r="J27" i="1"/>
  <c r="E40" i="1"/>
  <c r="F40" i="1"/>
  <c r="G40" i="1"/>
  <c r="H40" i="1"/>
  <c r="I40" i="1"/>
  <c r="J40" i="1"/>
  <c r="E51" i="1"/>
  <c r="F51" i="1"/>
  <c r="G51" i="1"/>
  <c r="H51" i="1"/>
  <c r="I51" i="1"/>
  <c r="J51" i="1"/>
  <c r="E81" i="1"/>
  <c r="F81" i="1"/>
  <c r="G81" i="1"/>
  <c r="H81" i="1"/>
  <c r="I81" i="1"/>
  <c r="J81" i="1"/>
  <c r="E37" i="1"/>
  <c r="F37" i="1"/>
  <c r="G37" i="1"/>
  <c r="H37" i="1"/>
  <c r="I37" i="1"/>
  <c r="J37" i="1"/>
  <c r="E45" i="1"/>
  <c r="F45" i="1"/>
  <c r="G45" i="1"/>
  <c r="H45" i="1"/>
  <c r="I45" i="1"/>
  <c r="J45" i="1"/>
  <c r="E70" i="1"/>
  <c r="F70" i="1"/>
  <c r="G70" i="1"/>
  <c r="H70" i="1"/>
  <c r="I70" i="1"/>
  <c r="J70" i="1"/>
  <c r="E6" i="1"/>
  <c r="F6" i="1"/>
  <c r="G6" i="1"/>
  <c r="H6" i="1"/>
  <c r="I6" i="1"/>
  <c r="J6" i="1"/>
  <c r="E122" i="1"/>
  <c r="F122" i="1"/>
  <c r="G122" i="1"/>
  <c r="H122" i="1"/>
  <c r="I122" i="1"/>
  <c r="J122" i="1"/>
  <c r="E89" i="1"/>
  <c r="F89" i="1"/>
  <c r="G89" i="1"/>
  <c r="H89" i="1"/>
  <c r="I89" i="1"/>
  <c r="J89" i="1"/>
  <c r="E21" i="1"/>
  <c r="F21" i="1"/>
  <c r="G21" i="1"/>
  <c r="H21" i="1"/>
  <c r="I21" i="1"/>
  <c r="J21" i="1"/>
  <c r="E12" i="1"/>
  <c r="F12" i="1"/>
  <c r="G12" i="1"/>
  <c r="H12" i="1"/>
  <c r="I12" i="1"/>
  <c r="J12" i="1"/>
  <c r="E87" i="1"/>
  <c r="F87" i="1"/>
  <c r="G87" i="1"/>
  <c r="H87" i="1"/>
  <c r="I87" i="1"/>
  <c r="J87" i="1"/>
  <c r="E77" i="1"/>
  <c r="F77" i="1"/>
  <c r="G77" i="1"/>
  <c r="H77" i="1"/>
  <c r="I77" i="1"/>
  <c r="J77" i="1"/>
  <c r="E58" i="1"/>
  <c r="F58" i="1"/>
  <c r="G58" i="1"/>
  <c r="H58" i="1"/>
  <c r="I58" i="1"/>
  <c r="J58" i="1"/>
  <c r="E18" i="1"/>
  <c r="F18" i="1"/>
  <c r="G18" i="1"/>
  <c r="H18" i="1"/>
  <c r="I18" i="1"/>
  <c r="J18" i="1"/>
  <c r="E38" i="1"/>
  <c r="F38" i="1"/>
  <c r="G38" i="1"/>
  <c r="H38" i="1"/>
  <c r="I38" i="1"/>
  <c r="J38" i="1"/>
  <c r="E100" i="1"/>
  <c r="F100" i="1"/>
  <c r="G100" i="1"/>
  <c r="H100" i="1"/>
  <c r="I100" i="1"/>
  <c r="J100" i="1"/>
  <c r="E123" i="1"/>
  <c r="F123" i="1"/>
  <c r="G123" i="1"/>
  <c r="H123" i="1"/>
  <c r="I123" i="1"/>
  <c r="J123" i="1"/>
  <c r="E29" i="1"/>
  <c r="F29" i="1"/>
  <c r="G29" i="1"/>
  <c r="H29" i="1"/>
  <c r="I29" i="1"/>
  <c r="J29" i="1"/>
  <c r="E71" i="1"/>
  <c r="F71" i="1"/>
  <c r="G71" i="1"/>
  <c r="H71" i="1"/>
  <c r="I71" i="1"/>
  <c r="J71" i="1"/>
  <c r="E83" i="1"/>
  <c r="F83" i="1"/>
  <c r="G83" i="1"/>
  <c r="H83" i="1"/>
  <c r="I83" i="1"/>
  <c r="J83" i="1"/>
  <c r="E56" i="1"/>
  <c r="F56" i="1"/>
  <c r="G56" i="1"/>
  <c r="H56" i="1"/>
  <c r="I56" i="1"/>
  <c r="J56" i="1"/>
  <c r="E119" i="1"/>
  <c r="F119" i="1"/>
  <c r="G119" i="1"/>
  <c r="H119" i="1"/>
  <c r="I119" i="1"/>
  <c r="J119" i="1"/>
  <c r="E94" i="1"/>
  <c r="F94" i="1"/>
  <c r="G94" i="1"/>
  <c r="H94" i="1"/>
  <c r="I94" i="1"/>
  <c r="J94" i="1"/>
  <c r="E34" i="1"/>
  <c r="F34" i="1"/>
  <c r="G34" i="1"/>
  <c r="H34" i="1"/>
  <c r="I34" i="1"/>
  <c r="J34" i="1"/>
  <c r="E64" i="1"/>
  <c r="F64" i="1"/>
  <c r="G64" i="1"/>
  <c r="H64" i="1"/>
  <c r="I64" i="1"/>
  <c r="J64" i="1"/>
  <c r="E46" i="1"/>
  <c r="F46" i="1"/>
  <c r="G46" i="1"/>
  <c r="H46" i="1"/>
  <c r="I46" i="1"/>
  <c r="J46" i="1"/>
  <c r="E120" i="1"/>
  <c r="F120" i="1"/>
  <c r="G120" i="1"/>
  <c r="H120" i="1"/>
  <c r="I120" i="1"/>
  <c r="J120" i="1"/>
  <c r="E61" i="1"/>
  <c r="F61" i="1"/>
  <c r="G61" i="1"/>
  <c r="H61" i="1"/>
  <c r="I61" i="1"/>
  <c r="J61" i="1"/>
  <c r="E96" i="1"/>
  <c r="F96" i="1"/>
  <c r="G96" i="1"/>
  <c r="H96" i="1"/>
  <c r="I96" i="1"/>
  <c r="J96" i="1"/>
  <c r="E52" i="1"/>
  <c r="F52" i="1"/>
  <c r="G52" i="1"/>
  <c r="H52" i="1"/>
  <c r="I52" i="1"/>
  <c r="J52" i="1"/>
  <c r="E41" i="1"/>
  <c r="F41" i="1"/>
  <c r="G41" i="1"/>
  <c r="H41" i="1"/>
  <c r="I41" i="1"/>
  <c r="J41" i="1"/>
  <c r="E7" i="1"/>
  <c r="F7" i="1"/>
  <c r="G7" i="1"/>
  <c r="H7" i="1"/>
  <c r="I7" i="1"/>
  <c r="J7" i="1"/>
  <c r="E22" i="1"/>
  <c r="F22" i="1"/>
  <c r="G22" i="1"/>
  <c r="H22" i="1"/>
  <c r="I22" i="1"/>
  <c r="J22" i="1"/>
  <c r="E53" i="1"/>
  <c r="F53" i="1"/>
  <c r="G53" i="1"/>
  <c r="H53" i="1"/>
  <c r="I53" i="1"/>
  <c r="J53" i="1"/>
  <c r="E115" i="1"/>
  <c r="F115" i="1"/>
  <c r="G115" i="1"/>
  <c r="H115" i="1"/>
  <c r="I115" i="1"/>
  <c r="J115" i="1"/>
  <c r="E10" i="1"/>
  <c r="F10" i="1"/>
  <c r="G10" i="1"/>
  <c r="H10" i="1"/>
  <c r="I10" i="1"/>
  <c r="J10" i="1"/>
  <c r="E73" i="1"/>
  <c r="F73" i="1"/>
  <c r="G73" i="1"/>
  <c r="H73" i="1"/>
  <c r="I73" i="1"/>
  <c r="J73" i="1"/>
  <c r="E85" i="1"/>
  <c r="F85" i="1"/>
  <c r="G85" i="1"/>
  <c r="H85" i="1"/>
  <c r="I85" i="1"/>
  <c r="J85" i="1"/>
  <c r="E5" i="1"/>
  <c r="F5" i="1"/>
  <c r="G5" i="1"/>
  <c r="H5" i="1"/>
  <c r="I5" i="1"/>
  <c r="J5" i="1"/>
  <c r="E16" i="1"/>
  <c r="F16" i="1"/>
  <c r="G16" i="1"/>
  <c r="H16" i="1"/>
  <c r="I16" i="1"/>
  <c r="J16" i="1"/>
  <c r="E109" i="1"/>
  <c r="F109" i="1"/>
  <c r="G109" i="1"/>
  <c r="H109" i="1"/>
  <c r="I109" i="1"/>
  <c r="J109" i="1"/>
  <c r="E67" i="1"/>
  <c r="F67" i="1"/>
  <c r="G67" i="1"/>
  <c r="H67" i="1"/>
  <c r="I67" i="1"/>
  <c r="J67" i="1"/>
  <c r="E104" i="1"/>
  <c r="F104" i="1"/>
  <c r="G104" i="1"/>
  <c r="H104" i="1"/>
  <c r="I104" i="1"/>
  <c r="J104" i="1"/>
  <c r="E19" i="1"/>
  <c r="F19" i="1"/>
  <c r="G19" i="1"/>
  <c r="H19" i="1"/>
  <c r="I19" i="1"/>
  <c r="J19" i="1"/>
  <c r="E42" i="1"/>
  <c r="F42" i="1"/>
  <c r="G42" i="1"/>
  <c r="H42" i="1"/>
  <c r="I42" i="1"/>
  <c r="J42" i="1"/>
  <c r="E108" i="1"/>
  <c r="F108" i="1"/>
  <c r="G108" i="1"/>
  <c r="H108" i="1"/>
  <c r="I108" i="1"/>
  <c r="J108" i="1"/>
  <c r="E118" i="1"/>
  <c r="F118" i="1"/>
  <c r="G118" i="1"/>
  <c r="H118" i="1"/>
  <c r="I118" i="1"/>
  <c r="J118" i="1"/>
  <c r="E79" i="1"/>
  <c r="F79" i="1"/>
  <c r="G79" i="1"/>
  <c r="H79" i="1"/>
  <c r="I79" i="1"/>
  <c r="J79" i="1"/>
  <c r="E24" i="1"/>
  <c r="F24" i="1"/>
  <c r="G24" i="1"/>
  <c r="H24" i="1"/>
  <c r="I24" i="1"/>
  <c r="J24" i="1"/>
  <c r="E75" i="1"/>
  <c r="F75" i="1"/>
  <c r="G75" i="1"/>
  <c r="H75" i="1"/>
  <c r="I75" i="1"/>
  <c r="J75" i="1"/>
  <c r="E43" i="1"/>
  <c r="F43" i="1"/>
  <c r="G43" i="1"/>
  <c r="H43" i="1"/>
  <c r="I43" i="1"/>
  <c r="J43" i="1"/>
  <c r="E54" i="1"/>
  <c r="F54" i="1"/>
  <c r="G54" i="1"/>
  <c r="H54" i="1"/>
  <c r="I54" i="1"/>
  <c r="J54" i="1"/>
  <c r="E47" i="1"/>
  <c r="F47" i="1"/>
  <c r="G47" i="1"/>
  <c r="H47" i="1"/>
  <c r="I47" i="1"/>
  <c r="J47" i="1"/>
  <c r="E13" i="1"/>
  <c r="F13" i="1"/>
  <c r="G13" i="1"/>
  <c r="H13" i="1"/>
  <c r="I13" i="1"/>
  <c r="J13" i="1"/>
  <c r="E11" i="1"/>
  <c r="F11" i="1"/>
  <c r="G11" i="1"/>
  <c r="H11" i="1"/>
  <c r="I11" i="1"/>
  <c r="J11" i="1"/>
  <c r="E91" i="1"/>
  <c r="F91" i="1"/>
  <c r="G91" i="1"/>
  <c r="H91" i="1"/>
  <c r="I91" i="1"/>
  <c r="J91" i="1"/>
  <c r="E39" i="1"/>
  <c r="F39" i="1"/>
  <c r="G39" i="1"/>
  <c r="H39" i="1"/>
  <c r="I39" i="1"/>
  <c r="J39" i="1"/>
  <c r="E98" i="1"/>
  <c r="F98" i="1"/>
  <c r="G98" i="1"/>
  <c r="H98" i="1"/>
  <c r="I98" i="1"/>
  <c r="J98" i="1"/>
  <c r="E124" i="1"/>
  <c r="F124" i="1"/>
  <c r="G124" i="1"/>
  <c r="H124" i="1"/>
  <c r="I124" i="1"/>
  <c r="J124" i="1"/>
  <c r="I1" i="1"/>
  <c r="J1" i="1"/>
  <c r="F1" i="1"/>
  <c r="G1" i="1"/>
  <c r="H1" i="1"/>
  <c r="E1" i="1"/>
  <c r="AU15" i="1" l="1"/>
  <c r="AU97" i="1"/>
  <c r="BA31" i="1"/>
  <c r="AW72" i="1"/>
  <c r="AT72" i="1"/>
  <c r="AV82" i="1"/>
  <c r="AY82" i="1" s="1"/>
  <c r="AW35" i="1"/>
  <c r="AZ121" i="1"/>
  <c r="BC91" i="1"/>
  <c r="BC79" i="1"/>
  <c r="BC16" i="1"/>
  <c r="BC7" i="1"/>
  <c r="BC34" i="1"/>
  <c r="BC100" i="1"/>
  <c r="BC89" i="1"/>
  <c r="BC40" i="1"/>
  <c r="BC44" i="1"/>
  <c r="BC86" i="1"/>
  <c r="BC66" i="1"/>
  <c r="BC4" i="1"/>
  <c r="BC76" i="1"/>
  <c r="BC110" i="1"/>
  <c r="BC26" i="1"/>
  <c r="BC11" i="1"/>
  <c r="BC118" i="1"/>
  <c r="BC5" i="1"/>
  <c r="BC41" i="1"/>
  <c r="BC94" i="1"/>
  <c r="BC38" i="1"/>
  <c r="BC122" i="1"/>
  <c r="BC27" i="1"/>
  <c r="BC50" i="1"/>
  <c r="BC74" i="1"/>
  <c r="BC112" i="1"/>
  <c r="BC30" i="1"/>
  <c r="BC116" i="1"/>
  <c r="BC15" i="1"/>
  <c r="BC48" i="1"/>
  <c r="AZ13" i="1"/>
  <c r="AZ108" i="1"/>
  <c r="AZ85" i="1"/>
  <c r="AZ52" i="1"/>
  <c r="AZ119" i="1"/>
  <c r="AZ18" i="1"/>
  <c r="AZ6" i="1"/>
  <c r="AZ33" i="1"/>
  <c r="AZ8" i="1"/>
  <c r="AZ99" i="1"/>
  <c r="AZ49" i="1"/>
  <c r="AZ32" i="1"/>
  <c r="AZ57" i="1"/>
  <c r="AZ69" i="1"/>
  <c r="BB47" i="1"/>
  <c r="BB42" i="1"/>
  <c r="BB73" i="1"/>
  <c r="BB96" i="1"/>
  <c r="BB56" i="1"/>
  <c r="BB58" i="1"/>
  <c r="BB70" i="1"/>
  <c r="BB105" i="1"/>
  <c r="BB55" i="1"/>
  <c r="BB9" i="1"/>
  <c r="BB90" i="1"/>
  <c r="BB101" i="1"/>
  <c r="BB2" i="1"/>
  <c r="BB103" i="1"/>
  <c r="BB72" i="1"/>
  <c r="AY63" i="1"/>
  <c r="AY68" i="1"/>
  <c r="AY65" i="1"/>
  <c r="AX31" i="1"/>
  <c r="BB54" i="1"/>
  <c r="BB19" i="1"/>
  <c r="BB10" i="1"/>
  <c r="BB61" i="1"/>
  <c r="BB83" i="1"/>
  <c r="BB77" i="1"/>
  <c r="BB45" i="1"/>
  <c r="BB3" i="1"/>
  <c r="BB113" i="1"/>
  <c r="BB63" i="1"/>
  <c r="BB68" i="1"/>
  <c r="BB84" i="1"/>
  <c r="BB62" i="1"/>
  <c r="BB65" i="1"/>
  <c r="BB82" i="1"/>
  <c r="BD35" i="1"/>
  <c r="BA124" i="1"/>
  <c r="BA43" i="1"/>
  <c r="BA104" i="1"/>
  <c r="BA115" i="1"/>
  <c r="BA120" i="1"/>
  <c r="BA71" i="1"/>
  <c r="BA87" i="1"/>
  <c r="BA37" i="1"/>
  <c r="BA107" i="1"/>
  <c r="BA95" i="1"/>
  <c r="BA106" i="1"/>
  <c r="BA93" i="1"/>
  <c r="BA60" i="1"/>
  <c r="BA80" i="1"/>
  <c r="BA92" i="1"/>
  <c r="BA97" i="1"/>
  <c r="BA98" i="1"/>
  <c r="BA75" i="1"/>
  <c r="BA67" i="1"/>
  <c r="BA53" i="1"/>
  <c r="BA46" i="1"/>
  <c r="BA29" i="1"/>
  <c r="BA12" i="1"/>
  <c r="BA81" i="1"/>
  <c r="BA20" i="1"/>
  <c r="BA78" i="1"/>
  <c r="BA117" i="1"/>
  <c r="BA17" i="1"/>
  <c r="BA114" i="1"/>
  <c r="BA111" i="1"/>
  <c r="BA36" i="1"/>
  <c r="BA39" i="1"/>
  <c r="BA24" i="1"/>
  <c r="BA109" i="1"/>
  <c r="BA22" i="1"/>
  <c r="BA64" i="1"/>
  <c r="BA123" i="1"/>
  <c r="BA21" i="1"/>
  <c r="BA51" i="1"/>
  <c r="BA102" i="1"/>
  <c r="BA14" i="1"/>
  <c r="BA88" i="1"/>
  <c r="BA28" i="1"/>
  <c r="BA25" i="1"/>
  <c r="BA23" i="1"/>
  <c r="BA59" i="1"/>
  <c r="BB35" i="1"/>
  <c r="AS103" i="1"/>
  <c r="AZ47" i="1"/>
  <c r="AZ42" i="1"/>
  <c r="AZ73" i="1"/>
  <c r="AZ96" i="1"/>
  <c r="AZ56" i="1"/>
  <c r="AZ58" i="1"/>
  <c r="AZ70" i="1"/>
  <c r="AZ105" i="1"/>
  <c r="AZ55" i="1"/>
  <c r="AZ9" i="1"/>
  <c r="AZ90" i="1"/>
  <c r="AZ101" i="1"/>
  <c r="AZ2" i="1"/>
  <c r="AZ103" i="1"/>
  <c r="AZ72" i="1"/>
  <c r="BA91" i="1"/>
  <c r="BA79" i="1"/>
  <c r="BA16" i="1"/>
  <c r="BA7" i="1"/>
  <c r="BA34" i="1"/>
  <c r="BA100" i="1"/>
  <c r="BA89" i="1"/>
  <c r="BA40" i="1"/>
  <c r="BA44" i="1"/>
  <c r="BA86" i="1"/>
  <c r="BA66" i="1"/>
  <c r="BA4" i="1"/>
  <c r="BA76" i="1"/>
  <c r="BA110" i="1"/>
  <c r="BA26" i="1"/>
  <c r="BB124" i="1"/>
  <c r="BB43" i="1"/>
  <c r="BB104" i="1"/>
  <c r="BB115" i="1"/>
  <c r="BB120" i="1"/>
  <c r="BB71" i="1"/>
  <c r="BB87" i="1"/>
  <c r="BB37" i="1"/>
  <c r="BB107" i="1"/>
  <c r="BB95" i="1"/>
  <c r="BB106" i="1"/>
  <c r="BB93" i="1"/>
  <c r="BB60" i="1"/>
  <c r="BB80" i="1"/>
  <c r="BB92" i="1"/>
  <c r="BB97" i="1"/>
  <c r="BC13" i="1"/>
  <c r="BC108" i="1"/>
  <c r="BC85" i="1"/>
  <c r="BC52" i="1"/>
  <c r="BC119" i="1"/>
  <c r="BC18" i="1"/>
  <c r="BC6" i="1"/>
  <c r="BC33" i="1"/>
  <c r="BC8" i="1"/>
  <c r="BC99" i="1"/>
  <c r="BC49" i="1"/>
  <c r="BC32" i="1"/>
  <c r="BC57" i="1"/>
  <c r="BC69" i="1"/>
  <c r="BC121" i="1"/>
  <c r="AZ35" i="1"/>
  <c r="AZ54" i="1"/>
  <c r="AZ19" i="1"/>
  <c r="AZ10" i="1"/>
  <c r="AZ61" i="1"/>
  <c r="AZ83" i="1"/>
  <c r="AZ77" i="1"/>
  <c r="AZ45" i="1"/>
  <c r="AZ3" i="1"/>
  <c r="AZ113" i="1"/>
  <c r="AZ63" i="1"/>
  <c r="AZ68" i="1"/>
  <c r="AZ84" i="1"/>
  <c r="AZ62" i="1"/>
  <c r="AZ65" i="1"/>
  <c r="AZ82" i="1"/>
  <c r="BA11" i="1"/>
  <c r="BA118" i="1"/>
  <c r="BA5" i="1"/>
  <c r="BA41" i="1"/>
  <c r="BA94" i="1"/>
  <c r="BA38" i="1"/>
  <c r="BA122" i="1"/>
  <c r="BA27" i="1"/>
  <c r="BA50" i="1"/>
  <c r="BA74" i="1"/>
  <c r="BA112" i="1"/>
  <c r="BA30" i="1"/>
  <c r="BA116" i="1"/>
  <c r="BA15" i="1"/>
  <c r="BA48" i="1"/>
  <c r="BB98" i="1"/>
  <c r="BB75" i="1"/>
  <c r="BB67" i="1"/>
  <c r="BB53" i="1"/>
  <c r="BB46" i="1"/>
  <c r="BB29" i="1"/>
  <c r="BB12" i="1"/>
  <c r="BB81" i="1"/>
  <c r="BB20" i="1"/>
  <c r="BB78" i="1"/>
  <c r="BB117" i="1"/>
  <c r="BB17" i="1"/>
  <c r="BB114" i="1"/>
  <c r="BB111" i="1"/>
  <c r="BB36" i="1"/>
  <c r="BB31" i="1"/>
  <c r="BC47" i="1"/>
  <c r="BC42" i="1"/>
  <c r="BC73" i="1"/>
  <c r="BC96" i="1"/>
  <c r="BC56" i="1"/>
  <c r="BC58" i="1"/>
  <c r="BC70" i="1"/>
  <c r="BC105" i="1"/>
  <c r="BC55" i="1"/>
  <c r="BC9" i="1"/>
  <c r="BC90" i="1"/>
  <c r="BC101" i="1"/>
  <c r="BC2" i="1"/>
  <c r="BC103" i="1"/>
  <c r="BC72" i="1"/>
  <c r="AZ124" i="1"/>
  <c r="AZ43" i="1"/>
  <c r="AZ104" i="1"/>
  <c r="AZ115" i="1"/>
  <c r="AZ120" i="1"/>
  <c r="AZ71" i="1"/>
  <c r="AZ87" i="1"/>
  <c r="AZ37" i="1"/>
  <c r="AZ107" i="1"/>
  <c r="AZ95" i="1"/>
  <c r="AZ106" i="1"/>
  <c r="AZ93" i="1"/>
  <c r="AZ60" i="1"/>
  <c r="AZ80" i="1"/>
  <c r="AZ92" i="1"/>
  <c r="AZ97" i="1"/>
  <c r="BA13" i="1"/>
  <c r="BA108" i="1"/>
  <c r="BA85" i="1"/>
  <c r="BA52" i="1"/>
  <c r="BA119" i="1"/>
  <c r="BA18" i="1"/>
  <c r="BA6" i="1"/>
  <c r="BA33" i="1"/>
  <c r="BA8" i="1"/>
  <c r="BA99" i="1"/>
  <c r="BA49" i="1"/>
  <c r="BA32" i="1"/>
  <c r="BA57" i="1"/>
  <c r="BA69" i="1"/>
  <c r="BA121" i="1"/>
  <c r="BB39" i="1"/>
  <c r="BB24" i="1"/>
  <c r="BB109" i="1"/>
  <c r="BB22" i="1"/>
  <c r="BB64" i="1"/>
  <c r="BB123" i="1"/>
  <c r="BB21" i="1"/>
  <c r="BB51" i="1"/>
  <c r="BB102" i="1"/>
  <c r="BB14" i="1"/>
  <c r="BB88" i="1"/>
  <c r="BB28" i="1"/>
  <c r="BB25" i="1"/>
  <c r="BB23" i="1"/>
  <c r="BB59" i="1"/>
  <c r="BC35" i="1"/>
  <c r="BC54" i="1"/>
  <c r="BC19" i="1"/>
  <c r="BC10" i="1"/>
  <c r="BC61" i="1"/>
  <c r="BC83" i="1"/>
  <c r="BC77" i="1"/>
  <c r="BC45" i="1"/>
  <c r="BC3" i="1"/>
  <c r="BC113" i="1"/>
  <c r="BC63" i="1"/>
  <c r="BC68" i="1"/>
  <c r="BC84" i="1"/>
  <c r="BC62" i="1"/>
  <c r="BC65" i="1"/>
  <c r="BC82" i="1"/>
  <c r="BD20" i="1"/>
  <c r="AZ98" i="1"/>
  <c r="AZ75" i="1"/>
  <c r="AZ67" i="1"/>
  <c r="AZ53" i="1"/>
  <c r="AZ46" i="1"/>
  <c r="AZ29" i="1"/>
  <c r="AZ12" i="1"/>
  <c r="AZ81" i="1"/>
  <c r="AZ20" i="1"/>
  <c r="AZ78" i="1"/>
  <c r="AZ117" i="1"/>
  <c r="AZ17" i="1"/>
  <c r="AZ114" i="1"/>
  <c r="AZ111" i="1"/>
  <c r="AZ36" i="1"/>
  <c r="AZ31" i="1"/>
  <c r="BA47" i="1"/>
  <c r="BA42" i="1"/>
  <c r="BA73" i="1"/>
  <c r="BA96" i="1"/>
  <c r="BA56" i="1"/>
  <c r="BA58" i="1"/>
  <c r="BA70" i="1"/>
  <c r="BA105" i="1"/>
  <c r="BA55" i="1"/>
  <c r="BA9" i="1"/>
  <c r="BA90" i="1"/>
  <c r="BA101" i="1"/>
  <c r="BA2" i="1"/>
  <c r="BA103" i="1"/>
  <c r="BA72" i="1"/>
  <c r="BB91" i="1"/>
  <c r="BB79" i="1"/>
  <c r="BB16" i="1"/>
  <c r="BB7" i="1"/>
  <c r="BB34" i="1"/>
  <c r="BB100" i="1"/>
  <c r="BB89" i="1"/>
  <c r="BB40" i="1"/>
  <c r="BB44" i="1"/>
  <c r="BB86" i="1"/>
  <c r="BB66" i="1"/>
  <c r="BB4" i="1"/>
  <c r="BB76" i="1"/>
  <c r="BB110" i="1"/>
  <c r="BB26" i="1"/>
  <c r="BC124" i="1"/>
  <c r="BC43" i="1"/>
  <c r="BC104" i="1"/>
  <c r="BC115" i="1"/>
  <c r="BC120" i="1"/>
  <c r="BC71" i="1"/>
  <c r="BC87" i="1"/>
  <c r="BC37" i="1"/>
  <c r="BC107" i="1"/>
  <c r="BC95" i="1"/>
  <c r="BC106" i="1"/>
  <c r="BC93" i="1"/>
  <c r="BC60" i="1"/>
  <c r="BC80" i="1"/>
  <c r="BC92" i="1"/>
  <c r="BC97" i="1"/>
  <c r="AZ39" i="1"/>
  <c r="AZ24" i="1"/>
  <c r="AZ109" i="1"/>
  <c r="AZ22" i="1"/>
  <c r="AZ64" i="1"/>
  <c r="AZ123" i="1"/>
  <c r="AZ21" i="1"/>
  <c r="AZ51" i="1"/>
  <c r="AZ102" i="1"/>
  <c r="AZ14" i="1"/>
  <c r="AZ88" i="1"/>
  <c r="AZ28" i="1"/>
  <c r="AZ25" i="1"/>
  <c r="AZ23" i="1"/>
  <c r="AZ59" i="1"/>
  <c r="BA35" i="1"/>
  <c r="BA54" i="1"/>
  <c r="BA19" i="1"/>
  <c r="BA10" i="1"/>
  <c r="BA61" i="1"/>
  <c r="BA83" i="1"/>
  <c r="BA77" i="1"/>
  <c r="BA45" i="1"/>
  <c r="BA3" i="1"/>
  <c r="BA113" i="1"/>
  <c r="BA63" i="1"/>
  <c r="BA68" i="1"/>
  <c r="BA84" i="1"/>
  <c r="BA62" i="1"/>
  <c r="BA65" i="1"/>
  <c r="BA82" i="1"/>
  <c r="BB11" i="1"/>
  <c r="BB118" i="1"/>
  <c r="BB5" i="1"/>
  <c r="BB41" i="1"/>
  <c r="BB94" i="1"/>
  <c r="BB38" i="1"/>
  <c r="BB122" i="1"/>
  <c r="BB27" i="1"/>
  <c r="BB50" i="1"/>
  <c r="BB74" i="1"/>
  <c r="BB112" i="1"/>
  <c r="BB30" i="1"/>
  <c r="BB116" i="1"/>
  <c r="BB15" i="1"/>
  <c r="BB48" i="1"/>
  <c r="BC98" i="1"/>
  <c r="BC75" i="1"/>
  <c r="BC67" i="1"/>
  <c r="BC53" i="1"/>
  <c r="BC46" i="1"/>
  <c r="BC29" i="1"/>
  <c r="BC12" i="1"/>
  <c r="BC81" i="1"/>
  <c r="BC20" i="1"/>
  <c r="BC78" i="1"/>
  <c r="BC117" i="1"/>
  <c r="BC17" i="1"/>
  <c r="BC114" i="1"/>
  <c r="BC111" i="1"/>
  <c r="BC36" i="1"/>
  <c r="BC31" i="1"/>
  <c r="AZ91" i="1"/>
  <c r="AZ79" i="1"/>
  <c r="AZ16" i="1"/>
  <c r="AZ7" i="1"/>
  <c r="AZ34" i="1"/>
  <c r="AZ100" i="1"/>
  <c r="AZ89" i="1"/>
  <c r="AZ40" i="1"/>
  <c r="AZ44" i="1"/>
  <c r="AZ86" i="1"/>
  <c r="AZ66" i="1"/>
  <c r="AZ4" i="1"/>
  <c r="AZ76" i="1"/>
  <c r="AZ110" i="1"/>
  <c r="AZ26" i="1"/>
  <c r="BB13" i="1"/>
  <c r="BB108" i="1"/>
  <c r="BB85" i="1"/>
  <c r="BB52" i="1"/>
  <c r="BB119" i="1"/>
  <c r="BB18" i="1"/>
  <c r="BB6" i="1"/>
  <c r="BB33" i="1"/>
  <c r="BB8" i="1"/>
  <c r="BB99" i="1"/>
  <c r="BB49" i="1"/>
  <c r="BB32" i="1"/>
  <c r="BB57" i="1"/>
  <c r="BB69" i="1"/>
  <c r="BB121" i="1"/>
  <c r="BC39" i="1"/>
  <c r="BC24" i="1"/>
  <c r="BC109" i="1"/>
  <c r="BC22" i="1"/>
  <c r="BC64" i="1"/>
  <c r="BC123" i="1"/>
  <c r="BC21" i="1"/>
  <c r="BC51" i="1"/>
  <c r="BC102" i="1"/>
  <c r="BC14" i="1"/>
  <c r="BC88" i="1"/>
  <c r="BC28" i="1"/>
  <c r="BC25" i="1"/>
  <c r="BC23" i="1"/>
  <c r="BC59" i="1"/>
  <c r="AZ11" i="1"/>
  <c r="AZ118" i="1"/>
  <c r="AZ5" i="1"/>
  <c r="AZ41" i="1"/>
  <c r="AZ94" i="1"/>
  <c r="AZ38" i="1"/>
  <c r="AZ122" i="1"/>
  <c r="AZ27" i="1"/>
  <c r="AZ50" i="1"/>
  <c r="AZ74" i="1"/>
  <c r="AZ112" i="1"/>
  <c r="AZ30" i="1"/>
  <c r="AZ116" i="1"/>
  <c r="AZ15" i="1"/>
  <c r="AZ48" i="1"/>
  <c r="BD117" i="1"/>
  <c r="BD17" i="1"/>
  <c r="BD114" i="1"/>
  <c r="BD111" i="1"/>
  <c r="BD36" i="1"/>
  <c r="AT89" i="1"/>
  <c r="AX13" i="1"/>
  <c r="AX108" i="1"/>
  <c r="AX85" i="1"/>
  <c r="AX52" i="1"/>
  <c r="AX119" i="1"/>
  <c r="AX6" i="1"/>
  <c r="AX33" i="1"/>
  <c r="AX8" i="1"/>
  <c r="AX99" i="1"/>
  <c r="AX49" i="1"/>
  <c r="AX32" i="1"/>
  <c r="AX57" i="1"/>
  <c r="AX69" i="1"/>
  <c r="BD38" i="1"/>
  <c r="AX18" i="1"/>
  <c r="BD122" i="1"/>
  <c r="AT66" i="1"/>
  <c r="BD93" i="1"/>
  <c r="BD103" i="1"/>
  <c r="AT26" i="1"/>
  <c r="BD124" i="1"/>
  <c r="BD39" i="1"/>
  <c r="BD11" i="1"/>
  <c r="BD47" i="1"/>
  <c r="BD43" i="1"/>
  <c r="BD24" i="1"/>
  <c r="BD118" i="1"/>
  <c r="BD42" i="1"/>
  <c r="BD104" i="1"/>
  <c r="BD109" i="1"/>
  <c r="BD5" i="1"/>
  <c r="BD73" i="1"/>
  <c r="BD115" i="1"/>
  <c r="BD22" i="1"/>
  <c r="BD41" i="1"/>
  <c r="BD96" i="1"/>
  <c r="BD120" i="1"/>
  <c r="BD64" i="1"/>
  <c r="BD94" i="1"/>
  <c r="BD56" i="1"/>
  <c r="BD71" i="1"/>
  <c r="BD123" i="1"/>
  <c r="BD58" i="1"/>
  <c r="BD87" i="1"/>
  <c r="BD21" i="1"/>
  <c r="BD70" i="1"/>
  <c r="BD37" i="1"/>
  <c r="BD105" i="1"/>
  <c r="BD107" i="1"/>
  <c r="BD55" i="1"/>
  <c r="BD95" i="1"/>
  <c r="BD9" i="1"/>
  <c r="BD106" i="1"/>
  <c r="BD90" i="1"/>
  <c r="BD101" i="1"/>
  <c r="BD60" i="1"/>
  <c r="BD2" i="1"/>
  <c r="BD80" i="1"/>
  <c r="BD92" i="1"/>
  <c r="AV33" i="1"/>
  <c r="AW97" i="1"/>
  <c r="AV32" i="1"/>
  <c r="BD31" i="1"/>
  <c r="AS9" i="1"/>
  <c r="BD97" i="1"/>
  <c r="AV52" i="1"/>
  <c r="AV98" i="1"/>
  <c r="AY98" i="1" s="1"/>
  <c r="AU98" i="1"/>
  <c r="AS39" i="1"/>
  <c r="AT39" i="1"/>
  <c r="AV91" i="1"/>
  <c r="AY91" i="1" s="1"/>
  <c r="AU91" i="1"/>
  <c r="AS11" i="1"/>
  <c r="AT11" i="1"/>
  <c r="AU13" i="1"/>
  <c r="AV13" i="1"/>
  <c r="AT47" i="1"/>
  <c r="AS47" i="1"/>
  <c r="AV54" i="1"/>
  <c r="AU54" i="1"/>
  <c r="AT43" i="1"/>
  <c r="AS43" i="1"/>
  <c r="AV75" i="1"/>
  <c r="AY75" i="1" s="1"/>
  <c r="AU75" i="1"/>
  <c r="AS24" i="1"/>
  <c r="AT24" i="1"/>
  <c r="AV79" i="1"/>
  <c r="AY79" i="1" s="1"/>
  <c r="AU79" i="1"/>
  <c r="AS118" i="1"/>
  <c r="AT118" i="1"/>
  <c r="AU108" i="1"/>
  <c r="AV108" i="1"/>
  <c r="AV19" i="1"/>
  <c r="AY19" i="1" s="1"/>
  <c r="AU19" i="1"/>
  <c r="AT104" i="1"/>
  <c r="AS104" i="1"/>
  <c r="AV67" i="1"/>
  <c r="AY67" i="1" s="1"/>
  <c r="AU67" i="1"/>
  <c r="AS109" i="1"/>
  <c r="AT109" i="1"/>
  <c r="AV16" i="1"/>
  <c r="AY16" i="1" s="1"/>
  <c r="AU16" i="1"/>
  <c r="AS5" i="1"/>
  <c r="AT5" i="1"/>
  <c r="AU85" i="1"/>
  <c r="AV85" i="1"/>
  <c r="AT73" i="1"/>
  <c r="AS73" i="1"/>
  <c r="AV10" i="1"/>
  <c r="AY10" i="1" s="1"/>
  <c r="AU10" i="1"/>
  <c r="AT115" i="1"/>
  <c r="AS115" i="1"/>
  <c r="AV53" i="1"/>
  <c r="AY53" i="1" s="1"/>
  <c r="AU53" i="1"/>
  <c r="AS22" i="1"/>
  <c r="AT22" i="1"/>
  <c r="AV7" i="1"/>
  <c r="AY7" i="1" s="1"/>
  <c r="AU7" i="1"/>
  <c r="AS41" i="1"/>
  <c r="AT41" i="1"/>
  <c r="AT96" i="1"/>
  <c r="AS96" i="1"/>
  <c r="AV61" i="1"/>
  <c r="AY61" i="1" s="1"/>
  <c r="AU61" i="1"/>
  <c r="AT120" i="1"/>
  <c r="AS120" i="1"/>
  <c r="AV46" i="1"/>
  <c r="AY46" i="1" s="1"/>
  <c r="AU46" i="1"/>
  <c r="AS64" i="1"/>
  <c r="AT64" i="1"/>
  <c r="AV34" i="1"/>
  <c r="AY34" i="1" s="1"/>
  <c r="AU34" i="1"/>
  <c r="AS94" i="1"/>
  <c r="AT94" i="1"/>
  <c r="AU119" i="1"/>
  <c r="AV119" i="1"/>
  <c r="AT56" i="1"/>
  <c r="AS56" i="1"/>
  <c r="AV83" i="1"/>
  <c r="AY83" i="1" s="1"/>
  <c r="AU83" i="1"/>
  <c r="AT71" i="1"/>
  <c r="AS71" i="1"/>
  <c r="AV29" i="1"/>
  <c r="AY29" i="1" s="1"/>
  <c r="AU29" i="1"/>
  <c r="AS123" i="1"/>
  <c r="AT123" i="1"/>
  <c r="AV100" i="1"/>
  <c r="AY100" i="1" s="1"/>
  <c r="AU100" i="1"/>
  <c r="AS38" i="1"/>
  <c r="AT38" i="1"/>
  <c r="AU18" i="1"/>
  <c r="AV18" i="1"/>
  <c r="AV77" i="1"/>
  <c r="AY77" i="1" s="1"/>
  <c r="AU77" i="1"/>
  <c r="AT87" i="1"/>
  <c r="AS87" i="1"/>
  <c r="AV12" i="1"/>
  <c r="AY12" i="1" s="1"/>
  <c r="AU12" i="1"/>
  <c r="AS21" i="1"/>
  <c r="AT21" i="1"/>
  <c r="AV89" i="1"/>
  <c r="AY89" i="1" s="1"/>
  <c r="AU89" i="1"/>
  <c r="AS122" i="1"/>
  <c r="AT122" i="1"/>
  <c r="AU6" i="1"/>
  <c r="AV6" i="1"/>
  <c r="AT70" i="1"/>
  <c r="AS70" i="1"/>
  <c r="AV45" i="1"/>
  <c r="AY45" i="1" s="1"/>
  <c r="AU45" i="1"/>
  <c r="AT37" i="1"/>
  <c r="AS37" i="1"/>
  <c r="AV81" i="1"/>
  <c r="AU81" i="1"/>
  <c r="AS51" i="1"/>
  <c r="AT51" i="1"/>
  <c r="AV40" i="1"/>
  <c r="AY40" i="1" s="1"/>
  <c r="AU40" i="1"/>
  <c r="AS27" i="1"/>
  <c r="AT27" i="1"/>
  <c r="AT105" i="1"/>
  <c r="AS105" i="1"/>
  <c r="AV3" i="1"/>
  <c r="AY3" i="1" s="1"/>
  <c r="AU3" i="1"/>
  <c r="AT107" i="1"/>
  <c r="AS107" i="1"/>
  <c r="AV20" i="1"/>
  <c r="AU20" i="1"/>
  <c r="AS102" i="1"/>
  <c r="AT102" i="1"/>
  <c r="AV44" i="1"/>
  <c r="AY44" i="1" s="1"/>
  <c r="AU44" i="1"/>
  <c r="AS50" i="1"/>
  <c r="AT50" i="1"/>
  <c r="AU8" i="1"/>
  <c r="AV8" i="1"/>
  <c r="AT55" i="1"/>
  <c r="AS55" i="1"/>
  <c r="AV113" i="1"/>
  <c r="AY113" i="1" s="1"/>
  <c r="AU113" i="1"/>
  <c r="AT95" i="1"/>
  <c r="AS95" i="1"/>
  <c r="AV78" i="1"/>
  <c r="AY78" i="1" s="1"/>
  <c r="AU78" i="1"/>
  <c r="AS14" i="1"/>
  <c r="AT14" i="1"/>
  <c r="AV86" i="1"/>
  <c r="AY86" i="1" s="1"/>
  <c r="AU86" i="1"/>
  <c r="AT124" i="1"/>
  <c r="AS124" i="1"/>
  <c r="AS42" i="1"/>
  <c r="BD98" i="1"/>
  <c r="BD91" i="1"/>
  <c r="BD13" i="1"/>
  <c r="BD54" i="1"/>
  <c r="BD75" i="1"/>
  <c r="BD79" i="1"/>
  <c r="BD108" i="1"/>
  <c r="BD19" i="1"/>
  <c r="BD67" i="1"/>
  <c r="BD16" i="1"/>
  <c r="BD85" i="1"/>
  <c r="BD10" i="1"/>
  <c r="BD53" i="1"/>
  <c r="BD7" i="1"/>
  <c r="BD52" i="1"/>
  <c r="BD61" i="1"/>
  <c r="BD46" i="1"/>
  <c r="BD34" i="1"/>
  <c r="BD119" i="1"/>
  <c r="BD83" i="1"/>
  <c r="BD29" i="1"/>
  <c r="BD100" i="1"/>
  <c r="BD18" i="1"/>
  <c r="BD77" i="1"/>
  <c r="BD12" i="1"/>
  <c r="BD89" i="1"/>
  <c r="BD6" i="1"/>
  <c r="BD45" i="1"/>
  <c r="BD81" i="1"/>
  <c r="BD78" i="1"/>
  <c r="AS58" i="1"/>
  <c r="AV124" i="1"/>
  <c r="AY124" i="1" s="1"/>
  <c r="AU124" i="1"/>
  <c r="AW98" i="1"/>
  <c r="AT98" i="1"/>
  <c r="AS98" i="1"/>
  <c r="AV39" i="1"/>
  <c r="AY39" i="1" s="1"/>
  <c r="AU39" i="1"/>
  <c r="AW91" i="1"/>
  <c r="AS91" i="1"/>
  <c r="AT91" i="1"/>
  <c r="AU11" i="1"/>
  <c r="AV11" i="1"/>
  <c r="AY11" i="1" s="1"/>
  <c r="AW13" i="1"/>
  <c r="AT13" i="1"/>
  <c r="AS13" i="1"/>
  <c r="AU47" i="1"/>
  <c r="AV47" i="1"/>
  <c r="AY47" i="1" s="1"/>
  <c r="AW54" i="1"/>
  <c r="AT54" i="1"/>
  <c r="AS54" i="1"/>
  <c r="AV43" i="1"/>
  <c r="AY43" i="1" s="1"/>
  <c r="AU43" i="1"/>
  <c r="AW75" i="1"/>
  <c r="AT75" i="1"/>
  <c r="AS75" i="1"/>
  <c r="AV24" i="1"/>
  <c r="AY24" i="1" s="1"/>
  <c r="AU24" i="1"/>
  <c r="AW79" i="1"/>
  <c r="AS79" i="1"/>
  <c r="AT79" i="1"/>
  <c r="AU118" i="1"/>
  <c r="AV118" i="1"/>
  <c r="AW108" i="1"/>
  <c r="AT108" i="1"/>
  <c r="AS108" i="1"/>
  <c r="AU42" i="1"/>
  <c r="AV42" i="1"/>
  <c r="AY42" i="1" s="1"/>
  <c r="AW19" i="1"/>
  <c r="AT19" i="1"/>
  <c r="AS19" i="1"/>
  <c r="AV104" i="1"/>
  <c r="AY104" i="1" s="1"/>
  <c r="AU104" i="1"/>
  <c r="AW67" i="1"/>
  <c r="AT67" i="1"/>
  <c r="AS67" i="1"/>
  <c r="AV109" i="1"/>
  <c r="AY109" i="1" s="1"/>
  <c r="AU109" i="1"/>
  <c r="AW16" i="1"/>
  <c r="AS16" i="1"/>
  <c r="AU5" i="1"/>
  <c r="AV5" i="1"/>
  <c r="AW85" i="1"/>
  <c r="AT85" i="1"/>
  <c r="AS85" i="1"/>
  <c r="AU73" i="1"/>
  <c r="AV73" i="1"/>
  <c r="AY73" i="1" s="1"/>
  <c r="AW10" i="1"/>
  <c r="AT10" i="1"/>
  <c r="AS10" i="1"/>
  <c r="AV115" i="1"/>
  <c r="AY115" i="1" s="1"/>
  <c r="AW53" i="1"/>
  <c r="AT53" i="1"/>
  <c r="AS53" i="1"/>
  <c r="AV22" i="1"/>
  <c r="AY22" i="1" s="1"/>
  <c r="AU22" i="1"/>
  <c r="AW7" i="1"/>
  <c r="AS7" i="1"/>
  <c r="AT7" i="1"/>
  <c r="AU41" i="1"/>
  <c r="AV41" i="1"/>
  <c r="AW52" i="1"/>
  <c r="AT52" i="1"/>
  <c r="AS52" i="1"/>
  <c r="AU96" i="1"/>
  <c r="AV96" i="1"/>
  <c r="AY96" i="1" s="1"/>
  <c r="AW61" i="1"/>
  <c r="AT61" i="1"/>
  <c r="AS61" i="1"/>
  <c r="AV120" i="1"/>
  <c r="AY120" i="1" s="1"/>
  <c r="AU120" i="1"/>
  <c r="AW46" i="1"/>
  <c r="AT46" i="1"/>
  <c r="AS46" i="1"/>
  <c r="AV64" i="1"/>
  <c r="AY64" i="1" s="1"/>
  <c r="AU64" i="1"/>
  <c r="AW34" i="1"/>
  <c r="AS34" i="1"/>
  <c r="AT34" i="1"/>
  <c r="AU94" i="1"/>
  <c r="AV94" i="1"/>
  <c r="AW119" i="1"/>
  <c r="AT119" i="1"/>
  <c r="AS119" i="1"/>
  <c r="AU56" i="1"/>
  <c r="AV56" i="1"/>
  <c r="AY56" i="1" s="1"/>
  <c r="AW83" i="1"/>
  <c r="AT83" i="1"/>
  <c r="AS83" i="1"/>
  <c r="AV71" i="1"/>
  <c r="AY71" i="1" s="1"/>
  <c r="AU71" i="1"/>
  <c r="AW29" i="1"/>
  <c r="AT29" i="1"/>
  <c r="AS29" i="1"/>
  <c r="AV123" i="1"/>
  <c r="AY123" i="1" s="1"/>
  <c r="AU123" i="1"/>
  <c r="AW100" i="1"/>
  <c r="AS100" i="1"/>
  <c r="AT100" i="1"/>
  <c r="AU38" i="1"/>
  <c r="AV38" i="1"/>
  <c r="AW18" i="1"/>
  <c r="AT18" i="1"/>
  <c r="AS18" i="1"/>
  <c r="AU58" i="1"/>
  <c r="AV58" i="1"/>
  <c r="AY58" i="1" s="1"/>
  <c r="AW77" i="1"/>
  <c r="AT77" i="1"/>
  <c r="AS77" i="1"/>
  <c r="AV87" i="1"/>
  <c r="AY87" i="1" s="1"/>
  <c r="AU87" i="1"/>
  <c r="AW12" i="1"/>
  <c r="AT12" i="1"/>
  <c r="AS12" i="1"/>
  <c r="AV21" i="1"/>
  <c r="AY21" i="1" s="1"/>
  <c r="AU21" i="1"/>
  <c r="AW89" i="1"/>
  <c r="AU122" i="1"/>
  <c r="AV122" i="1"/>
  <c r="AY122" i="1" s="1"/>
  <c r="AW6" i="1"/>
  <c r="AW81" i="1"/>
  <c r="AW20" i="1"/>
  <c r="AW78" i="1"/>
  <c r="AW117" i="1"/>
  <c r="AW17" i="1"/>
  <c r="AW114" i="1"/>
  <c r="AW111" i="1"/>
  <c r="AW36" i="1"/>
  <c r="AW31" i="1"/>
  <c r="BD40" i="1"/>
  <c r="BD33" i="1"/>
  <c r="BD3" i="1"/>
  <c r="BD44" i="1"/>
  <c r="BD8" i="1"/>
  <c r="BD113" i="1"/>
  <c r="BD86" i="1"/>
  <c r="BD99" i="1"/>
  <c r="BD63" i="1"/>
  <c r="BD66" i="1"/>
  <c r="BD49" i="1"/>
  <c r="BD68" i="1"/>
  <c r="BD4" i="1"/>
  <c r="BD32" i="1"/>
  <c r="BD84" i="1"/>
  <c r="BD76" i="1"/>
  <c r="BD57" i="1"/>
  <c r="BD62" i="1"/>
  <c r="BD110" i="1"/>
  <c r="BD69" i="1"/>
  <c r="BD65" i="1"/>
  <c r="BD26" i="1"/>
  <c r="BD121" i="1"/>
  <c r="BD82" i="1"/>
  <c r="AS2" i="1"/>
  <c r="AT86" i="1"/>
  <c r="AT110" i="1"/>
  <c r="AV49" i="1"/>
  <c r="AV121" i="1"/>
  <c r="AT6" i="1"/>
  <c r="AU70" i="1"/>
  <c r="AV70" i="1"/>
  <c r="AY70" i="1" s="1"/>
  <c r="AW45" i="1"/>
  <c r="AT45" i="1"/>
  <c r="AS45" i="1"/>
  <c r="AV37" i="1"/>
  <c r="AY37" i="1" s="1"/>
  <c r="AT81" i="1"/>
  <c r="AS81" i="1"/>
  <c r="AV51" i="1"/>
  <c r="AY51" i="1" s="1"/>
  <c r="AU51" i="1"/>
  <c r="AW40" i="1"/>
  <c r="AW33" i="1"/>
  <c r="AT33" i="1"/>
  <c r="AU105" i="1"/>
  <c r="AV105" i="1"/>
  <c r="AY105" i="1" s="1"/>
  <c r="AW3" i="1"/>
  <c r="AT3" i="1"/>
  <c r="AS3" i="1"/>
  <c r="AV107" i="1"/>
  <c r="AY107" i="1" s="1"/>
  <c r="AT20" i="1"/>
  <c r="AS20" i="1"/>
  <c r="AV102" i="1"/>
  <c r="AY102" i="1" s="1"/>
  <c r="AU102" i="1"/>
  <c r="AW44" i="1"/>
  <c r="AW8" i="1"/>
  <c r="AT8" i="1"/>
  <c r="AU55" i="1"/>
  <c r="AV55" i="1"/>
  <c r="AY55" i="1" s="1"/>
  <c r="AW113" i="1"/>
  <c r="AT113" i="1"/>
  <c r="AS113" i="1"/>
  <c r="AV95" i="1"/>
  <c r="AY95" i="1" s="1"/>
  <c r="AT78" i="1"/>
  <c r="AS78" i="1"/>
  <c r="AV14" i="1"/>
  <c r="AY14" i="1" s="1"/>
  <c r="AU14" i="1"/>
  <c r="AW86" i="1"/>
  <c r="AW99" i="1"/>
  <c r="AT99" i="1"/>
  <c r="AU9" i="1"/>
  <c r="AV9" i="1"/>
  <c r="AY9" i="1" s="1"/>
  <c r="AW63" i="1"/>
  <c r="AT63" i="1"/>
  <c r="AS63" i="1"/>
  <c r="AV106" i="1"/>
  <c r="AT117" i="1"/>
  <c r="AS117" i="1"/>
  <c r="AV88" i="1"/>
  <c r="AY88" i="1" s="1"/>
  <c r="AU88" i="1"/>
  <c r="AW66" i="1"/>
  <c r="AW49" i="1"/>
  <c r="AT49" i="1"/>
  <c r="AU90" i="1"/>
  <c r="AV90" i="1"/>
  <c r="AY90" i="1" s="1"/>
  <c r="AW68" i="1"/>
  <c r="AT68" i="1"/>
  <c r="AS68" i="1"/>
  <c r="AV93" i="1"/>
  <c r="AT17" i="1"/>
  <c r="AS17" i="1"/>
  <c r="AV28" i="1"/>
  <c r="AY28" i="1" s="1"/>
  <c r="AU28" i="1"/>
  <c r="AW4" i="1"/>
  <c r="AW32" i="1"/>
  <c r="AT32" i="1"/>
  <c r="AU101" i="1"/>
  <c r="AV101" i="1"/>
  <c r="AY101" i="1" s="1"/>
  <c r="AW84" i="1"/>
  <c r="AT84" i="1"/>
  <c r="AS84" i="1"/>
  <c r="AV60" i="1"/>
  <c r="AT114" i="1"/>
  <c r="AS114" i="1"/>
  <c r="AV25" i="1"/>
  <c r="AY25" i="1" s="1"/>
  <c r="AU25" i="1"/>
  <c r="AW76" i="1"/>
  <c r="AW57" i="1"/>
  <c r="AT57" i="1"/>
  <c r="AU2" i="1"/>
  <c r="AV2" i="1"/>
  <c r="AY2" i="1" s="1"/>
  <c r="AW62" i="1"/>
  <c r="AT62" i="1"/>
  <c r="AS62" i="1"/>
  <c r="AV80" i="1"/>
  <c r="AT111" i="1"/>
  <c r="AS111" i="1"/>
  <c r="AV23" i="1"/>
  <c r="AU23" i="1"/>
  <c r="AW110" i="1"/>
  <c r="AW69" i="1"/>
  <c r="AT69" i="1"/>
  <c r="AU103" i="1"/>
  <c r="AV103" i="1"/>
  <c r="AY103" i="1" s="1"/>
  <c r="AW65" i="1"/>
  <c r="AT65" i="1"/>
  <c r="AS65" i="1"/>
  <c r="AV92" i="1"/>
  <c r="AT36" i="1"/>
  <c r="AS36" i="1"/>
  <c r="AV59" i="1"/>
  <c r="AU59" i="1"/>
  <c r="AW26" i="1"/>
  <c r="AW121" i="1"/>
  <c r="AT121" i="1"/>
  <c r="AU72" i="1"/>
  <c r="AV72" i="1"/>
  <c r="AY72" i="1" s="1"/>
  <c r="AW82" i="1"/>
  <c r="AT82" i="1"/>
  <c r="AS82" i="1"/>
  <c r="AV97" i="1"/>
  <c r="AT31" i="1"/>
  <c r="AS31" i="1"/>
  <c r="AV35" i="1"/>
  <c r="AS99" i="1"/>
  <c r="AS69" i="1"/>
  <c r="AT88" i="1"/>
  <c r="AT59" i="1"/>
  <c r="AU68" i="1"/>
  <c r="AU82" i="1"/>
  <c r="AV27" i="1"/>
  <c r="AV30" i="1"/>
  <c r="AS6" i="1"/>
  <c r="AS49" i="1"/>
  <c r="AS121" i="1"/>
  <c r="AT28" i="1"/>
  <c r="AU35" i="1"/>
  <c r="AU84" i="1"/>
  <c r="AV50" i="1"/>
  <c r="AV116" i="1"/>
  <c r="BD51" i="1"/>
  <c r="BD27" i="1"/>
  <c r="BD102" i="1"/>
  <c r="BD50" i="1"/>
  <c r="BD14" i="1"/>
  <c r="BD74" i="1"/>
  <c r="BD88" i="1"/>
  <c r="BD112" i="1"/>
  <c r="BD28" i="1"/>
  <c r="BD30" i="1"/>
  <c r="BD25" i="1"/>
  <c r="BD116" i="1"/>
  <c r="BD23" i="1"/>
  <c r="BD15" i="1"/>
  <c r="BD59" i="1"/>
  <c r="BD48" i="1"/>
  <c r="BD72" i="1"/>
  <c r="AS90" i="1"/>
  <c r="AS72" i="1"/>
  <c r="AT40" i="1"/>
  <c r="AT4" i="1"/>
  <c r="AU107" i="1"/>
  <c r="AU60" i="1"/>
  <c r="AV57" i="1"/>
  <c r="AS74" i="1"/>
  <c r="AT74" i="1"/>
  <c r="AX106" i="1"/>
  <c r="AT106" i="1"/>
  <c r="AS106" i="1"/>
  <c r="AV117" i="1"/>
  <c r="AY117" i="1" s="1"/>
  <c r="AU117" i="1"/>
  <c r="AV66" i="1"/>
  <c r="AY66" i="1" s="1"/>
  <c r="AU66" i="1"/>
  <c r="AS112" i="1"/>
  <c r="AT112" i="1"/>
  <c r="AX93" i="1"/>
  <c r="AT93" i="1"/>
  <c r="AS93" i="1"/>
  <c r="AV17" i="1"/>
  <c r="AY17" i="1" s="1"/>
  <c r="AU17" i="1"/>
  <c r="AV4" i="1"/>
  <c r="AY4" i="1" s="1"/>
  <c r="AU4" i="1"/>
  <c r="AS30" i="1"/>
  <c r="AT30" i="1"/>
  <c r="AX60" i="1"/>
  <c r="AT60" i="1"/>
  <c r="AS60" i="1"/>
  <c r="AV114" i="1"/>
  <c r="AY114" i="1" s="1"/>
  <c r="AU114" i="1"/>
  <c r="AV76" i="1"/>
  <c r="AY76" i="1" s="1"/>
  <c r="AU76" i="1"/>
  <c r="AS116" i="1"/>
  <c r="AT116" i="1"/>
  <c r="AT80" i="1"/>
  <c r="AS80" i="1"/>
  <c r="AV111" i="1"/>
  <c r="AY111" i="1" s="1"/>
  <c r="AU111" i="1"/>
  <c r="AV110" i="1"/>
  <c r="AY110" i="1" s="1"/>
  <c r="AU110" i="1"/>
  <c r="AS15" i="1"/>
  <c r="AT15" i="1"/>
  <c r="AT92" i="1"/>
  <c r="AS92" i="1"/>
  <c r="AV36" i="1"/>
  <c r="AY36" i="1" s="1"/>
  <c r="AU36" i="1"/>
  <c r="AV26" i="1"/>
  <c r="AY26" i="1" s="1"/>
  <c r="AU26" i="1"/>
  <c r="AS48" i="1"/>
  <c r="AT48" i="1"/>
  <c r="AT97" i="1"/>
  <c r="AS97" i="1"/>
  <c r="AV31" i="1"/>
  <c r="AU31" i="1"/>
  <c r="AT35" i="1"/>
  <c r="AS35" i="1"/>
  <c r="AS33" i="1"/>
  <c r="AS32" i="1"/>
  <c r="AT25" i="1"/>
  <c r="AU62" i="1"/>
  <c r="AV74" i="1"/>
  <c r="AV15" i="1"/>
  <c r="AS101" i="1"/>
  <c r="AT44" i="1"/>
  <c r="AT76" i="1"/>
  <c r="AU95" i="1"/>
  <c r="AU80" i="1"/>
  <c r="AV99" i="1"/>
  <c r="AV69" i="1"/>
  <c r="AS8" i="1"/>
  <c r="AS57" i="1"/>
  <c r="AT23" i="1"/>
  <c r="AU63" i="1"/>
  <c r="AU65" i="1"/>
  <c r="AV112" i="1"/>
  <c r="AY112" i="1" s="1"/>
  <c r="AV48" i="1"/>
  <c r="AX118" i="1"/>
  <c r="AX5" i="1"/>
  <c r="AX41" i="1"/>
  <c r="AX94" i="1"/>
  <c r="AX38" i="1"/>
  <c r="AX27" i="1"/>
  <c r="AX50" i="1"/>
  <c r="AX74" i="1"/>
  <c r="AX30" i="1"/>
  <c r="AY30" i="1" s="1"/>
  <c r="AX116" i="1"/>
  <c r="AX80" i="1"/>
  <c r="AX23" i="1"/>
  <c r="AX15" i="1"/>
  <c r="AX92" i="1"/>
  <c r="AX59" i="1"/>
  <c r="AX97" i="1"/>
  <c r="AX35" i="1"/>
  <c r="AY35" i="1" s="1"/>
  <c r="AX54" i="1"/>
  <c r="AX62" i="1"/>
  <c r="AY62" i="1" s="1"/>
  <c r="AX121" i="1"/>
  <c r="AX84" i="1"/>
  <c r="AY84" i="1" s="1"/>
  <c r="AX81" i="1"/>
  <c r="AX20" i="1"/>
  <c r="AY20" i="1" s="1"/>
  <c r="AX48" i="1"/>
  <c r="AY48" i="1" s="1"/>
  <c r="AY59" i="1" l="1"/>
  <c r="AY118" i="1"/>
  <c r="AY54" i="1"/>
  <c r="AY80" i="1"/>
  <c r="AY31" i="1"/>
  <c r="AY41" i="1"/>
  <c r="AY97" i="1"/>
  <c r="AY121" i="1"/>
  <c r="AY116" i="1"/>
  <c r="AY5" i="1"/>
  <c r="AY52" i="1"/>
  <c r="AY94" i="1"/>
  <c r="AY50" i="1"/>
  <c r="AY81" i="1"/>
  <c r="AY92" i="1"/>
  <c r="AY27" i="1"/>
  <c r="AY60" i="1"/>
  <c r="AY106" i="1"/>
  <c r="AY74" i="1"/>
  <c r="AY99" i="1"/>
  <c r="AY13" i="1"/>
  <c r="AY8" i="1"/>
  <c r="AY15" i="1"/>
  <c r="AY38" i="1"/>
  <c r="AY93" i="1"/>
  <c r="AY18" i="1"/>
  <c r="AY33" i="1"/>
  <c r="AY6" i="1"/>
  <c r="AY23" i="1"/>
  <c r="AY69" i="1"/>
  <c r="AY119" i="1"/>
  <c r="AY57" i="1"/>
  <c r="AY32" i="1"/>
  <c r="AY85" i="1"/>
  <c r="AY49" i="1"/>
  <c r="AY108" i="1"/>
</calcChain>
</file>

<file path=xl/sharedStrings.xml><?xml version="1.0" encoding="utf-8"?>
<sst xmlns="http://schemas.openxmlformats.org/spreadsheetml/2006/main" count="759" uniqueCount="236">
  <si>
    <t>Code</t>
  </si>
  <si>
    <t>이름</t>
  </si>
  <si>
    <t>섹터</t>
  </si>
  <si>
    <t>기타</t>
  </si>
  <si>
    <t>삼성전자</t>
  </si>
  <si>
    <t>SK하이닉스</t>
  </si>
  <si>
    <t>한미반도체</t>
  </si>
  <si>
    <t>테크윙</t>
  </si>
  <si>
    <t>유니셈</t>
  </si>
  <si>
    <t>유진테크</t>
  </si>
  <si>
    <t>원익IPS</t>
  </si>
  <si>
    <t>원익QnC</t>
  </si>
  <si>
    <t>원익머트리얼즈</t>
  </si>
  <si>
    <t>티씨케이</t>
  </si>
  <si>
    <t>테스나</t>
  </si>
  <si>
    <t>네패스</t>
  </si>
  <si>
    <t>DB하이텍</t>
  </si>
  <si>
    <t>에스앤에스텍</t>
  </si>
  <si>
    <t>네패스아크</t>
  </si>
  <si>
    <t>테스</t>
  </si>
  <si>
    <t>해성디에스</t>
  </si>
  <si>
    <t>월덱스</t>
  </si>
  <si>
    <t>피에스케이</t>
  </si>
  <si>
    <t>싸이맥스</t>
  </si>
  <si>
    <t>리노공업</t>
  </si>
  <si>
    <t>ISC</t>
  </si>
  <si>
    <t>코미코</t>
  </si>
  <si>
    <t>유니테스트</t>
  </si>
  <si>
    <t>솔브레인</t>
  </si>
  <si>
    <t>엘오티베큠</t>
  </si>
  <si>
    <t>엘비세미콘</t>
  </si>
  <si>
    <t>아이원스</t>
  </si>
  <si>
    <t>LG에너지솔루션</t>
  </si>
  <si>
    <t>삼성SDI</t>
  </si>
  <si>
    <t>SK이노베이션</t>
  </si>
  <si>
    <t>에코프로비엠</t>
  </si>
  <si>
    <t>엘앤에프</t>
  </si>
  <si>
    <t>포스코케미칼</t>
  </si>
  <si>
    <t>대주전자재료</t>
  </si>
  <si>
    <t>SKC</t>
  </si>
  <si>
    <t>일진머티리얼즈</t>
  </si>
  <si>
    <t>솔루스첨단소재</t>
  </si>
  <si>
    <t>천보</t>
  </si>
  <si>
    <t>후성</t>
  </si>
  <si>
    <t>동화기업</t>
  </si>
  <si>
    <t>에코프로</t>
  </si>
  <si>
    <t>SK아이이테크놀로지</t>
  </si>
  <si>
    <t>테이팩스</t>
  </si>
  <si>
    <t>현대차</t>
  </si>
  <si>
    <t>기아</t>
  </si>
  <si>
    <t>만도</t>
  </si>
  <si>
    <t>현대위아</t>
  </si>
  <si>
    <t>현대오토에버</t>
  </si>
  <si>
    <t>에스엘</t>
  </si>
  <si>
    <t>LG화학</t>
  </si>
  <si>
    <t>롯데케미칼</t>
  </si>
  <si>
    <t>금호석유</t>
  </si>
  <si>
    <t>대한유화</t>
  </si>
  <si>
    <t>효성티앤씨</t>
  </si>
  <si>
    <t>한화솔루션</t>
  </si>
  <si>
    <t>OCI</t>
  </si>
  <si>
    <t>씨에스윈드</t>
  </si>
  <si>
    <t>삼강엠앤티</t>
  </si>
  <si>
    <t>두산퓨얼셀</t>
  </si>
  <si>
    <t>상아프론테크</t>
  </si>
  <si>
    <t>효성첨단소재</t>
  </si>
  <si>
    <t>코오롱인더</t>
  </si>
  <si>
    <t>에코프로에이치엔</t>
  </si>
  <si>
    <t>이엔드디</t>
  </si>
  <si>
    <t>NAVER</t>
  </si>
  <si>
    <t>카카오</t>
  </si>
  <si>
    <t>엔씨소프트</t>
  </si>
  <si>
    <t>위메이드</t>
  </si>
  <si>
    <t>데브시스터즈</t>
  </si>
  <si>
    <t>펄어비스</t>
  </si>
  <si>
    <t>삼성바이오로직스</t>
  </si>
  <si>
    <t>셀트리온</t>
  </si>
  <si>
    <t>셀트리온헬스케어</t>
  </si>
  <si>
    <t>안국약품</t>
  </si>
  <si>
    <t>녹십자</t>
  </si>
  <si>
    <t>에스티팜</t>
  </si>
  <si>
    <t>한미약품</t>
  </si>
  <si>
    <t>이오플로우</t>
  </si>
  <si>
    <t>이마트</t>
  </si>
  <si>
    <t>CJ제일제당</t>
  </si>
  <si>
    <t>오리온</t>
  </si>
  <si>
    <t>대상</t>
  </si>
  <si>
    <t>농심</t>
  </si>
  <si>
    <t>매일유업</t>
  </si>
  <si>
    <t>KT&amp;G</t>
  </si>
  <si>
    <t>LG생활건강</t>
  </si>
  <si>
    <t>현대백화점</t>
  </si>
  <si>
    <t>GS리테일</t>
  </si>
  <si>
    <t>하이트진로</t>
  </si>
  <si>
    <t>코스맥스</t>
  </si>
  <si>
    <t>신세계</t>
  </si>
  <si>
    <t>삼성물산</t>
  </si>
  <si>
    <t>현대건설</t>
  </si>
  <si>
    <t>아이에스동서</t>
  </si>
  <si>
    <t>삼목에스폼</t>
  </si>
  <si>
    <t>삼성엔지니어링</t>
  </si>
  <si>
    <t>신한지주</t>
  </si>
  <si>
    <t>하나금융지주</t>
  </si>
  <si>
    <t>KB금융</t>
  </si>
  <si>
    <t>삼성증권</t>
  </si>
  <si>
    <t>카카오뱅크</t>
  </si>
  <si>
    <t>SK텔레콤</t>
  </si>
  <si>
    <t>KT</t>
  </si>
  <si>
    <t>케이엠더블유</t>
  </si>
  <si>
    <t>RFHIC</t>
  </si>
  <si>
    <t>JYP Ent.</t>
  </si>
  <si>
    <t>YG PLUS</t>
  </si>
  <si>
    <t>에스엠</t>
  </si>
  <si>
    <t>하이브</t>
  </si>
  <si>
    <t>키이스트</t>
  </si>
  <si>
    <t>LG디스플레이</t>
  </si>
  <si>
    <t>PI첨단소재</t>
  </si>
  <si>
    <t>AP시스템</t>
  </si>
  <si>
    <t>에스에프에이</t>
  </si>
  <si>
    <t>덕산네오룩스</t>
  </si>
  <si>
    <t>이녹스첨단소재</t>
  </si>
  <si>
    <t>현대미포조선</t>
  </si>
  <si>
    <t>팬오션</t>
  </si>
  <si>
    <t>HMM</t>
  </si>
  <si>
    <t>한국카본</t>
  </si>
  <si>
    <t>삼성중공업</t>
  </si>
  <si>
    <t>오리엔탈정공</t>
  </si>
  <si>
    <t>반도체</t>
  </si>
  <si>
    <t>이차전지</t>
  </si>
  <si>
    <t>자동차</t>
  </si>
  <si>
    <t>화학</t>
  </si>
  <si>
    <t>신재생</t>
  </si>
  <si>
    <t>소프트웨어</t>
  </si>
  <si>
    <t>바이오</t>
  </si>
  <si>
    <t>소비재</t>
  </si>
  <si>
    <t>건설</t>
  </si>
  <si>
    <t>금융</t>
  </si>
  <si>
    <t>통신</t>
  </si>
  <si>
    <t>엔터</t>
  </si>
  <si>
    <t>디스플레이</t>
  </si>
  <si>
    <t>조선</t>
  </si>
  <si>
    <t>메모리, 파운드리, IT기기</t>
  </si>
  <si>
    <t>메모리</t>
  </si>
  <si>
    <t>후공정장비</t>
  </si>
  <si>
    <t>테스트 장비</t>
  </si>
  <si>
    <t>칠러, 스크러버 장비</t>
  </si>
  <si>
    <t>전공정장비</t>
  </si>
  <si>
    <t>장비</t>
  </si>
  <si>
    <t>쿼츠소재</t>
  </si>
  <si>
    <t>가스소재</t>
  </si>
  <si>
    <t>부품</t>
  </si>
  <si>
    <t>OSAT</t>
  </si>
  <si>
    <t>테스트</t>
  </si>
  <si>
    <t>파운드리</t>
  </si>
  <si>
    <t>리드프레임</t>
  </si>
  <si>
    <t>전공정</t>
  </si>
  <si>
    <t>소재, 부품</t>
  </si>
  <si>
    <t>셀</t>
  </si>
  <si>
    <t>양극재</t>
  </si>
  <si>
    <t>양극재, 음극재</t>
  </si>
  <si>
    <t>첨가제</t>
  </si>
  <si>
    <t>동박</t>
  </si>
  <si>
    <t>전해액</t>
  </si>
  <si>
    <t>지주</t>
  </si>
  <si>
    <t>분리막</t>
  </si>
  <si>
    <t>테이프</t>
  </si>
  <si>
    <t>로봇</t>
  </si>
  <si>
    <t>IT</t>
  </si>
  <si>
    <t>라텍스</t>
  </si>
  <si>
    <t>레깅스 소재</t>
  </si>
  <si>
    <t>태양광 셀</t>
  </si>
  <si>
    <t>태양광</t>
  </si>
  <si>
    <t>풍력</t>
  </si>
  <si>
    <t>수소</t>
  </si>
  <si>
    <t>유해물질 정화</t>
  </si>
  <si>
    <t>게임</t>
  </si>
  <si>
    <t>생산</t>
  </si>
  <si>
    <t>당뇨병</t>
  </si>
  <si>
    <t>5일전</t>
  </si>
  <si>
    <t>5일평균</t>
  </si>
  <si>
    <t>20일전</t>
  </si>
  <si>
    <t>20일평균</t>
  </si>
  <si>
    <t>60일전</t>
  </si>
  <si>
    <t>60일평균</t>
  </si>
  <si>
    <t>nan</t>
  </si>
  <si>
    <t>단기</t>
    <phoneticPr fontId="2" type="noConversion"/>
  </si>
  <si>
    <t>중기</t>
    <phoneticPr fontId="2" type="noConversion"/>
  </si>
  <si>
    <t>초단기</t>
    <phoneticPr fontId="2" type="noConversion"/>
  </si>
  <si>
    <t>nan</t>
    <phoneticPr fontId="2" type="noConversion"/>
  </si>
  <si>
    <t>단기 + 중기</t>
    <phoneticPr fontId="2" type="noConversion"/>
  </si>
  <si>
    <t>매출19</t>
  </si>
  <si>
    <t>매출20</t>
  </si>
  <si>
    <t>매출21</t>
  </si>
  <si>
    <t>매출22</t>
  </si>
  <si>
    <t>영익19</t>
  </si>
  <si>
    <t>영익20</t>
  </si>
  <si>
    <t>영익21</t>
  </si>
  <si>
    <t>영익22</t>
  </si>
  <si>
    <t>이익률19</t>
  </si>
  <si>
    <t>이익율20</t>
  </si>
  <si>
    <t>이익율21</t>
  </si>
  <si>
    <t>이익율22</t>
  </si>
  <si>
    <t>roe19</t>
  </si>
  <si>
    <t>roe20</t>
  </si>
  <si>
    <t>roe21</t>
  </si>
  <si>
    <t>roe22</t>
  </si>
  <si>
    <t>eps19</t>
  </si>
  <si>
    <t>eps20</t>
  </si>
  <si>
    <t>eps21</t>
  </si>
  <si>
    <t>eps22</t>
  </si>
  <si>
    <t>bps19</t>
  </si>
  <si>
    <t>bps20</t>
  </si>
  <si>
    <t>bps21</t>
  </si>
  <si>
    <t>bps22</t>
  </si>
  <si>
    <t>dps19</t>
  </si>
  <si>
    <t>dps20</t>
  </si>
  <si>
    <t>dps21</t>
  </si>
  <si>
    <t>dps22</t>
  </si>
  <si>
    <t>-</t>
  </si>
  <si>
    <t>모멘텀</t>
    <phoneticPr fontId="2" type="noConversion"/>
  </si>
  <si>
    <t>매출성장(YoY)</t>
    <phoneticPr fontId="2" type="noConversion"/>
  </si>
  <si>
    <t>매출성장(CAGR)</t>
    <phoneticPr fontId="2" type="noConversion"/>
  </si>
  <si>
    <t>영업이익성장(YoY)</t>
    <phoneticPr fontId="2" type="noConversion"/>
  </si>
  <si>
    <t>영업이익성장(CAGR)</t>
    <phoneticPr fontId="2" type="noConversion"/>
  </si>
  <si>
    <t>현재가</t>
  </si>
  <si>
    <t>배당률</t>
    <phoneticPr fontId="2" type="noConversion"/>
  </si>
  <si>
    <t>성장합</t>
    <phoneticPr fontId="2" type="noConversion"/>
  </si>
  <si>
    <t>펀더멘탈</t>
    <phoneticPr fontId="2" type="noConversion"/>
  </si>
  <si>
    <t>ROE(평균)</t>
    <phoneticPr fontId="2" type="noConversion"/>
  </si>
  <si>
    <t>EPS성장(YoY)</t>
    <phoneticPr fontId="2" type="noConversion"/>
  </si>
  <si>
    <t>PER(T)</t>
    <phoneticPr fontId="2" type="noConversion"/>
  </si>
  <si>
    <t>PER(F)</t>
    <phoneticPr fontId="2" type="noConversion"/>
  </si>
  <si>
    <t>PBR(T)</t>
    <phoneticPr fontId="2" type="noConversion"/>
  </si>
  <si>
    <t>PBR(F)</t>
    <phoneticPr fontId="2" type="noConversion"/>
  </si>
  <si>
    <t>총합</t>
    <phoneticPr fontId="2" type="noConversion"/>
  </si>
  <si>
    <t>총랭킹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</si>
</sst>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4" fillId="0" borderId="0" xfId="0" applyFont="1"/>
    <xf numFmtId="0" fontId="3" fillId="0" borderId="0" xfId="0" applyFont="1" applyBorder="1" applyAlignment="1">
      <alignment horizontal="center" vertical="top"/>
    </xf>
    <xf numFmtId="0" fontId="3" fillId="0" borderId="0" xfId="0" applyFont="1" applyBorder="1"/>
    <xf numFmtId="0" fontId="4" fillId="0" borderId="0" xfId="0" applyFont="1" applyBorder="1" applyAlignment="1">
      <alignment horizontal="center" vertical="top"/>
    </xf>
    <xf numFmtId="0" fontId="4" fillId="0" borderId="0" xfId="0" applyFont="1" applyBorder="1"/>
    <xf numFmtId="0" fontId="3" fillId="0" borderId="0" xfId="0" applyFont="1"/>
    <xf numFmtId="10" fontId="0" fillId="0" borderId="0" xfId="1" applyNumberFormat="1" applyFont="1" applyAlignment="1"/>
    <xf numFmtId="2" fontId="0" fillId="0" borderId="0" xfId="0" applyNumberFormat="1"/>
    <xf numFmtId="10" fontId="0" fillId="0" borderId="0" xfId="0" applyNumberFormat="1"/>
  </cellXfs>
  <cellStyles count="2">
    <cellStyle name="백분율" xfId="1" builtinId="5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048576"/>
  <sheetViews>
    <sheetView tabSelected="1" workbookViewId="0">
      <pane xSplit="4" ySplit="1" topLeftCell="O47" activePane="bottomRight" state="frozen"/>
      <selection activeCell="B1" sqref="B1"/>
      <selection pane="topRight" activeCell="E1" sqref="E1"/>
      <selection pane="bottomLeft" activeCell="B2" sqref="B2"/>
      <selection pane="bottomRight" activeCell="BG2" sqref="BG2"/>
    </sheetView>
  </sheetViews>
  <sheetFormatPr defaultRowHeight="16.5" x14ac:dyDescent="0.3"/>
  <cols>
    <col min="1" max="1" width="7.5" customWidth="1"/>
    <col min="2" max="2" width="19.5" bestFit="1" customWidth="1"/>
    <col min="3" max="3" width="11.125" customWidth="1"/>
    <col min="4" max="4" width="23.125" hidden="1" customWidth="1"/>
    <col min="5" max="13" width="9" hidden="1" customWidth="1"/>
    <col min="14" max="14" width="12" hidden="1" customWidth="1"/>
    <col min="16" max="24" width="9" hidden="1" customWidth="1"/>
    <col min="25" max="28" width="11.625" hidden="1" customWidth="1"/>
    <col min="29" max="44" width="9" hidden="1" customWidth="1"/>
    <col min="45" max="45" width="16.375" hidden="1" customWidth="1"/>
    <col min="46" max="46" width="14.25" hidden="1" customWidth="1"/>
    <col min="47" max="47" width="20.5" hidden="1" customWidth="1"/>
    <col min="48" max="48" width="18.375" hidden="1" customWidth="1"/>
    <col min="49" max="49" width="15.625" hidden="1" customWidth="1"/>
    <col min="50" max="50" width="12.75" hidden="1" customWidth="1"/>
    <col min="51" max="51" width="9" customWidth="1"/>
    <col min="52" max="52" width="11.625" hidden="1" customWidth="1"/>
    <col min="53" max="53" width="12.75" bestFit="1" customWidth="1"/>
    <col min="54" max="54" width="11.625" hidden="1" customWidth="1"/>
    <col min="55" max="55" width="12.75" bestFit="1" customWidth="1"/>
    <col min="56" max="56" width="9.625" customWidth="1"/>
    <col min="58" max="58" width="0" hidden="1" customWidth="1"/>
  </cols>
  <sheetData>
    <row r="1" spans="1:59" s="4" customFormat="1" x14ac:dyDescent="0.3">
      <c r="A1" s="7" t="str">
        <f>유니버스!A1</f>
        <v>Code</v>
      </c>
      <c r="B1" s="7" t="str">
        <f>유니버스!B1</f>
        <v>이름</v>
      </c>
      <c r="C1" s="7" t="str">
        <f>유니버스!C1</f>
        <v>섹터</v>
      </c>
      <c r="D1" s="7" t="str">
        <f>유니버스!D1</f>
        <v>기타</v>
      </c>
      <c r="E1" s="8" t="str">
        <f>'모멘텀 지표'!C1</f>
        <v>5일전</v>
      </c>
      <c r="F1" s="8" t="str">
        <f>'모멘텀 지표'!D1</f>
        <v>5일평균</v>
      </c>
      <c r="G1" s="8" t="str">
        <f>'모멘텀 지표'!E1</f>
        <v>20일전</v>
      </c>
      <c r="H1" s="8" t="str">
        <f>'모멘텀 지표'!F1</f>
        <v>20일평균</v>
      </c>
      <c r="I1" s="8" t="str">
        <f>'모멘텀 지표'!G1</f>
        <v>60일전</v>
      </c>
      <c r="J1" s="8" t="str">
        <f>'모멘텀 지표'!H1</f>
        <v>60일평균</v>
      </c>
      <c r="K1" s="8" t="s">
        <v>187</v>
      </c>
      <c r="L1" s="8" t="s">
        <v>185</v>
      </c>
      <c r="M1" s="8" t="s">
        <v>186</v>
      </c>
      <c r="N1" s="4" t="s">
        <v>189</v>
      </c>
      <c r="O1" s="4" t="s">
        <v>219</v>
      </c>
      <c r="P1" s="4" t="str">
        <f>'펀더멘탈 지표'!C1</f>
        <v>현재가</v>
      </c>
      <c r="Q1" s="4" t="str">
        <f>'펀더멘탈 지표'!D1</f>
        <v>매출19</v>
      </c>
      <c r="R1" s="4" t="str">
        <f>'펀더멘탈 지표'!E1</f>
        <v>매출20</v>
      </c>
      <c r="S1" s="4" t="str">
        <f>'펀더멘탈 지표'!F1</f>
        <v>매출21</v>
      </c>
      <c r="T1" s="4" t="str">
        <f>'펀더멘탈 지표'!G1</f>
        <v>매출22</v>
      </c>
      <c r="U1" s="4" t="str">
        <f>'펀더멘탈 지표'!H1</f>
        <v>영익19</v>
      </c>
      <c r="V1" s="4" t="str">
        <f>'펀더멘탈 지표'!I1</f>
        <v>영익20</v>
      </c>
      <c r="W1" s="4" t="str">
        <f>'펀더멘탈 지표'!J1</f>
        <v>영익21</v>
      </c>
      <c r="X1" s="4" t="str">
        <f>'펀더멘탈 지표'!K1</f>
        <v>영익22</v>
      </c>
      <c r="Y1" s="4" t="str">
        <f>'펀더멘탈 지표'!L1</f>
        <v>이익률19</v>
      </c>
      <c r="Z1" s="4" t="str">
        <f>'펀더멘탈 지표'!M1</f>
        <v>이익율20</v>
      </c>
      <c r="AA1" s="4" t="str">
        <f>'펀더멘탈 지표'!N1</f>
        <v>이익율21</v>
      </c>
      <c r="AB1" s="4" t="str">
        <f>'펀더멘탈 지표'!O1</f>
        <v>이익율22</v>
      </c>
      <c r="AC1" s="4" t="str">
        <f>'펀더멘탈 지표'!P1</f>
        <v>roe19</v>
      </c>
      <c r="AD1" s="4" t="str">
        <f>'펀더멘탈 지표'!Q1</f>
        <v>roe20</v>
      </c>
      <c r="AE1" s="4" t="str">
        <f>'펀더멘탈 지표'!R1</f>
        <v>roe21</v>
      </c>
      <c r="AF1" s="4" t="str">
        <f>'펀더멘탈 지표'!S1</f>
        <v>roe22</v>
      </c>
      <c r="AG1" s="4" t="str">
        <f>'펀더멘탈 지표'!T1</f>
        <v>eps19</v>
      </c>
      <c r="AH1" s="4" t="str">
        <f>'펀더멘탈 지표'!U1</f>
        <v>eps20</v>
      </c>
      <c r="AI1" s="4" t="str">
        <f>'펀더멘탈 지표'!V1</f>
        <v>eps21</v>
      </c>
      <c r="AJ1" s="4" t="str">
        <f>'펀더멘탈 지표'!W1</f>
        <v>eps22</v>
      </c>
      <c r="AK1" s="4" t="str">
        <f>'펀더멘탈 지표'!X1</f>
        <v>bps19</v>
      </c>
      <c r="AL1" s="4" t="str">
        <f>'펀더멘탈 지표'!Y1</f>
        <v>bps20</v>
      </c>
      <c r="AM1" s="4" t="str">
        <f>'펀더멘탈 지표'!Z1</f>
        <v>bps21</v>
      </c>
      <c r="AN1" s="4" t="str">
        <f>'펀더멘탈 지표'!AA1</f>
        <v>bps22</v>
      </c>
      <c r="AO1" s="4" t="str">
        <f>'펀더멘탈 지표'!AB1</f>
        <v>dps19</v>
      </c>
      <c r="AP1" s="4" t="str">
        <f>'펀더멘탈 지표'!AC1</f>
        <v>dps20</v>
      </c>
      <c r="AQ1" s="4" t="str">
        <f>'펀더멘탈 지표'!AD1</f>
        <v>dps21</v>
      </c>
      <c r="AR1" s="4" t="str">
        <f>'펀더멘탈 지표'!AE1</f>
        <v>dps22</v>
      </c>
      <c r="AS1" s="4" t="s">
        <v>221</v>
      </c>
      <c r="AT1" s="4" t="s">
        <v>220</v>
      </c>
      <c r="AU1" s="4" t="s">
        <v>223</v>
      </c>
      <c r="AV1" s="4" t="s">
        <v>222</v>
      </c>
      <c r="AW1" s="4" t="s">
        <v>229</v>
      </c>
      <c r="AX1" s="4" t="s">
        <v>225</v>
      </c>
      <c r="AY1" s="4" t="s">
        <v>226</v>
      </c>
      <c r="AZ1" s="4" t="s">
        <v>230</v>
      </c>
      <c r="BA1" s="4" t="s">
        <v>231</v>
      </c>
      <c r="BB1" s="4" t="s">
        <v>232</v>
      </c>
      <c r="BC1" s="4" t="s">
        <v>233</v>
      </c>
      <c r="BD1" s="4" t="s">
        <v>228</v>
      </c>
      <c r="BE1" s="4" t="s">
        <v>227</v>
      </c>
      <c r="BF1" s="4" t="s">
        <v>234</v>
      </c>
      <c r="BG1" s="4" t="s">
        <v>235</v>
      </c>
    </row>
    <row r="2" spans="1:59" x14ac:dyDescent="0.3">
      <c r="A2" s="5">
        <f>유니버스!A22</f>
        <v>10620</v>
      </c>
      <c r="B2" s="5" t="str">
        <f>유니버스!B22</f>
        <v>현대미포조선</v>
      </c>
      <c r="C2" s="5" t="str">
        <f>유니버스!C22</f>
        <v>조선</v>
      </c>
      <c r="D2" s="5">
        <f>유니버스!D22</f>
        <v>0</v>
      </c>
      <c r="E2" s="6">
        <f>'모멘텀 지표'!C22</f>
        <v>15.88</v>
      </c>
      <c r="F2" s="6">
        <f>'모멘텀 지표'!D22</f>
        <v>7.32</v>
      </c>
      <c r="G2" s="6">
        <f>'모멘텀 지표'!E22</f>
        <v>15.12</v>
      </c>
      <c r="H2" s="6">
        <f>'모멘텀 지표'!F22</f>
        <v>12.26</v>
      </c>
      <c r="I2" s="6">
        <f>'모멘텀 지표'!G22</f>
        <v>12.48</v>
      </c>
      <c r="J2" s="6">
        <f>'모멘텀 지표'!H22</f>
        <v>15.11</v>
      </c>
      <c r="K2" s="6">
        <v>2</v>
      </c>
      <c r="L2" s="6">
        <v>12</v>
      </c>
      <c r="M2" s="6">
        <v>13</v>
      </c>
      <c r="N2">
        <f>L2+M2</f>
        <v>25</v>
      </c>
      <c r="O2">
        <v>5</v>
      </c>
      <c r="P2" s="9">
        <f>'펀더멘탈 지표'!C22</f>
        <v>88300</v>
      </c>
      <c r="Q2" s="9">
        <f>'펀더멘탈 지표'!D22</f>
        <v>29941</v>
      </c>
      <c r="R2" s="9">
        <f>'펀더멘탈 지표'!E22</f>
        <v>27920</v>
      </c>
      <c r="S2" s="9">
        <f>'펀더멘탈 지표'!F22</f>
        <v>28872</v>
      </c>
      <c r="T2" s="9">
        <f>'펀더멘탈 지표'!G22</f>
        <v>35481</v>
      </c>
      <c r="U2" s="9">
        <f>'펀더멘탈 지표'!H22</f>
        <v>926</v>
      </c>
      <c r="V2" s="9">
        <f>'펀더멘탈 지표'!I22</f>
        <v>367</v>
      </c>
      <c r="W2" s="9">
        <f>'펀더멘탈 지표'!J22</f>
        <v>-2173</v>
      </c>
      <c r="X2" s="9">
        <f>'펀더멘탈 지표'!K22</f>
        <v>898</v>
      </c>
      <c r="Y2" s="9">
        <f>'펀더멘탈 지표'!L22</f>
        <v>3.09</v>
      </c>
      <c r="Z2" s="9">
        <f>'펀더멘탈 지표'!M22</f>
        <v>1.31</v>
      </c>
      <c r="AA2" s="9">
        <f>'펀더멘탈 지표'!N22</f>
        <v>-7.53</v>
      </c>
      <c r="AB2" s="9">
        <f>'펀더멘탈 지표'!O22</f>
        <v>2.5299999999999998</v>
      </c>
      <c r="AC2" s="9">
        <f>'펀더멘탈 지표'!P22</f>
        <v>2.31</v>
      </c>
      <c r="AD2" s="9">
        <f>'펀더멘탈 지표'!Q22</f>
        <v>-0.84</v>
      </c>
      <c r="AE2" s="9">
        <f>'펀더멘탈 지표'!R22</f>
        <v>-7.11</v>
      </c>
      <c r="AF2" s="9">
        <f>'펀더멘탈 지표'!S22</f>
        <v>2.73</v>
      </c>
      <c r="AG2" s="9">
        <f>'펀더멘탈 지표'!T22</f>
        <v>1333</v>
      </c>
      <c r="AH2" s="9">
        <f>'펀더멘탈 지표'!U22</f>
        <v>-488</v>
      </c>
      <c r="AI2" s="9">
        <f>'펀더멘탈 지표'!V22</f>
        <v>-3998</v>
      </c>
      <c r="AJ2" s="9">
        <f>'펀더멘탈 지표'!W22</f>
        <v>1507</v>
      </c>
      <c r="AK2" s="9">
        <f>'펀더멘탈 지표'!X22</f>
        <v>58106</v>
      </c>
      <c r="AL2" s="9">
        <f>'펀더멘탈 지표'!Y22</f>
        <v>58333</v>
      </c>
      <c r="AM2" s="9">
        <f>'펀더멘탈 지표'!Z22</f>
        <v>54249</v>
      </c>
      <c r="AN2" s="9">
        <f>'펀더멘탈 지표'!AA22</f>
        <v>56509</v>
      </c>
      <c r="AO2" s="9">
        <f>'펀더멘탈 지표'!AB22</f>
        <v>350</v>
      </c>
      <c r="AP2" s="9" t="str">
        <f>'펀더멘탈 지표'!AC22</f>
        <v>-</v>
      </c>
      <c r="AQ2" s="9">
        <f>'펀더멘탈 지표'!AD22</f>
        <v>0</v>
      </c>
      <c r="AR2" s="9">
        <f>'펀더멘탈 지표'!AE22</f>
        <v>208</v>
      </c>
      <c r="AS2" s="10">
        <f>(T2/Q2)^(1/4)-1</f>
        <v>4.3355686946155547E-2</v>
      </c>
      <c r="AT2" s="10">
        <f>T2/S2-1</f>
        <v>0.22890689941812137</v>
      </c>
      <c r="AU2" s="10">
        <f>(X2/U2)^(1/4)-1</f>
        <v>-7.6466560151390306E-3</v>
      </c>
      <c r="AV2" s="10">
        <f>X2/W2-1</f>
        <v>-1.4132535664979291</v>
      </c>
      <c r="AW2" s="10">
        <f>AJ2/AI2-1</f>
        <v>-1.3769384692346174</v>
      </c>
      <c r="AX2" s="10">
        <f>AR2/P2</f>
        <v>2.3556058890147227E-3</v>
      </c>
      <c r="AY2" s="12">
        <f>AX2+AV2</f>
        <v>-1.4108979606089145</v>
      </c>
      <c r="AZ2" s="11">
        <f>P2/AI2</f>
        <v>-22.086043021510754</v>
      </c>
      <c r="BA2" s="11">
        <f>P2/AJ2</f>
        <v>58.593231585932315</v>
      </c>
      <c r="BB2" s="11">
        <f>P2/AM2</f>
        <v>1.6276797728990395</v>
      </c>
      <c r="BC2" s="11">
        <f>P2/AN2</f>
        <v>1.5625829513882745</v>
      </c>
      <c r="BD2" s="11">
        <f>AVERAGE(AC2:AF2)</f>
        <v>-0.72750000000000015</v>
      </c>
      <c r="BE2">
        <v>0</v>
      </c>
      <c r="BF2">
        <f>BE2+O2</f>
        <v>5</v>
      </c>
      <c r="BG2">
        <v>1</v>
      </c>
    </row>
    <row r="3" spans="1:59" x14ac:dyDescent="0.3">
      <c r="A3" s="5">
        <f>유니버스!A61</f>
        <v>66970</v>
      </c>
      <c r="B3" s="5" t="str">
        <f>유니버스!B61</f>
        <v>엘앤에프</v>
      </c>
      <c r="C3" s="5" t="str">
        <f>유니버스!C61</f>
        <v>이차전지</v>
      </c>
      <c r="D3" s="5" t="str">
        <f>유니버스!D61</f>
        <v>양극재</v>
      </c>
      <c r="E3" s="6">
        <f>'모멘텀 지표'!C61</f>
        <v>2.98</v>
      </c>
      <c r="F3" s="6">
        <f>'모멘텀 지표'!D61</f>
        <v>0.86</v>
      </c>
      <c r="G3" s="6">
        <f>'모멘텀 지표'!E61</f>
        <v>24.72</v>
      </c>
      <c r="H3" s="6">
        <f>'모멘텀 지표'!F61</f>
        <v>7.47</v>
      </c>
      <c r="I3" s="6">
        <f>'모멘텀 지표'!G61</f>
        <v>20.07</v>
      </c>
      <c r="J3" s="6">
        <f>'모멘텀 지표'!H61</f>
        <v>18.84</v>
      </c>
      <c r="K3" s="6">
        <v>25</v>
      </c>
      <c r="L3" s="6">
        <v>3</v>
      </c>
      <c r="M3" s="6">
        <v>5</v>
      </c>
      <c r="N3">
        <f>L3+M3</f>
        <v>8</v>
      </c>
      <c r="O3">
        <v>2</v>
      </c>
      <c r="P3" s="9">
        <f>'펀더멘탈 지표'!C61</f>
        <v>235100</v>
      </c>
      <c r="Q3" s="9">
        <f>'펀더멘탈 지표'!D61</f>
        <v>3133</v>
      </c>
      <c r="R3" s="9">
        <f>'펀더멘탈 지표'!E61</f>
        <v>3561</v>
      </c>
      <c r="S3" s="9">
        <f>'펀더멘탈 지표'!F61</f>
        <v>9708</v>
      </c>
      <c r="T3" s="9">
        <f>'펀더멘탈 지표'!G61</f>
        <v>23878</v>
      </c>
      <c r="U3" s="9">
        <f>'펀더멘탈 지표'!H61</f>
        <v>-77</v>
      </c>
      <c r="V3" s="9">
        <f>'펀더멘탈 지표'!I61</f>
        <v>15</v>
      </c>
      <c r="W3" s="9">
        <f>'펀더멘탈 지표'!J61</f>
        <v>443</v>
      </c>
      <c r="X3" s="9">
        <f>'펀더멘탈 지표'!K61</f>
        <v>1677</v>
      </c>
      <c r="Y3" s="9">
        <f>'펀더멘탈 지표'!L61</f>
        <v>-2.4500000000000002</v>
      </c>
      <c r="Z3" s="9">
        <f>'펀더멘탈 지표'!M61</f>
        <v>0.41</v>
      </c>
      <c r="AA3" s="9">
        <f>'펀더멘탈 지표'!N61</f>
        <v>4.5599999999999996</v>
      </c>
      <c r="AB3" s="9">
        <f>'펀더멘탈 지표'!O61</f>
        <v>7.02</v>
      </c>
      <c r="AC3" s="9">
        <f>'펀더멘탈 지표'!P61</f>
        <v>-6.66</v>
      </c>
      <c r="AD3" s="9">
        <f>'펀더멘탈 지표'!Q61</f>
        <v>-9.39</v>
      </c>
      <c r="AE3" s="9">
        <f>'펀더멘탈 지표'!R61</f>
        <v>-27.41</v>
      </c>
      <c r="AF3" s="9">
        <f>'펀더멘탈 지표'!S61</f>
        <v>16.89</v>
      </c>
      <c r="AG3" s="9">
        <f>'펀더멘탈 지표'!T61</f>
        <v>-336</v>
      </c>
      <c r="AH3" s="9">
        <f>'펀더멘탈 지표'!U61</f>
        <v>-550</v>
      </c>
      <c r="AI3" s="9">
        <f>'펀더멘탈 지표'!V61</f>
        <v>-3526</v>
      </c>
      <c r="AJ3" s="9">
        <f>'펀더멘탈 지표'!W61</f>
        <v>3135</v>
      </c>
      <c r="AK3" s="9">
        <f>'펀더멘탈 지표'!X61</f>
        <v>5624</v>
      </c>
      <c r="AL3" s="9">
        <f>'펀더멘탈 지표'!Y61</f>
        <v>7629</v>
      </c>
      <c r="AM3" s="9">
        <f>'펀더멘탈 지표'!Z61</f>
        <v>19899</v>
      </c>
      <c r="AN3" s="9">
        <f>'펀더멘탈 지표'!AA61</f>
        <v>21778</v>
      </c>
      <c r="AO3" s="9">
        <f>'펀더멘탈 지표'!AB61</f>
        <v>46</v>
      </c>
      <c r="AP3" s="9">
        <f>'펀더멘탈 지표'!AC61</f>
        <v>48</v>
      </c>
      <c r="AQ3" s="9" t="str">
        <f>'펀더멘탈 지표'!AD61</f>
        <v>nan</v>
      </c>
      <c r="AR3" s="9">
        <f>'펀더멘탈 지표'!AE61</f>
        <v>32</v>
      </c>
      <c r="AS3" s="10">
        <f>(T3/Q3)^(1/4)-1</f>
        <v>0.66153459515908164</v>
      </c>
      <c r="AT3" s="10">
        <f>T3/S3-1</f>
        <v>1.4596209311907704</v>
      </c>
      <c r="AU3" s="10" t="e">
        <f>(X3/U3)^(1/4)-1</f>
        <v>#NUM!</v>
      </c>
      <c r="AV3" s="10">
        <f>X3/W3-1</f>
        <v>2.7855530474040631</v>
      </c>
      <c r="AW3" s="10">
        <f>AJ3/AI3-1</f>
        <v>-1.8891094724900737</v>
      </c>
      <c r="AX3" s="10">
        <f>AR3/P3</f>
        <v>1.3611229264142918E-4</v>
      </c>
      <c r="AY3" s="12">
        <f>AX3+AV3</f>
        <v>2.7856891596967044</v>
      </c>
      <c r="AZ3" s="11">
        <f>P3/AI3</f>
        <v>-66.676120249574595</v>
      </c>
      <c r="BA3" s="11">
        <f>P3/AJ3</f>
        <v>74.992025518341308</v>
      </c>
      <c r="BB3" s="11">
        <f>P3/AM3</f>
        <v>11.814664053470024</v>
      </c>
      <c r="BC3" s="11">
        <f>P3/AN3</f>
        <v>10.795298007163192</v>
      </c>
      <c r="BD3" s="11">
        <f>AVERAGE(AC3:AF3)</f>
        <v>-6.6425000000000001</v>
      </c>
      <c r="BE3">
        <v>6</v>
      </c>
      <c r="BF3">
        <f>BE3+O3</f>
        <v>8</v>
      </c>
      <c r="BG3">
        <v>2</v>
      </c>
    </row>
    <row r="4" spans="1:59" x14ac:dyDescent="0.3">
      <c r="A4" s="5">
        <f>유니버스!A33</f>
        <v>18310</v>
      </c>
      <c r="B4" s="5" t="str">
        <f>유니버스!B33</f>
        <v>삼목에스폼</v>
      </c>
      <c r="C4" s="5" t="str">
        <f>유니버스!C33</f>
        <v>건설</v>
      </c>
      <c r="D4" s="5">
        <f>유니버스!D33</f>
        <v>0</v>
      </c>
      <c r="E4" s="6">
        <f>'모멘텀 지표'!C33</f>
        <v>2.33</v>
      </c>
      <c r="F4" s="6">
        <f>'모멘텀 지표'!D33</f>
        <v>0.99</v>
      </c>
      <c r="G4" s="6">
        <f>'모멘텀 지표'!E33</f>
        <v>3.83</v>
      </c>
      <c r="H4" s="6">
        <f>'모멘텀 지표'!F33</f>
        <v>1.25</v>
      </c>
      <c r="I4" s="6">
        <f>'모멘텀 지표'!G33</f>
        <v>102.85</v>
      </c>
      <c r="J4" s="6">
        <f>'모멘텀 지표'!H33</f>
        <v>34.68</v>
      </c>
      <c r="K4" s="6">
        <v>30</v>
      </c>
      <c r="L4" s="6">
        <v>50</v>
      </c>
      <c r="M4" s="6">
        <v>1</v>
      </c>
      <c r="N4">
        <f>L4+M4</f>
        <v>51</v>
      </c>
      <c r="O4">
        <v>14</v>
      </c>
      <c r="P4" s="9">
        <f>'펀더멘탈 지표'!C33</f>
        <v>28500</v>
      </c>
      <c r="Q4" s="9">
        <f>'펀더멘탈 지표'!D33</f>
        <v>1442</v>
      </c>
      <c r="R4" s="9">
        <f>'펀더멘탈 지표'!E33</f>
        <v>1165</v>
      </c>
      <c r="S4" s="9">
        <f>'펀더멘탈 지표'!F33</f>
        <v>2099</v>
      </c>
      <c r="T4" s="9">
        <f>'펀더멘탈 지표'!G33</f>
        <v>3220</v>
      </c>
      <c r="U4" s="9">
        <f>'펀더멘탈 지표'!H33</f>
        <v>114</v>
      </c>
      <c r="V4" s="9">
        <f>'펀더멘탈 지표'!I33</f>
        <v>-127</v>
      </c>
      <c r="W4" s="9">
        <f>'펀더멘탈 지표'!J33</f>
        <v>37</v>
      </c>
      <c r="X4" s="9">
        <f>'펀더멘탈 지표'!K33</f>
        <v>380</v>
      </c>
      <c r="Y4" s="9">
        <f>'펀더멘탈 지표'!L33</f>
        <v>7.88</v>
      </c>
      <c r="Z4" s="9">
        <f>'펀더멘탈 지표'!M33</f>
        <v>-10.86</v>
      </c>
      <c r="AA4" s="9">
        <f>'펀더멘탈 지표'!N33</f>
        <v>1.77</v>
      </c>
      <c r="AB4" s="9">
        <f>'펀더멘탈 지표'!O33</f>
        <v>11.8</v>
      </c>
      <c r="AC4" s="9">
        <f>'펀더멘탈 지표'!P33</f>
        <v>4.07</v>
      </c>
      <c r="AD4" s="9">
        <f>'펀더멘탈 지표'!Q33</f>
        <v>0.21</v>
      </c>
      <c r="AE4" s="9">
        <f>'펀더멘탈 지표'!R33</f>
        <v>0</v>
      </c>
      <c r="AF4" s="9">
        <f>'펀더멘탈 지표'!S33</f>
        <v>0</v>
      </c>
      <c r="AG4" s="9">
        <f>'펀더멘탈 지표'!T33</f>
        <v>932</v>
      </c>
      <c r="AH4" s="9">
        <f>'펀더멘탈 지표'!U33</f>
        <v>48</v>
      </c>
      <c r="AI4" s="9">
        <f>'펀더멘탈 지표'!V33</f>
        <v>2060</v>
      </c>
      <c r="AJ4" s="9">
        <f>'펀더멘탈 지표'!W33</f>
        <v>0</v>
      </c>
      <c r="AK4" s="9">
        <f>'펀더멘탈 지표'!X33</f>
        <v>27776</v>
      </c>
      <c r="AL4" s="9">
        <f>'펀더멘탈 지표'!Y33</f>
        <v>28496</v>
      </c>
      <c r="AM4" s="9">
        <f>'펀더멘탈 지표'!Z33</f>
        <v>29100</v>
      </c>
      <c r="AN4" s="9">
        <f>'펀더멘탈 지표'!AA33</f>
        <v>0</v>
      </c>
      <c r="AO4" s="9">
        <f>'펀더멘탈 지표'!AB33</f>
        <v>100</v>
      </c>
      <c r="AP4" s="9" t="str">
        <f>'펀더멘탈 지표'!AC33</f>
        <v>-</v>
      </c>
      <c r="AQ4" s="9">
        <f>'펀더멘탈 지표'!AD33</f>
        <v>100</v>
      </c>
      <c r="AR4" s="9">
        <f>'펀더멘탈 지표'!AE33</f>
        <v>0</v>
      </c>
      <c r="AS4" s="10">
        <f>(T4/Q4)^(1/4)-1</f>
        <v>0.22242620944554825</v>
      </c>
      <c r="AT4" s="10">
        <f>T4/S4-1</f>
        <v>0.53406383992377315</v>
      </c>
      <c r="AU4" s="10">
        <f>(X4/U4)^(1/4)-1</f>
        <v>0.35120015480703448</v>
      </c>
      <c r="AV4" s="10">
        <f>X4/W4-1</f>
        <v>9.2702702702702702</v>
      </c>
      <c r="AW4" s="10">
        <f>AJ4/AI4-1</f>
        <v>-1</v>
      </c>
      <c r="AX4" s="10">
        <f>AR4/P4</f>
        <v>0</v>
      </c>
      <c r="AY4" s="12">
        <f>AX4+AV4</f>
        <v>9.2702702702702702</v>
      </c>
      <c r="AZ4" s="11">
        <f>P4/AI4</f>
        <v>13.83495145631068</v>
      </c>
      <c r="BA4" s="11" t="e">
        <f>P4/AJ4</f>
        <v>#DIV/0!</v>
      </c>
      <c r="BB4" s="11">
        <f>P4/AM4</f>
        <v>0.97938144329896903</v>
      </c>
      <c r="BC4" s="11" t="e">
        <f>P4/AN4</f>
        <v>#DIV/0!</v>
      </c>
      <c r="BD4" s="11">
        <f>AVERAGE(AC4:AF4)</f>
        <v>1.07</v>
      </c>
      <c r="BE4">
        <v>3</v>
      </c>
      <c r="BF4">
        <f>BE4+O4</f>
        <v>17</v>
      </c>
      <c r="BG4">
        <v>3</v>
      </c>
    </row>
    <row r="5" spans="1:59" x14ac:dyDescent="0.3">
      <c r="A5" s="5">
        <f>유니버스!A104</f>
        <v>247540</v>
      </c>
      <c r="B5" s="5" t="str">
        <f>유니버스!B104</f>
        <v>에코프로비엠</v>
      </c>
      <c r="C5" s="5" t="str">
        <f>유니버스!C104</f>
        <v>이차전지</v>
      </c>
      <c r="D5" s="5" t="str">
        <f>유니버스!D104</f>
        <v>양극재</v>
      </c>
      <c r="E5" s="6">
        <f>'모멘텀 지표'!C104</f>
        <v>0.33</v>
      </c>
      <c r="F5" s="6">
        <f>'모멘텀 지표'!D104</f>
        <v>0.46</v>
      </c>
      <c r="G5" s="6">
        <f>'모멘텀 지표'!E104</f>
        <v>26.41</v>
      </c>
      <c r="H5" s="6">
        <f>'모멘텀 지표'!F104</f>
        <v>11.47</v>
      </c>
      <c r="I5" s="6">
        <f>'모멘텀 지표'!G104</f>
        <v>5.38</v>
      </c>
      <c r="J5" s="6">
        <f>'모멘텀 지표'!H104</f>
        <v>21.55</v>
      </c>
      <c r="K5" s="6">
        <v>57</v>
      </c>
      <c r="L5" s="6">
        <v>2</v>
      </c>
      <c r="M5" s="6">
        <v>26</v>
      </c>
      <c r="N5">
        <f>L5+M5</f>
        <v>28</v>
      </c>
      <c r="O5">
        <v>8</v>
      </c>
      <c r="P5" s="9">
        <f>'펀더멘탈 지표'!C104</f>
        <v>458500</v>
      </c>
      <c r="Q5" s="9">
        <f>'펀더멘탈 지표'!D104</f>
        <v>6161</v>
      </c>
      <c r="R5" s="9">
        <f>'펀더멘탈 지표'!E104</f>
        <v>8547</v>
      </c>
      <c r="S5" s="9">
        <f>'펀더멘탈 지표'!F104</f>
        <v>14856</v>
      </c>
      <c r="T5" s="9">
        <f>'펀더멘탈 지표'!G104</f>
        <v>28821</v>
      </c>
      <c r="U5" s="9">
        <f>'펀더멘탈 지표'!H104</f>
        <v>371</v>
      </c>
      <c r="V5" s="9">
        <f>'펀더멘탈 지표'!I104</f>
        <v>548</v>
      </c>
      <c r="W5" s="9">
        <f>'펀더멘탈 지표'!J104</f>
        <v>1150</v>
      </c>
      <c r="X5" s="9">
        <f>'펀더멘탈 지표'!K104</f>
        <v>2244</v>
      </c>
      <c r="Y5" s="9">
        <f>'펀더멘탈 지표'!L104</f>
        <v>6.02</v>
      </c>
      <c r="Z5" s="9">
        <f>'펀더멘탈 지표'!M104</f>
        <v>6.41</v>
      </c>
      <c r="AA5" s="9">
        <f>'펀더멘탈 지표'!N104</f>
        <v>7.74</v>
      </c>
      <c r="AB5" s="9">
        <f>'펀더멘탈 지표'!O104</f>
        <v>7.79</v>
      </c>
      <c r="AC5" s="9">
        <f>'펀더멘탈 지표'!P104</f>
        <v>12.99</v>
      </c>
      <c r="AD5" s="9" t="str">
        <f>'펀더멘탈 지표'!Q104</f>
        <v>nan</v>
      </c>
      <c r="AE5" s="9">
        <f>'펀더멘탈 지표'!R104</f>
        <v>20.260000000000002</v>
      </c>
      <c r="AF5" s="9">
        <f>'펀더멘탈 지표'!S104</f>
        <v>23.84</v>
      </c>
      <c r="AG5" s="9">
        <f>'펀더멘탈 지표'!T104</f>
        <v>1745</v>
      </c>
      <c r="AH5" s="9">
        <f>'펀더멘탈 지표'!U104</f>
        <v>2247</v>
      </c>
      <c r="AI5" s="9">
        <f>'펀더멘탈 지표'!V104</f>
        <v>4648</v>
      </c>
      <c r="AJ5" s="9">
        <f>'펀더멘탈 지표'!W104</f>
        <v>7179</v>
      </c>
      <c r="AK5" s="9">
        <f>'펀더멘탈 지표'!X104</f>
        <v>18083</v>
      </c>
      <c r="AL5" s="9">
        <f>'펀더멘탈 지표'!Y104</f>
        <v>21170</v>
      </c>
      <c r="AM5" s="9">
        <f>'펀더멘탈 지표'!Z104</f>
        <v>24156</v>
      </c>
      <c r="AN5" s="9">
        <f>'펀더멘탈 지표'!AA104</f>
        <v>36283</v>
      </c>
      <c r="AO5" s="9">
        <f>'펀더멘탈 지표'!AB104</f>
        <v>150</v>
      </c>
      <c r="AP5" s="9">
        <f>'펀더멘탈 지표'!AC104</f>
        <v>450</v>
      </c>
      <c r="AQ5" s="9">
        <f>'펀더멘탈 지표'!AD104</f>
        <v>920</v>
      </c>
      <c r="AR5" s="9">
        <f>'펀더멘탈 지표'!AE104</f>
        <v>676</v>
      </c>
      <c r="AS5" s="10">
        <f>(T5/Q5)^(1/4)-1</f>
        <v>0.47066737816459647</v>
      </c>
      <c r="AT5" s="10">
        <f>T5/S5-1</f>
        <v>0.9400242326332795</v>
      </c>
      <c r="AU5" s="10">
        <f>(X5/U5)^(1/4)-1</f>
        <v>0.56823894860325863</v>
      </c>
      <c r="AV5" s="10">
        <f>X5/W5-1</f>
        <v>0.95130434782608697</v>
      </c>
      <c r="AW5" s="10">
        <f>AJ5/AI5-1</f>
        <v>0.54453528399311524</v>
      </c>
      <c r="AX5" s="10">
        <f>AR5/P5</f>
        <v>1.4743729552889858E-3</v>
      </c>
      <c r="AY5" s="12">
        <f>AX5+AV5</f>
        <v>0.95277872078137593</v>
      </c>
      <c r="AZ5" s="11">
        <f>P5/AI5</f>
        <v>98.644578313253007</v>
      </c>
      <c r="BA5" s="11">
        <f>P5/AJ5</f>
        <v>63.866833820866418</v>
      </c>
      <c r="BB5" s="11">
        <f>P5/AM5</f>
        <v>18.980791521775128</v>
      </c>
      <c r="BC5" s="11">
        <f>P5/AN5</f>
        <v>12.636772042003141</v>
      </c>
      <c r="BD5" s="11">
        <f>AVERAGE(AC5:AF5)</f>
        <v>19.03</v>
      </c>
      <c r="BE5">
        <v>13</v>
      </c>
      <c r="BF5">
        <f>BE5+O5</f>
        <v>21</v>
      </c>
      <c r="BG5">
        <v>4</v>
      </c>
    </row>
    <row r="6" spans="1:59" x14ac:dyDescent="0.3">
      <c r="A6" s="5">
        <f>유니버스!A71</f>
        <v>89030</v>
      </c>
      <c r="B6" s="5" t="str">
        <f>유니버스!B71</f>
        <v>테크윙</v>
      </c>
      <c r="C6" s="5" t="str">
        <f>유니버스!C71</f>
        <v>반도체</v>
      </c>
      <c r="D6" s="5" t="str">
        <f>유니버스!D71</f>
        <v>테스트 장비</v>
      </c>
      <c r="E6" s="6">
        <f>'모멘텀 지표'!C71</f>
        <v>1.64</v>
      </c>
      <c r="F6" s="6">
        <f>'모멘텀 지표'!D71</f>
        <v>1.73</v>
      </c>
      <c r="G6" s="6">
        <f>'모멘텀 지표'!E71</f>
        <v>13.32</v>
      </c>
      <c r="H6" s="6">
        <f>'모멘텀 지표'!F71</f>
        <v>5.85</v>
      </c>
      <c r="I6" s="6">
        <f>'모멘텀 지표'!G71</f>
        <v>7.16</v>
      </c>
      <c r="J6" s="6">
        <f>'모멘텀 지표'!H71</f>
        <v>11.08</v>
      </c>
      <c r="K6" s="6">
        <v>39</v>
      </c>
      <c r="L6" s="6">
        <v>15</v>
      </c>
      <c r="M6" s="6">
        <v>20</v>
      </c>
      <c r="N6">
        <f>L6+M6</f>
        <v>35</v>
      </c>
      <c r="O6">
        <v>9</v>
      </c>
      <c r="P6" s="9">
        <f>'펀더멘탈 지표'!C71</f>
        <v>21700</v>
      </c>
      <c r="Q6" s="9">
        <f>'펀더멘탈 지표'!D71</f>
        <v>1869</v>
      </c>
      <c r="R6" s="9">
        <f>'펀더멘탈 지표'!E71</f>
        <v>2282</v>
      </c>
      <c r="S6" s="9">
        <f>'펀더멘탈 지표'!F71</f>
        <v>2559</v>
      </c>
      <c r="T6" s="9">
        <f>'펀더멘탈 지표'!G71</f>
        <v>3074</v>
      </c>
      <c r="U6" s="9">
        <f>'펀더멘탈 지표'!H71</f>
        <v>244</v>
      </c>
      <c r="V6" s="9">
        <f>'펀더멘탈 지표'!I71</f>
        <v>379</v>
      </c>
      <c r="W6" s="9">
        <f>'펀더멘탈 지표'!J71</f>
        <v>362</v>
      </c>
      <c r="X6" s="9">
        <f>'펀더멘탈 지표'!K71</f>
        <v>597</v>
      </c>
      <c r="Y6" s="9">
        <f>'펀더멘탈 지표'!L71</f>
        <v>13.06</v>
      </c>
      <c r="Z6" s="9">
        <f>'펀더멘탈 지표'!M71</f>
        <v>16.62</v>
      </c>
      <c r="AA6" s="9">
        <f>'펀더멘탈 지표'!N71</f>
        <v>14.15</v>
      </c>
      <c r="AB6" s="9">
        <f>'펀더멘탈 지표'!O71</f>
        <v>19.420000000000002</v>
      </c>
      <c r="AC6" s="9">
        <f>'펀더멘탈 지표'!P71</f>
        <v>6.41</v>
      </c>
      <c r="AD6" s="9">
        <f>'펀더멘탈 지표'!Q71</f>
        <v>16.97</v>
      </c>
      <c r="AE6" s="9">
        <f>'펀더멘탈 지표'!R71</f>
        <v>8.58</v>
      </c>
      <c r="AF6" s="9">
        <f>'펀더멘탈 지표'!S71</f>
        <v>19.149999999999999</v>
      </c>
      <c r="AG6" s="9">
        <f>'펀더멘탈 지표'!T71</f>
        <v>566</v>
      </c>
      <c r="AH6" s="9">
        <f>'펀더멘탈 지표'!U71</f>
        <v>1659</v>
      </c>
      <c r="AI6" s="9">
        <f>'펀더멘탈 지표'!V71</f>
        <v>928</v>
      </c>
      <c r="AJ6" s="9">
        <f>'펀더멘탈 지표'!W71</f>
        <v>2352</v>
      </c>
      <c r="AK6" s="9">
        <f>'펀더멘탈 지표'!X71</f>
        <v>9365</v>
      </c>
      <c r="AL6" s="9">
        <f>'펀더멘탈 지표'!Y71</f>
        <v>10812</v>
      </c>
      <c r="AM6" s="9">
        <f>'펀더멘탈 지표'!Z71</f>
        <v>11558</v>
      </c>
      <c r="AN6" s="9">
        <f>'펀더멘탈 지표'!AA71</f>
        <v>13897</v>
      </c>
      <c r="AO6" s="9">
        <f>'펀더멘탈 지표'!AB71</f>
        <v>230</v>
      </c>
      <c r="AP6" s="9">
        <f>'펀더멘탈 지표'!AC71</f>
        <v>230</v>
      </c>
      <c r="AQ6" s="9">
        <f>'펀더멘탈 지표'!AD71</f>
        <v>230</v>
      </c>
      <c r="AR6" s="9">
        <f>'펀더멘탈 지표'!AE71</f>
        <v>230</v>
      </c>
      <c r="AS6" s="10">
        <f>(T6/Q6)^(1/4)-1</f>
        <v>0.13246200615213222</v>
      </c>
      <c r="AT6" s="10">
        <f>T6/S6-1</f>
        <v>0.2012504884720594</v>
      </c>
      <c r="AU6" s="10">
        <f>(X6/U6)^(1/4)-1</f>
        <v>0.25067977315793444</v>
      </c>
      <c r="AV6" s="10">
        <f>X6/W6-1</f>
        <v>0.649171270718232</v>
      </c>
      <c r="AW6" s="10">
        <f>AJ6/AI6-1</f>
        <v>1.5344827586206895</v>
      </c>
      <c r="AX6" s="10">
        <f>AR6/P6</f>
        <v>1.0599078341013824E-2</v>
      </c>
      <c r="AY6" s="12">
        <f>AX6+AV6</f>
        <v>0.65977034905924581</v>
      </c>
      <c r="AZ6" s="11">
        <f>P6/AI6</f>
        <v>23.383620689655171</v>
      </c>
      <c r="BA6" s="11">
        <f>P6/AJ6</f>
        <v>9.2261904761904763</v>
      </c>
      <c r="BB6" s="11">
        <f>P6/AM6</f>
        <v>1.8774874545769165</v>
      </c>
      <c r="BC6" s="11">
        <f>P6/AN6</f>
        <v>1.5614880909548823</v>
      </c>
      <c r="BD6" s="11">
        <f>AVERAGE(AC6:AF6)</f>
        <v>12.7775</v>
      </c>
      <c r="BE6">
        <v>20</v>
      </c>
      <c r="BF6">
        <f>BE6+O6</f>
        <v>29</v>
      </c>
      <c r="BG6">
        <v>5</v>
      </c>
    </row>
    <row r="7" spans="1:59" x14ac:dyDescent="0.3">
      <c r="A7" s="5">
        <f>유니버스!A97</f>
        <v>195870</v>
      </c>
      <c r="B7" s="5" t="str">
        <f>유니버스!B97</f>
        <v>해성디에스</v>
      </c>
      <c r="C7" s="5" t="str">
        <f>유니버스!C97</f>
        <v>반도체</v>
      </c>
      <c r="D7" s="5" t="str">
        <f>유니버스!D97</f>
        <v>리드프레임</v>
      </c>
      <c r="E7" s="6">
        <f>'모멘텀 지표'!C97</f>
        <v>19.850000000000001</v>
      </c>
      <c r="F7" s="6">
        <f>'모멘텀 지표'!D97</f>
        <v>11.46</v>
      </c>
      <c r="G7" s="6">
        <f>'모멘텀 지표'!E97</f>
        <v>28.51</v>
      </c>
      <c r="H7" s="6">
        <f>'모멘텀 지표'!F97</f>
        <v>20.329999999999998</v>
      </c>
      <c r="I7" s="6">
        <f>'모멘텀 지표'!G97</f>
        <v>14.29</v>
      </c>
      <c r="J7" s="6">
        <f>'모멘텀 지표'!H97</f>
        <v>23.76</v>
      </c>
      <c r="K7" s="6">
        <v>1</v>
      </c>
      <c r="L7" s="6">
        <v>1</v>
      </c>
      <c r="M7" s="6">
        <v>8</v>
      </c>
      <c r="N7">
        <f>L7+M7</f>
        <v>9</v>
      </c>
      <c r="O7">
        <v>3</v>
      </c>
      <c r="P7" s="9">
        <f>'펀더멘탈 지표'!C97</f>
        <v>64000</v>
      </c>
      <c r="Q7" s="9">
        <f>'펀더멘탈 지표'!D97</f>
        <v>3814</v>
      </c>
      <c r="R7" s="9">
        <f>'펀더멘탈 지표'!E97</f>
        <v>4587</v>
      </c>
      <c r="S7" s="9">
        <f>'펀더멘탈 지표'!F97</f>
        <v>6554</v>
      </c>
      <c r="T7" s="9">
        <f>'펀더멘탈 지표'!G97</f>
        <v>7680</v>
      </c>
      <c r="U7" s="9">
        <f>'펀더멘탈 지표'!H97</f>
        <v>270</v>
      </c>
      <c r="V7" s="9">
        <f>'펀더멘탈 지표'!I97</f>
        <v>435</v>
      </c>
      <c r="W7" s="9">
        <f>'펀더멘탈 지표'!J97</f>
        <v>863</v>
      </c>
      <c r="X7" s="9">
        <f>'펀더멘탈 지표'!K97</f>
        <v>1275</v>
      </c>
      <c r="Y7" s="9">
        <f>'펀더멘탈 지표'!L97</f>
        <v>7.09</v>
      </c>
      <c r="Z7" s="9">
        <f>'펀더멘탈 지표'!M97</f>
        <v>9.49</v>
      </c>
      <c r="AA7" s="9">
        <f>'펀더멘탈 지표'!N97</f>
        <v>13.17</v>
      </c>
      <c r="AB7" s="9">
        <f>'펀더멘탈 지표'!O97</f>
        <v>16.600000000000001</v>
      </c>
      <c r="AC7" s="9">
        <f>'펀더멘탈 지표'!P97</f>
        <v>9.06</v>
      </c>
      <c r="AD7" s="9">
        <f>'펀더멘탈 지표'!Q97</f>
        <v>13.62</v>
      </c>
      <c r="AE7" s="9">
        <f>'펀더멘탈 지표'!R97</f>
        <v>27.09</v>
      </c>
      <c r="AF7" s="9">
        <f>'펀더멘탈 지표'!S97</f>
        <v>28.64</v>
      </c>
      <c r="AG7" s="9">
        <f>'펀더멘탈 지표'!T97</f>
        <v>1078</v>
      </c>
      <c r="AH7" s="9">
        <f>'펀더멘탈 지표'!U97</f>
        <v>1764</v>
      </c>
      <c r="AI7" s="9">
        <f>'펀더멘탈 지표'!V97</f>
        <v>4192</v>
      </c>
      <c r="AJ7" s="9">
        <f>'펀더멘탈 지표'!W97</f>
        <v>5708</v>
      </c>
      <c r="AK7" s="9">
        <f>'펀더멘탈 지표'!X97</f>
        <v>12267</v>
      </c>
      <c r="AL7" s="9">
        <f>'펀더멘탈 지표'!Y97</f>
        <v>13638</v>
      </c>
      <c r="AM7" s="9">
        <f>'펀더멘탈 지표'!Z97</f>
        <v>17313</v>
      </c>
      <c r="AN7" s="9">
        <f>'펀더멘탈 지표'!AA97</f>
        <v>22544</v>
      </c>
      <c r="AO7" s="9">
        <f>'펀더멘탈 지표'!AB97</f>
        <v>350</v>
      </c>
      <c r="AP7" s="9">
        <f>'펀더멘탈 지표'!AC97</f>
        <v>450</v>
      </c>
      <c r="AQ7" s="9">
        <f>'펀더멘탈 지표'!AD97</f>
        <v>600</v>
      </c>
      <c r="AR7" s="9">
        <f>'펀더멘탈 지표'!AE97</f>
        <v>702</v>
      </c>
      <c r="AS7" s="10">
        <f>(T7/Q7)^(1/4)-1</f>
        <v>0.19122865776698106</v>
      </c>
      <c r="AT7" s="10">
        <f>T7/S7-1</f>
        <v>0.17180347879157765</v>
      </c>
      <c r="AU7" s="10">
        <f>(X7/U7)^(1/4)-1</f>
        <v>0.47413278519978741</v>
      </c>
      <c r="AV7" s="10">
        <f>X7/W7-1</f>
        <v>0.47740440324449596</v>
      </c>
      <c r="AW7" s="10">
        <f>AJ7/AI7-1</f>
        <v>0.36164122137404586</v>
      </c>
      <c r="AX7" s="10">
        <f>AR7/P7</f>
        <v>1.0968749999999999E-2</v>
      </c>
      <c r="AY7" s="12">
        <f>AX7+AV7</f>
        <v>0.48837315324449593</v>
      </c>
      <c r="AZ7" s="11">
        <f>P7/AI7</f>
        <v>15.267175572519085</v>
      </c>
      <c r="BA7" s="11">
        <f>P7/AJ7</f>
        <v>11.212333566923617</v>
      </c>
      <c r="BB7" s="11">
        <f>P7/AM7</f>
        <v>3.6966441402414372</v>
      </c>
      <c r="BC7" s="11">
        <f>P7/AN7</f>
        <v>2.8388928317955999</v>
      </c>
      <c r="BD7" s="11">
        <f>AVERAGE(AC7:AF7)</f>
        <v>19.602499999999999</v>
      </c>
      <c r="BE7">
        <v>31</v>
      </c>
      <c r="BF7">
        <f>BE7+O7</f>
        <v>34</v>
      </c>
      <c r="BG7">
        <v>6</v>
      </c>
    </row>
    <row r="8" spans="1:59" x14ac:dyDescent="0.3">
      <c r="A8" s="5">
        <f>유니버스!A55</f>
        <v>55490</v>
      </c>
      <c r="B8" s="5" t="str">
        <f>유니버스!B55</f>
        <v>테이팩스</v>
      </c>
      <c r="C8" s="5" t="str">
        <f>유니버스!C55</f>
        <v>이차전지</v>
      </c>
      <c r="D8" s="5" t="str">
        <f>유니버스!D55</f>
        <v>테이프</v>
      </c>
      <c r="E8" s="6">
        <f>'모멘텀 지표'!C55</f>
        <v>1.44</v>
      </c>
      <c r="F8" s="6">
        <f>'모멘텀 지표'!D55</f>
        <v>1.68</v>
      </c>
      <c r="G8" s="6">
        <f>'모멘텀 지표'!E55</f>
        <v>6.81</v>
      </c>
      <c r="H8" s="6">
        <f>'모멘텀 지표'!F55</f>
        <v>3.89</v>
      </c>
      <c r="I8" s="6">
        <f>'모멘텀 지표'!G55</f>
        <v>15.4</v>
      </c>
      <c r="J8" s="6">
        <f>'모멘텀 지표'!H55</f>
        <v>11.01</v>
      </c>
      <c r="K8" s="6">
        <v>43</v>
      </c>
      <c r="L8" s="6">
        <v>31</v>
      </c>
      <c r="M8" s="6">
        <v>7</v>
      </c>
      <c r="N8">
        <f>L8+M8</f>
        <v>38</v>
      </c>
      <c r="O8">
        <v>10</v>
      </c>
      <c r="P8" s="9">
        <f>'펀더멘탈 지표'!C55</f>
        <v>84700</v>
      </c>
      <c r="Q8" s="9">
        <f>'펀더멘탈 지표'!D55</f>
        <v>1126</v>
      </c>
      <c r="R8" s="9">
        <f>'펀더멘탈 지표'!E55</f>
        <v>1188</v>
      </c>
      <c r="S8" s="9">
        <f>'펀더멘탈 지표'!F55</f>
        <v>1549</v>
      </c>
      <c r="T8" s="9">
        <f>'펀더멘탈 지표'!G55</f>
        <v>2146</v>
      </c>
      <c r="U8" s="9">
        <f>'펀더멘탈 지표'!H55</f>
        <v>83</v>
      </c>
      <c r="V8" s="9">
        <f>'펀더멘탈 지표'!I55</f>
        <v>138</v>
      </c>
      <c r="W8" s="9">
        <f>'펀더멘탈 지표'!J55</f>
        <v>213</v>
      </c>
      <c r="X8" s="9">
        <f>'펀더멘탈 지표'!K55</f>
        <v>324</v>
      </c>
      <c r="Y8" s="9">
        <f>'펀더멘탈 지표'!L55</f>
        <v>7.35</v>
      </c>
      <c r="Z8" s="9">
        <f>'펀더멘탈 지표'!M55</f>
        <v>11.65</v>
      </c>
      <c r="AA8" s="9">
        <f>'펀더멘탈 지표'!N55</f>
        <v>13.72</v>
      </c>
      <c r="AB8" s="9">
        <f>'펀더멘탈 지표'!O55</f>
        <v>15.13</v>
      </c>
      <c r="AC8" s="9">
        <f>'펀더멘탈 지표'!P55</f>
        <v>7.87</v>
      </c>
      <c r="AD8" s="9">
        <f>'펀더멘탈 지표'!Q55</f>
        <v>12.86</v>
      </c>
      <c r="AE8" s="9">
        <f>'펀더멘탈 지표'!R55</f>
        <v>15.39</v>
      </c>
      <c r="AF8" s="9">
        <f>'펀더멘탈 지표'!S55</f>
        <v>18.690000000000001</v>
      </c>
      <c r="AG8" s="9">
        <f>'펀더멘탈 지표'!T55</f>
        <v>1617</v>
      </c>
      <c r="AH8" s="9">
        <f>'펀더멘탈 지표'!U55</f>
        <v>2931</v>
      </c>
      <c r="AI8" s="9">
        <f>'펀더멘탈 지표'!V55</f>
        <v>4009</v>
      </c>
      <c r="AJ8" s="9">
        <f>'펀더멘탈 지표'!W55</f>
        <v>5691</v>
      </c>
      <c r="AK8" s="9">
        <f>'펀더멘탈 지표'!X55</f>
        <v>21349</v>
      </c>
      <c r="AL8" s="9">
        <f>'펀더멘탈 지표'!Y55</f>
        <v>24253</v>
      </c>
      <c r="AM8" s="9">
        <f>'펀더멘탈 지표'!Z55</f>
        <v>27834</v>
      </c>
      <c r="AN8" s="9">
        <f>'펀더멘탈 지표'!AA55</f>
        <v>33067</v>
      </c>
      <c r="AO8" s="9" t="str">
        <f>'펀더멘탈 지표'!AB55</f>
        <v>-</v>
      </c>
      <c r="AP8" s="9">
        <f>'펀더멘탈 지표'!AC55</f>
        <v>500</v>
      </c>
      <c r="AQ8" s="9">
        <f>'펀더멘탈 지표'!AD55</f>
        <v>700</v>
      </c>
      <c r="AR8" s="9">
        <f>'펀더멘탈 지표'!AE55</f>
        <v>500</v>
      </c>
      <c r="AS8" s="10">
        <f>(T8/Q8)^(1/4)-1</f>
        <v>0.174959323410385</v>
      </c>
      <c r="AT8" s="10">
        <f>T8/S8-1</f>
        <v>0.3854099418979986</v>
      </c>
      <c r="AU8" s="10">
        <f>(X8/U8)^(1/4)-1</f>
        <v>0.40561612107090816</v>
      </c>
      <c r="AV8" s="10">
        <f>X8/W8-1</f>
        <v>0.52112676056338025</v>
      </c>
      <c r="AW8" s="10">
        <f>AJ8/AI8-1</f>
        <v>0.41955599900224505</v>
      </c>
      <c r="AX8" s="10">
        <f>AR8/P8</f>
        <v>5.9031877213695395E-3</v>
      </c>
      <c r="AY8" s="12">
        <f>AX8+AV8</f>
        <v>0.52702994828474981</v>
      </c>
      <c r="AZ8" s="11">
        <f>P8/AI8</f>
        <v>21.12746320778249</v>
      </c>
      <c r="BA8" s="11">
        <f>P8/AJ8</f>
        <v>14.883148831488315</v>
      </c>
      <c r="BB8" s="11">
        <f>P8/AM8</f>
        <v>3.0430408852482573</v>
      </c>
      <c r="BC8" s="11">
        <f>P8/AN8</f>
        <v>2.5614661142528807</v>
      </c>
      <c r="BD8" s="11">
        <f>AVERAGE(AC8:AF8)</f>
        <v>13.702500000000001</v>
      </c>
      <c r="BE8">
        <v>27</v>
      </c>
      <c r="BF8">
        <f>BE8+O8</f>
        <v>37</v>
      </c>
      <c r="BG8">
        <v>7</v>
      </c>
    </row>
    <row r="9" spans="1:59" x14ac:dyDescent="0.3">
      <c r="A9" s="5">
        <f>유니버스!A46</f>
        <v>35900</v>
      </c>
      <c r="B9" s="5" t="str">
        <f>유니버스!B46</f>
        <v>JYP Ent.</v>
      </c>
      <c r="C9" s="5" t="str">
        <f>유니버스!C46</f>
        <v>엔터</v>
      </c>
      <c r="D9" s="5">
        <f>유니버스!D46</f>
        <v>0</v>
      </c>
      <c r="E9" s="6">
        <f>'모멘텀 지표'!C46</f>
        <v>-1.71</v>
      </c>
      <c r="F9" s="6">
        <f>'모멘텀 지표'!D46</f>
        <v>0.32</v>
      </c>
      <c r="G9" s="6">
        <f>'모멘텀 지표'!E46</f>
        <v>22.16</v>
      </c>
      <c r="H9" s="6">
        <f>'모멘텀 지표'!F46</f>
        <v>4.8</v>
      </c>
      <c r="I9" s="6">
        <f>'모멘텀 지표'!G46</f>
        <v>41.83</v>
      </c>
      <c r="J9" s="6">
        <f>'모멘텀 지표'!H46</f>
        <v>23.74</v>
      </c>
      <c r="K9" s="6">
        <v>95</v>
      </c>
      <c r="L9" s="6">
        <v>6</v>
      </c>
      <c r="M9" s="6">
        <v>2</v>
      </c>
      <c r="N9">
        <f>L9+M9</f>
        <v>8</v>
      </c>
      <c r="O9">
        <v>1</v>
      </c>
      <c r="P9" s="9">
        <f>'펀더멘탈 지표'!C46</f>
        <v>63400</v>
      </c>
      <c r="Q9" s="9">
        <f>'펀더멘탈 지표'!D46</f>
        <v>1554</v>
      </c>
      <c r="R9" s="9">
        <f>'펀더멘탈 지표'!E46</f>
        <v>1444</v>
      </c>
      <c r="S9" s="9">
        <f>'펀더멘탈 지표'!F46</f>
        <v>1939</v>
      </c>
      <c r="T9" s="9">
        <f>'펀더멘탈 지표'!G46</f>
        <v>2707</v>
      </c>
      <c r="U9" s="9">
        <f>'펀더멘탈 지표'!H46</f>
        <v>435</v>
      </c>
      <c r="V9" s="9">
        <f>'펀더멘탈 지표'!I46</f>
        <v>441</v>
      </c>
      <c r="W9" s="9">
        <f>'펀더멘탈 지표'!J46</f>
        <v>579</v>
      </c>
      <c r="X9" s="9">
        <f>'펀더멘탈 지표'!K46</f>
        <v>811</v>
      </c>
      <c r="Y9" s="9">
        <f>'펀더멘탈 지표'!L46</f>
        <v>27.96</v>
      </c>
      <c r="Z9" s="9">
        <f>'펀더멘탈 지표'!M46</f>
        <v>30.57</v>
      </c>
      <c r="AA9" s="9">
        <f>'펀더멘탈 지표'!N46</f>
        <v>29.86</v>
      </c>
      <c r="AB9" s="9">
        <f>'펀더멘탈 지표'!O46</f>
        <v>29.95</v>
      </c>
      <c r="AC9" s="9">
        <f>'펀더멘탈 지표'!P46</f>
        <v>21.91</v>
      </c>
      <c r="AD9" s="9">
        <f>'펀더멘탈 지표'!Q46</f>
        <v>17.29</v>
      </c>
      <c r="AE9" s="9">
        <f>'펀더멘탈 지표'!R46</f>
        <v>31.43</v>
      </c>
      <c r="AF9" s="9">
        <f>'펀더멘탈 지표'!S46</f>
        <v>23.32</v>
      </c>
      <c r="AG9" s="9">
        <f>'펀더멘탈 지표'!T46</f>
        <v>883</v>
      </c>
      <c r="AH9" s="9">
        <f>'펀더멘탈 지표'!U46</f>
        <v>832</v>
      </c>
      <c r="AI9" s="9">
        <f>'펀더멘탈 지표'!V46</f>
        <v>1900</v>
      </c>
      <c r="AJ9" s="9">
        <f>'펀더멘탈 지표'!W46</f>
        <v>1779</v>
      </c>
      <c r="AK9" s="9">
        <f>'펀더멘탈 지표'!X46</f>
        <v>4801</v>
      </c>
      <c r="AL9" s="9">
        <f>'펀더멘탈 지표'!Y46</f>
        <v>5519</v>
      </c>
      <c r="AM9" s="9">
        <f>'펀더멘탈 지표'!Z46</f>
        <v>7451</v>
      </c>
      <c r="AN9" s="9">
        <f>'펀더멘탈 지표'!AA46</f>
        <v>8909</v>
      </c>
      <c r="AO9" s="9">
        <f>'펀더멘탈 지표'!AB46</f>
        <v>155</v>
      </c>
      <c r="AP9" s="9">
        <f>'펀더멘탈 지표'!AC46</f>
        <v>154</v>
      </c>
      <c r="AQ9" s="9">
        <f>'펀더멘탈 지표'!AD46</f>
        <v>369</v>
      </c>
      <c r="AR9" s="9">
        <f>'펀더멘탈 지표'!AE46</f>
        <v>278</v>
      </c>
      <c r="AS9" s="10">
        <f>(T9/Q9)^(1/4)-1</f>
        <v>0.14883937046401696</v>
      </c>
      <c r="AT9" s="10">
        <f>T9/S9-1</f>
        <v>0.39608045384218671</v>
      </c>
      <c r="AU9" s="10">
        <f>(X9/U9)^(1/4)-1</f>
        <v>0.16851125359714114</v>
      </c>
      <c r="AV9" s="10">
        <f>X9/W9-1</f>
        <v>0.40069084628670115</v>
      </c>
      <c r="AW9" s="10">
        <f>AJ9/AI9-1</f>
        <v>-6.3684210526315788E-2</v>
      </c>
      <c r="AX9" s="10">
        <f>AR9/P9</f>
        <v>4.384858044164038E-3</v>
      </c>
      <c r="AY9" s="12">
        <f>AX9+AV9</f>
        <v>0.40507570433086521</v>
      </c>
      <c r="AZ9" s="11">
        <f>P9/AI9</f>
        <v>33.368421052631582</v>
      </c>
      <c r="BA9" s="11">
        <f>P9/AJ9</f>
        <v>35.637998875772908</v>
      </c>
      <c r="BB9" s="11">
        <f>P9/AM9</f>
        <v>8.5089249765132191</v>
      </c>
      <c r="BC9" s="11">
        <f>P9/AN9</f>
        <v>7.1163991469300711</v>
      </c>
      <c r="BD9" s="11">
        <f>AVERAGE(AC9:AF9)</f>
        <v>23.487499999999997</v>
      </c>
      <c r="BE9">
        <v>38</v>
      </c>
      <c r="BF9">
        <f>BE9+O9</f>
        <v>39</v>
      </c>
      <c r="BG9">
        <v>8</v>
      </c>
    </row>
    <row r="10" spans="1:59" x14ac:dyDescent="0.3">
      <c r="A10" s="5">
        <f>유니버스!A101</f>
        <v>218410</v>
      </c>
      <c r="B10" s="5" t="str">
        <f>유니버스!B101</f>
        <v>RFHIC</v>
      </c>
      <c r="C10" s="5" t="str">
        <f>유니버스!C101</f>
        <v>통신</v>
      </c>
      <c r="D10" s="5">
        <f>유니버스!D101</f>
        <v>0</v>
      </c>
      <c r="E10" s="6">
        <f>'모멘텀 지표'!C101</f>
        <v>-1.1299999999999999</v>
      </c>
      <c r="F10" s="6">
        <f>'모멘텀 지표'!D101</f>
        <v>-1.26</v>
      </c>
      <c r="G10" s="6">
        <f>'모멘텀 지표'!E101</f>
        <v>7.95</v>
      </c>
      <c r="H10" s="6">
        <f>'모멘텀 지표'!F101</f>
        <v>0.53</v>
      </c>
      <c r="I10" s="6">
        <f>'모멘텀 지표'!G101</f>
        <v>-6.86</v>
      </c>
      <c r="J10" s="6">
        <f>'모멘텀 지표'!H101</f>
        <v>3.76</v>
      </c>
      <c r="K10" s="6">
        <v>86</v>
      </c>
      <c r="L10" s="6">
        <v>29</v>
      </c>
      <c r="M10" s="6">
        <v>66</v>
      </c>
      <c r="N10">
        <f>L10+M10</f>
        <v>95</v>
      </c>
      <c r="O10">
        <v>38</v>
      </c>
      <c r="P10" s="9">
        <f>'펀더멘탈 지표'!C101</f>
        <v>30550</v>
      </c>
      <c r="Q10" s="9">
        <f>'펀더멘탈 지표'!D101</f>
        <v>1078</v>
      </c>
      <c r="R10" s="9">
        <f>'펀더멘탈 지표'!E101</f>
        <v>705</v>
      </c>
      <c r="S10" s="9">
        <f>'펀더멘탈 지표'!F101</f>
        <v>1016</v>
      </c>
      <c r="T10" s="9">
        <f>'펀더멘탈 지표'!G101</f>
        <v>1776</v>
      </c>
      <c r="U10" s="9">
        <f>'펀더멘탈 지표'!H101</f>
        <v>179</v>
      </c>
      <c r="V10" s="9">
        <f>'펀더멘탈 지표'!I101</f>
        <v>-30</v>
      </c>
      <c r="W10" s="9">
        <f>'펀더멘탈 지표'!J101</f>
        <v>44</v>
      </c>
      <c r="X10" s="9">
        <f>'펀더멘탈 지표'!K101</f>
        <v>277</v>
      </c>
      <c r="Y10" s="9">
        <f>'펀더멘탈 지표'!L101</f>
        <v>16.64</v>
      </c>
      <c r="Z10" s="9">
        <f>'펀더멘탈 지표'!M101</f>
        <v>-4.25</v>
      </c>
      <c r="AA10" s="9">
        <f>'펀더멘탈 지표'!N101</f>
        <v>4.3</v>
      </c>
      <c r="AB10" s="9">
        <f>'펀더멘탈 지표'!O101</f>
        <v>15.58</v>
      </c>
      <c r="AC10" s="9">
        <f>'펀더멘탈 지표'!P101</f>
        <v>11.22</v>
      </c>
      <c r="AD10" s="9">
        <f>'펀더멘탈 지표'!Q101</f>
        <v>1.02</v>
      </c>
      <c r="AE10" s="9">
        <f>'펀더멘탈 지표'!R101</f>
        <v>2.5299999999999998</v>
      </c>
      <c r="AF10" s="9">
        <f>'펀더멘탈 지표'!S101</f>
        <v>10.24</v>
      </c>
      <c r="AG10" s="9">
        <f>'펀더멘탈 지표'!T101</f>
        <v>835</v>
      </c>
      <c r="AH10" s="9">
        <f>'펀더멘탈 지표'!U101</f>
        <v>83</v>
      </c>
      <c r="AI10" s="9">
        <f>'펀더멘탈 지표'!V101</f>
        <v>237</v>
      </c>
      <c r="AJ10" s="9">
        <f>'펀더멘탈 지표'!W101</f>
        <v>1084</v>
      </c>
      <c r="AK10" s="9">
        <f>'펀더멘탈 지표'!X101</f>
        <v>8145</v>
      </c>
      <c r="AL10" s="9">
        <f>'펀더멘탈 지표'!Y101</f>
        <v>8109</v>
      </c>
      <c r="AM10" s="9">
        <f>'펀더멘탈 지표'!Z101</f>
        <v>10675</v>
      </c>
      <c r="AN10" s="9">
        <f>'펀더멘탈 지표'!AA101</f>
        <v>10883</v>
      </c>
      <c r="AO10" s="9">
        <f>'펀더멘탈 지표'!AB101</f>
        <v>195</v>
      </c>
      <c r="AP10" s="9">
        <f>'펀더멘탈 지표'!AC101</f>
        <v>98</v>
      </c>
      <c r="AQ10" s="9">
        <f>'펀더멘탈 지표'!AD101</f>
        <v>150</v>
      </c>
      <c r="AR10" s="9">
        <f>'펀더멘탈 지표'!AE101</f>
        <v>167</v>
      </c>
      <c r="AS10" s="10">
        <f>(T10/Q10)^(1/4)-1</f>
        <v>0.13293775579442246</v>
      </c>
      <c r="AT10" s="10">
        <f>T10/S10-1</f>
        <v>0.74803149606299213</v>
      </c>
      <c r="AU10" s="10">
        <f>(X10/U10)^(1/4)-1</f>
        <v>0.11533847635924199</v>
      </c>
      <c r="AV10" s="10">
        <f>X10/W10-1</f>
        <v>5.2954545454545459</v>
      </c>
      <c r="AW10" s="10">
        <f>AJ10/AI10-1</f>
        <v>3.5738396624472575</v>
      </c>
      <c r="AX10" s="10">
        <f>AR10/P10</f>
        <v>5.4664484451718495E-3</v>
      </c>
      <c r="AY10" s="12">
        <f>AX10+AV10</f>
        <v>5.3009209938997177</v>
      </c>
      <c r="AZ10" s="11">
        <f>P10/AI10</f>
        <v>128.90295358649789</v>
      </c>
      <c r="BA10" s="11">
        <f>P10/AJ10</f>
        <v>28.182656826568266</v>
      </c>
      <c r="BB10" s="11">
        <f>P10/AM10</f>
        <v>2.8618266978922717</v>
      </c>
      <c r="BC10" s="11">
        <f>P10/AN10</f>
        <v>2.8071303868418633</v>
      </c>
      <c r="BD10" s="11">
        <f>AVERAGE(AC10:AF10)</f>
        <v>6.2524999999999995</v>
      </c>
      <c r="BE10">
        <v>5</v>
      </c>
      <c r="BF10">
        <f>BE10+O10</f>
        <v>43</v>
      </c>
      <c r="BG10">
        <v>9</v>
      </c>
    </row>
    <row r="11" spans="1:59" x14ac:dyDescent="0.3">
      <c r="A11" s="5">
        <f>유니버스!A120</f>
        <v>352820</v>
      </c>
      <c r="B11" s="5" t="str">
        <f>유니버스!B120</f>
        <v>하이브</v>
      </c>
      <c r="C11" s="5" t="str">
        <f>유니버스!C120</f>
        <v>엔터</v>
      </c>
      <c r="D11" s="5">
        <f>유니버스!D120</f>
        <v>0</v>
      </c>
      <c r="E11" s="6">
        <f>'모멘텀 지표'!C120</f>
        <v>4.26</v>
      </c>
      <c r="F11" s="6">
        <f>'모멘텀 지표'!D120</f>
        <v>0.82</v>
      </c>
      <c r="G11" s="6">
        <f>'모멘텀 지표'!E120</f>
        <v>4.26</v>
      </c>
      <c r="H11" s="6">
        <f>'모멘텀 지표'!F120</f>
        <v>-1.39</v>
      </c>
      <c r="I11" s="6">
        <f>'모멘텀 지표'!G120</f>
        <v>5</v>
      </c>
      <c r="J11" s="6">
        <f>'모멘텀 지표'!H120</f>
        <v>5.4</v>
      </c>
      <c r="K11" s="6">
        <v>14</v>
      </c>
      <c r="L11" s="6">
        <v>46</v>
      </c>
      <c r="M11" s="6">
        <v>27</v>
      </c>
      <c r="N11">
        <f>L11+M11</f>
        <v>73</v>
      </c>
      <c r="O11">
        <v>27</v>
      </c>
      <c r="P11" s="9">
        <f>'펀더멘탈 지표'!C120</f>
        <v>294000</v>
      </c>
      <c r="Q11" s="9">
        <f>'펀더멘탈 지표'!D120</f>
        <v>5872</v>
      </c>
      <c r="R11" s="9">
        <f>'펀더멘탈 지표'!E120</f>
        <v>7963</v>
      </c>
      <c r="S11" s="9">
        <f>'펀더멘탈 지표'!F120</f>
        <v>12559</v>
      </c>
      <c r="T11" s="9">
        <f>'펀더멘탈 지표'!G120</f>
        <v>19460</v>
      </c>
      <c r="U11" s="9">
        <f>'펀더멘탈 지표'!H120</f>
        <v>987</v>
      </c>
      <c r="V11" s="9">
        <f>'펀더멘탈 지표'!I120</f>
        <v>1455</v>
      </c>
      <c r="W11" s="9">
        <f>'펀더멘탈 지표'!J120</f>
        <v>1902</v>
      </c>
      <c r="X11" s="9">
        <f>'펀더멘탈 지표'!K120</f>
        <v>3576</v>
      </c>
      <c r="Y11" s="9">
        <f>'펀더멘탈 지표'!L120</f>
        <v>16.809999999999999</v>
      </c>
      <c r="Z11" s="9">
        <f>'펀더멘탈 지표'!M120</f>
        <v>18.27</v>
      </c>
      <c r="AA11" s="9">
        <f>'펀더멘탈 지표'!N120</f>
        <v>15.15</v>
      </c>
      <c r="AB11" s="9">
        <f>'펀더멘탈 지표'!O120</f>
        <v>18.38</v>
      </c>
      <c r="AC11" s="9">
        <f>'펀더멘탈 지표'!P120</f>
        <v>56.47</v>
      </c>
      <c r="AD11" s="9">
        <f>'펀더멘탈 지표'!Q120</f>
        <v>12.52</v>
      </c>
      <c r="AE11" s="9">
        <f>'펀더멘탈 지표'!R120</f>
        <v>6.83</v>
      </c>
      <c r="AF11" s="9">
        <f>'펀더멘탈 지표'!S120</f>
        <v>9.57</v>
      </c>
      <c r="AG11" s="9">
        <f>'펀더멘탈 지표'!T120</f>
        <v>2574</v>
      </c>
      <c r="AH11" s="9">
        <f>'펀더멘탈 지표'!U120</f>
        <v>2811</v>
      </c>
      <c r="AI11" s="9">
        <f>'펀더멘탈 지표'!V120</f>
        <v>3606</v>
      </c>
      <c r="AJ11" s="9">
        <f>'펀더멘탈 지표'!W120</f>
        <v>6262</v>
      </c>
      <c r="AK11" s="9">
        <f>'펀더멘탈 지표'!X120</f>
        <v>6046</v>
      </c>
      <c r="AL11" s="9">
        <f>'펀더멘탈 지표'!Y120</f>
        <v>33159</v>
      </c>
      <c r="AM11" s="9">
        <f>'펀더멘탈 지표'!Z120</f>
        <v>67998</v>
      </c>
      <c r="AN11" s="9">
        <f>'펀더멘탈 지표'!AA120</f>
        <v>62799</v>
      </c>
      <c r="AO11" s="9">
        <f>'펀더멘탈 지표'!AB120</f>
        <v>0</v>
      </c>
      <c r="AP11" s="9">
        <f>'펀더멘탈 지표'!AC120</f>
        <v>0</v>
      </c>
      <c r="AQ11" s="9">
        <f>'펀더멘탈 지표'!AD120</f>
        <v>0</v>
      </c>
      <c r="AR11" s="9" t="str">
        <f>'펀더멘탈 지표'!AE120</f>
        <v>-</v>
      </c>
      <c r="AS11" s="10">
        <f>(T11/Q11)^(1/4)-1</f>
        <v>0.34923996680489533</v>
      </c>
      <c r="AT11" s="10">
        <f>T11/S11-1</f>
        <v>0.54948642407835013</v>
      </c>
      <c r="AU11" s="10">
        <f>(X11/U11)^(1/4)-1</f>
        <v>0.37965369802167648</v>
      </c>
      <c r="AV11" s="10">
        <f>X11/W11-1</f>
        <v>0.88012618296529976</v>
      </c>
      <c r="AW11" s="10">
        <f>AJ11/AI11-1</f>
        <v>0.73655019412090961</v>
      </c>
      <c r="AX11" s="10">
        <f>AQ11/P11</f>
        <v>0</v>
      </c>
      <c r="AY11" s="12">
        <f>AX11+AV11</f>
        <v>0.88012618296529976</v>
      </c>
      <c r="AZ11" s="11">
        <f>P11/AI11</f>
        <v>81.530782029950089</v>
      </c>
      <c r="BA11" s="11">
        <f>P11/AJ11</f>
        <v>46.949856275950175</v>
      </c>
      <c r="BB11" s="11">
        <f>P11/AM11</f>
        <v>4.323656578134651</v>
      </c>
      <c r="BC11" s="11">
        <f>P11/AN11</f>
        <v>4.6816032102422014</v>
      </c>
      <c r="BD11" s="11">
        <f>AVERAGE(AC11:AF11)</f>
        <v>21.347499999999997</v>
      </c>
      <c r="BE11">
        <v>16</v>
      </c>
      <c r="BF11">
        <f>BE11+O11</f>
        <v>43</v>
      </c>
      <c r="BG11">
        <v>10</v>
      </c>
    </row>
    <row r="12" spans="1:59" x14ac:dyDescent="0.3">
      <c r="A12" s="5">
        <f>유니버스!A75</f>
        <v>95340</v>
      </c>
      <c r="B12" s="5" t="str">
        <f>유니버스!B75</f>
        <v>ISC</v>
      </c>
      <c r="C12" s="5" t="str">
        <f>유니버스!C75</f>
        <v>반도체</v>
      </c>
      <c r="D12" s="5" t="str">
        <f>유니버스!D75</f>
        <v>테스트</v>
      </c>
      <c r="E12" s="6">
        <f>'모멘텀 지표'!C75</f>
        <v>1.98</v>
      </c>
      <c r="F12" s="6">
        <f>'모멘텀 지표'!D75</f>
        <v>-0.42</v>
      </c>
      <c r="G12" s="6">
        <f>'모멘텀 지표'!E75</f>
        <v>14.36</v>
      </c>
      <c r="H12" s="6">
        <f>'모멘텀 지표'!F75</f>
        <v>9.57</v>
      </c>
      <c r="I12" s="6">
        <f>'모멘텀 지표'!G75</f>
        <v>-3.6</v>
      </c>
      <c r="J12" s="6">
        <f>'모멘텀 지표'!H75</f>
        <v>9.1999999999999993</v>
      </c>
      <c r="K12" s="6">
        <v>35</v>
      </c>
      <c r="L12" s="6">
        <v>14</v>
      </c>
      <c r="M12" s="6">
        <v>57</v>
      </c>
      <c r="N12">
        <f>L12+M12</f>
        <v>71</v>
      </c>
      <c r="O12">
        <v>26</v>
      </c>
      <c r="P12" s="9">
        <f>'펀더멘탈 지표'!C75</f>
        <v>33450</v>
      </c>
      <c r="Q12" s="9">
        <f>'펀더멘탈 지표'!D75</f>
        <v>877</v>
      </c>
      <c r="R12" s="9">
        <f>'펀더멘탈 지표'!E75</f>
        <v>1218</v>
      </c>
      <c r="S12" s="9">
        <f>'펀더멘탈 지표'!F75</f>
        <v>1447</v>
      </c>
      <c r="T12" s="9">
        <f>'펀더멘탈 지표'!G75</f>
        <v>1870</v>
      </c>
      <c r="U12" s="9">
        <f>'펀더멘탈 지표'!H75</f>
        <v>20</v>
      </c>
      <c r="V12" s="9">
        <f>'펀더멘탈 지표'!I75</f>
        <v>181</v>
      </c>
      <c r="W12" s="9">
        <f>'펀더멘탈 지표'!J75</f>
        <v>375</v>
      </c>
      <c r="X12" s="9">
        <f>'펀더멘탈 지표'!K75</f>
        <v>611</v>
      </c>
      <c r="Y12" s="9">
        <f>'펀더멘탈 지표'!L75</f>
        <v>2.31</v>
      </c>
      <c r="Z12" s="9">
        <f>'펀더멘탈 지표'!M75</f>
        <v>14.85</v>
      </c>
      <c r="AA12" s="9">
        <f>'펀더멘탈 지표'!N75</f>
        <v>25.93</v>
      </c>
      <c r="AB12" s="9">
        <f>'펀더멘탈 지표'!O75</f>
        <v>32.67</v>
      </c>
      <c r="AC12" s="9">
        <f>'펀더멘탈 지표'!P75</f>
        <v>2.57</v>
      </c>
      <c r="AD12" s="9">
        <f>'펀더멘탈 지표'!Q75</f>
        <v>3.68</v>
      </c>
      <c r="AE12" s="9">
        <f>'펀더멘탈 지표'!R75</f>
        <v>15.3</v>
      </c>
      <c r="AF12" s="9">
        <f>'펀더멘탈 지표'!S75</f>
        <v>19.63</v>
      </c>
      <c r="AG12" s="9">
        <f>'펀더멘탈 지표'!T75</f>
        <v>308</v>
      </c>
      <c r="AH12" s="9">
        <f>'펀더멘탈 지표'!U75</f>
        <v>445</v>
      </c>
      <c r="AI12" s="9">
        <f>'펀더멘탈 지표'!V75</f>
        <v>1857</v>
      </c>
      <c r="AJ12" s="9">
        <f>'펀더멘탈 지표'!W75</f>
        <v>2805</v>
      </c>
      <c r="AK12" s="9">
        <f>'펀더멘탈 지표'!X75</f>
        <v>12218</v>
      </c>
      <c r="AL12" s="9">
        <f>'펀더멘탈 지표'!Y75</f>
        <v>12419</v>
      </c>
      <c r="AM12" s="9">
        <f>'펀더멘탈 지표'!Z75</f>
        <v>14083</v>
      </c>
      <c r="AN12" s="9">
        <f>'펀더멘탈 지표'!AA75</f>
        <v>16416</v>
      </c>
      <c r="AO12" s="9">
        <f>'펀더멘탈 지표'!AB75</f>
        <v>50</v>
      </c>
      <c r="AP12" s="9">
        <f>'펀더멘탈 지표'!AC75</f>
        <v>150</v>
      </c>
      <c r="AQ12" s="9">
        <f>'펀더멘탈 지표'!AD75</f>
        <v>200</v>
      </c>
      <c r="AR12" s="9">
        <f>'펀더멘탈 지표'!AE75</f>
        <v>834</v>
      </c>
      <c r="AS12" s="10">
        <f>(T12/Q12)^(1/4)-1</f>
        <v>0.20839940648087008</v>
      </c>
      <c r="AT12" s="10">
        <f>T12/S12-1</f>
        <v>0.2923289564616447</v>
      </c>
      <c r="AU12" s="10">
        <f>(X12/U12)^(1/4)-1</f>
        <v>1.3510009447412377</v>
      </c>
      <c r="AV12" s="10">
        <f>X12/W12-1</f>
        <v>0.6293333333333333</v>
      </c>
      <c r="AW12" s="10">
        <f>AJ12/AI12-1</f>
        <v>0.51050080775444262</v>
      </c>
      <c r="AX12" s="10">
        <f>AR12/P12</f>
        <v>2.4932735426008969E-2</v>
      </c>
      <c r="AY12" s="12">
        <f>AX12+AV12</f>
        <v>0.65426606875934223</v>
      </c>
      <c r="AZ12" s="11">
        <f>P12/AI12</f>
        <v>18.012924071082391</v>
      </c>
      <c r="BA12" s="11">
        <f>P12/AJ12</f>
        <v>11.925133689839573</v>
      </c>
      <c r="BB12" s="11">
        <f>P12/AM12</f>
        <v>2.3752041468437124</v>
      </c>
      <c r="BC12" s="11">
        <f>P12/AN12</f>
        <v>2.0376461988304095</v>
      </c>
      <c r="BD12" s="11">
        <f>AVERAGE(AC12:AF12)</f>
        <v>10.295</v>
      </c>
      <c r="BE12">
        <v>23</v>
      </c>
      <c r="BF12">
        <f>BE12+O12</f>
        <v>49</v>
      </c>
      <c r="BG12">
        <v>11</v>
      </c>
    </row>
    <row r="13" spans="1:59" x14ac:dyDescent="0.3">
      <c r="A13" s="5">
        <f>유니버스!A119</f>
        <v>336370</v>
      </c>
      <c r="B13" s="5" t="str">
        <f>유니버스!B119</f>
        <v>솔루스첨단소재</v>
      </c>
      <c r="C13" s="5" t="str">
        <f>유니버스!C119</f>
        <v>이차전지</v>
      </c>
      <c r="D13" s="5" t="str">
        <f>유니버스!D119</f>
        <v>동박</v>
      </c>
      <c r="E13" s="6">
        <f>'모멘텀 지표'!C119</f>
        <v>-0.42</v>
      </c>
      <c r="F13" s="6">
        <f>'모멘텀 지표'!D119</f>
        <v>0.08</v>
      </c>
      <c r="G13" s="6">
        <f>'모멘텀 지표'!E119</f>
        <v>14.58</v>
      </c>
      <c r="H13" s="6">
        <f>'모멘텀 지표'!F119</f>
        <v>6.66</v>
      </c>
      <c r="I13" s="6">
        <f>'모멘텀 지표'!G119</f>
        <v>-12.01</v>
      </c>
      <c r="J13" s="6">
        <f>'모멘텀 지표'!H119</f>
        <v>9.94</v>
      </c>
      <c r="K13" s="6">
        <v>72</v>
      </c>
      <c r="L13" s="6">
        <v>13</v>
      </c>
      <c r="M13" s="6">
        <v>92</v>
      </c>
      <c r="N13">
        <f>L13+M13</f>
        <v>105</v>
      </c>
      <c r="O13">
        <v>48</v>
      </c>
      <c r="P13" s="9">
        <f>'펀더멘탈 지표'!C119</f>
        <v>70900</v>
      </c>
      <c r="Q13" s="9">
        <f>'펀더멘탈 지표'!D119</f>
        <v>700</v>
      </c>
      <c r="R13" s="9">
        <f>'펀더멘탈 지표'!E119</f>
        <v>2902</v>
      </c>
      <c r="S13" s="9">
        <f>'펀더멘탈 지표'!F119</f>
        <v>3812</v>
      </c>
      <c r="T13" s="9">
        <f>'펀더멘탈 지표'!G119</f>
        <v>5919</v>
      </c>
      <c r="U13" s="9">
        <f>'펀더멘탈 지표'!H119</f>
        <v>102</v>
      </c>
      <c r="V13" s="9">
        <f>'펀더멘탈 지표'!I119</f>
        <v>304</v>
      </c>
      <c r="W13" s="9">
        <f>'펀더멘탈 지표'!J119</f>
        <v>20</v>
      </c>
      <c r="X13" s="9">
        <f>'펀더멘탈 지표'!K119</f>
        <v>385</v>
      </c>
      <c r="Y13" s="9">
        <f>'펀더멘탈 지표'!L119</f>
        <v>14.54</v>
      </c>
      <c r="Z13" s="9">
        <f>'펀더멘탈 지표'!M119</f>
        <v>10.47</v>
      </c>
      <c r="AA13" s="9">
        <f>'펀더멘탈 지표'!N119</f>
        <v>0.53</v>
      </c>
      <c r="AB13" s="9">
        <f>'펀더멘탈 지표'!O119</f>
        <v>6.5</v>
      </c>
      <c r="AC13" s="9">
        <f>'펀더멘탈 지표'!P119</f>
        <v>0</v>
      </c>
      <c r="AD13" s="9">
        <f>'펀더멘탈 지표'!Q119</f>
        <v>-5.0999999999999996</v>
      </c>
      <c r="AE13" s="9">
        <f>'펀더멘탈 지표'!R119</f>
        <v>4</v>
      </c>
      <c r="AF13" s="9">
        <f>'펀더멘탈 지표'!S119</f>
        <v>7.76</v>
      </c>
      <c r="AG13" s="9">
        <f>'펀더멘탈 지표'!T119</f>
        <v>434</v>
      </c>
      <c r="AH13" s="9">
        <f>'펀더멘탈 지표'!U119</f>
        <v>-268</v>
      </c>
      <c r="AI13" s="9">
        <f>'펀더멘탈 지표'!V119</f>
        <v>289</v>
      </c>
      <c r="AJ13" s="9">
        <f>'펀더멘탈 지표'!W119</f>
        <v>648</v>
      </c>
      <c r="AK13" s="9">
        <f>'펀더멘탈 지표'!X119</f>
        <v>3552</v>
      </c>
      <c r="AL13" s="9">
        <f>'펀더멘탈 지표'!Y119</f>
        <v>7379</v>
      </c>
      <c r="AM13" s="9">
        <f>'펀더멘탈 지표'!Z119</f>
        <v>7636</v>
      </c>
      <c r="AN13" s="9">
        <f>'펀더멘탈 지표'!AA119</f>
        <v>9430</v>
      </c>
      <c r="AO13" s="9" t="str">
        <f>'펀더멘탈 지표'!AB119</f>
        <v>-</v>
      </c>
      <c r="AP13" s="9">
        <f>'펀더멘탈 지표'!AC119</f>
        <v>10</v>
      </c>
      <c r="AQ13" s="9">
        <f>'펀더멘탈 지표'!AD119</f>
        <v>96</v>
      </c>
      <c r="AR13" s="9">
        <f>'펀더멘탈 지표'!AE119</f>
        <v>39</v>
      </c>
      <c r="AS13" s="10">
        <f>(T13/Q13)^(1/4)-1</f>
        <v>0.70524810267022642</v>
      </c>
      <c r="AT13" s="10">
        <f>T13/S13-1</f>
        <v>0.55272822665267585</v>
      </c>
      <c r="AU13" s="10">
        <f>(X13/U13)^(1/4)-1</f>
        <v>0.39384711155480456</v>
      </c>
      <c r="AV13" s="10">
        <f>X13/W13-1</f>
        <v>18.25</v>
      </c>
      <c r="AW13" s="10">
        <f>AJ13/AI13-1</f>
        <v>1.2422145328719725</v>
      </c>
      <c r="AX13" s="10">
        <f>AR13/P13</f>
        <v>5.5007052186177715E-4</v>
      </c>
      <c r="AY13" s="12">
        <f>AX13+AV13</f>
        <v>18.250550070521861</v>
      </c>
      <c r="AZ13" s="11">
        <f>P13/AI13</f>
        <v>245.32871972318338</v>
      </c>
      <c r="BA13" s="11">
        <f>P13/AJ13</f>
        <v>109.41358024691358</v>
      </c>
      <c r="BB13" s="11">
        <f>P13/AM13</f>
        <v>9.2849659507595597</v>
      </c>
      <c r="BC13" s="11">
        <f>P13/AN13</f>
        <v>7.5185577942735948</v>
      </c>
      <c r="BD13" s="11">
        <f>AVERAGE(AC13:AF13)</f>
        <v>1.665</v>
      </c>
      <c r="BE13">
        <v>1</v>
      </c>
      <c r="BF13">
        <f>BE13+O13</f>
        <v>49</v>
      </c>
      <c r="BG13">
        <v>12</v>
      </c>
    </row>
    <row r="14" spans="1:59" x14ac:dyDescent="0.3">
      <c r="A14" s="5">
        <f>유니버스!A50</f>
        <v>41510</v>
      </c>
      <c r="B14" s="5" t="str">
        <f>유니버스!B50</f>
        <v>에스엠</v>
      </c>
      <c r="C14" s="5" t="str">
        <f>유니버스!C50</f>
        <v>엔터</v>
      </c>
      <c r="D14" s="5">
        <f>유니버스!D50</f>
        <v>0</v>
      </c>
      <c r="E14" s="6">
        <f>'모멘텀 지표'!C50</f>
        <v>3.07</v>
      </c>
      <c r="F14" s="6">
        <f>'모멘텀 지표'!D50</f>
        <v>1.55</v>
      </c>
      <c r="G14" s="6">
        <f>'모멘텀 지표'!E50</f>
        <v>4.47</v>
      </c>
      <c r="H14" s="6">
        <f>'모멘텀 지표'!F50</f>
        <v>-0.84</v>
      </c>
      <c r="I14" s="6">
        <f>'모멘텀 지표'!G50</f>
        <v>12.87</v>
      </c>
      <c r="J14" s="6">
        <f>'모멘텀 지표'!H50</f>
        <v>6.49</v>
      </c>
      <c r="K14" s="6">
        <v>24</v>
      </c>
      <c r="L14" s="6">
        <v>44</v>
      </c>
      <c r="M14" s="6">
        <v>11</v>
      </c>
      <c r="N14">
        <f>L14+M14</f>
        <v>55</v>
      </c>
      <c r="O14">
        <v>15</v>
      </c>
      <c r="P14" s="9">
        <f>'펀더멘탈 지표'!C50</f>
        <v>77200</v>
      </c>
      <c r="Q14" s="9">
        <f>'펀더멘탈 지표'!D50</f>
        <v>6578</v>
      </c>
      <c r="R14" s="9">
        <f>'펀더멘탈 지표'!E50</f>
        <v>5799</v>
      </c>
      <c r="S14" s="9">
        <f>'펀더멘탈 지표'!F50</f>
        <v>7016</v>
      </c>
      <c r="T14" s="9">
        <f>'펀더멘탈 지표'!G50</f>
        <v>8550</v>
      </c>
      <c r="U14" s="9">
        <f>'펀더멘탈 지표'!H50</f>
        <v>404</v>
      </c>
      <c r="V14" s="9">
        <f>'펀더멘탈 지표'!I50</f>
        <v>65</v>
      </c>
      <c r="W14" s="9">
        <f>'펀더멘탈 지표'!J50</f>
        <v>675</v>
      </c>
      <c r="X14" s="9">
        <f>'펀더멘탈 지표'!K50</f>
        <v>936</v>
      </c>
      <c r="Y14" s="9">
        <f>'펀더멘탈 지표'!L50</f>
        <v>6.14</v>
      </c>
      <c r="Z14" s="9">
        <f>'펀더멘탈 지표'!M50</f>
        <v>1.1200000000000001</v>
      </c>
      <c r="AA14" s="9">
        <f>'펀더멘탈 지표'!N50</f>
        <v>9.6199999999999992</v>
      </c>
      <c r="AB14" s="9">
        <f>'펀더멘탈 지표'!O50</f>
        <v>10.95</v>
      </c>
      <c r="AC14" s="9">
        <f>'펀더멘탈 지표'!P50</f>
        <v>-2.1</v>
      </c>
      <c r="AD14" s="9">
        <f>'펀더멘탈 지표'!Q50</f>
        <v>-16.02</v>
      </c>
      <c r="AE14" s="9">
        <f>'펀더멘탈 지표'!R50</f>
        <v>25.48</v>
      </c>
      <c r="AF14" s="9">
        <f>'펀더멘탈 지표'!S50</f>
        <v>9.7200000000000006</v>
      </c>
      <c r="AG14" s="9">
        <f>'펀더멘탈 지표'!T50</f>
        <v>-390</v>
      </c>
      <c r="AH14" s="9">
        <f>'펀더멘탈 지표'!U50</f>
        <v>-2992</v>
      </c>
      <c r="AI14" s="9">
        <f>'펀더멘탈 지표'!V50</f>
        <v>5667</v>
      </c>
      <c r="AJ14" s="9">
        <f>'펀더멘탈 지표'!W50</f>
        <v>2574</v>
      </c>
      <c r="AK14" s="9">
        <f>'펀더멘탈 지표'!X50</f>
        <v>18970</v>
      </c>
      <c r="AL14" s="9">
        <f>'펀더멘탈 지표'!Y50</f>
        <v>18686</v>
      </c>
      <c r="AM14" s="9">
        <f>'펀더멘탈 지표'!Z50</f>
        <v>26333</v>
      </c>
      <c r="AN14" s="9">
        <f>'펀더멘탈 지표'!AA50</f>
        <v>27232</v>
      </c>
      <c r="AO14" s="9" t="str">
        <f>'펀더멘탈 지표'!AB50</f>
        <v>-</v>
      </c>
      <c r="AP14" s="9" t="str">
        <f>'펀더멘탈 지표'!AC50</f>
        <v>-</v>
      </c>
      <c r="AQ14" s="9">
        <f>'펀더멘탈 지표'!AD50</f>
        <v>200</v>
      </c>
      <c r="AR14" s="9">
        <f>'펀더멘탈 지표'!AE50</f>
        <v>138</v>
      </c>
      <c r="AS14" s="10">
        <f>(T14/Q14)^(1/4)-1</f>
        <v>6.7746266144585565E-2</v>
      </c>
      <c r="AT14" s="10">
        <f>T14/S14-1</f>
        <v>0.21864310148232602</v>
      </c>
      <c r="AU14" s="10">
        <f>(X14/U14)^(1/4)-1</f>
        <v>0.23373993000525894</v>
      </c>
      <c r="AV14" s="10">
        <f>X14/W14-1</f>
        <v>0.38666666666666671</v>
      </c>
      <c r="AW14" s="10">
        <f>AJ14/AI14-1</f>
        <v>-0.54579142403388037</v>
      </c>
      <c r="AX14" s="10">
        <f>AR14/P14</f>
        <v>1.7875647668393782E-3</v>
      </c>
      <c r="AY14" s="12">
        <f>AX14+AV14</f>
        <v>0.3884542314335061</v>
      </c>
      <c r="AZ14" s="11">
        <f>P14/AI14</f>
        <v>13.622728074819129</v>
      </c>
      <c r="BA14" s="11">
        <f>P14/AJ14</f>
        <v>29.992229992229991</v>
      </c>
      <c r="BB14" s="11">
        <f>P14/AM14</f>
        <v>2.9316826795275888</v>
      </c>
      <c r="BC14" s="11">
        <f>P14/AN14</f>
        <v>2.8349001175088131</v>
      </c>
      <c r="BD14" s="11">
        <f>AVERAGE(AC14:AF14)</f>
        <v>4.2699999999999996</v>
      </c>
      <c r="BE14">
        <v>39</v>
      </c>
      <c r="BF14">
        <f>BE14+O14</f>
        <v>54</v>
      </c>
      <c r="BG14">
        <v>13</v>
      </c>
    </row>
    <row r="15" spans="1:59" x14ac:dyDescent="0.3">
      <c r="A15" s="5">
        <f>유니버스!A16</f>
        <v>6400</v>
      </c>
      <c r="B15" s="5" t="str">
        <f>유니버스!B16</f>
        <v>삼성SDI</v>
      </c>
      <c r="C15" s="5" t="str">
        <f>유니버스!C16</f>
        <v>이차전지</v>
      </c>
      <c r="D15" s="5" t="str">
        <f>유니버스!D16</f>
        <v>셀</v>
      </c>
      <c r="E15" s="6">
        <f>'모멘텀 지표'!C16</f>
        <v>4.79</v>
      </c>
      <c r="F15" s="6">
        <f>'모멘텀 지표'!D16</f>
        <v>2.37</v>
      </c>
      <c r="G15" s="6">
        <f>'모멘텀 지표'!E16</f>
        <v>21.63</v>
      </c>
      <c r="H15" s="6">
        <f>'모멘텀 지표'!F16</f>
        <v>7.69</v>
      </c>
      <c r="I15" s="6">
        <f>'모멘텀 지표'!G16</f>
        <v>-4.37</v>
      </c>
      <c r="J15" s="6">
        <f>'모멘텀 지표'!H16</f>
        <v>8.48</v>
      </c>
      <c r="K15" s="6">
        <v>12</v>
      </c>
      <c r="L15" s="6">
        <v>7</v>
      </c>
      <c r="M15" s="6">
        <v>60</v>
      </c>
      <c r="N15">
        <f>L15+M15</f>
        <v>67</v>
      </c>
      <c r="O15">
        <v>22</v>
      </c>
      <c r="P15" s="9">
        <f>'펀더멘탈 지표'!C16</f>
        <v>613000</v>
      </c>
      <c r="Q15" s="9">
        <f>'펀더멘탈 지표'!D16</f>
        <v>100974</v>
      </c>
      <c r="R15" s="9">
        <f>'펀더멘탈 지표'!E16</f>
        <v>112948</v>
      </c>
      <c r="S15" s="9">
        <f>'펀더멘탈 지표'!F16</f>
        <v>135532</v>
      </c>
      <c r="T15" s="9">
        <f>'펀더멘탈 지표'!G16</f>
        <v>169310</v>
      </c>
      <c r="U15" s="9">
        <f>'펀더멘탈 지표'!H16</f>
        <v>4622</v>
      </c>
      <c r="V15" s="9">
        <f>'펀더멘탈 지표'!I16</f>
        <v>6713</v>
      </c>
      <c r="W15" s="9">
        <f>'펀더멘탈 지표'!J16</f>
        <v>10676</v>
      </c>
      <c r="X15" s="9">
        <f>'펀더멘탈 지표'!K16</f>
        <v>15458</v>
      </c>
      <c r="Y15" s="9">
        <f>'펀더멘탈 지표'!L16</f>
        <v>4.58</v>
      </c>
      <c r="Z15" s="9">
        <f>'펀더멘탈 지표'!M16</f>
        <v>5.94</v>
      </c>
      <c r="AA15" s="9">
        <f>'펀더멘탈 지표'!N16</f>
        <v>7.88</v>
      </c>
      <c r="AB15" s="9">
        <f>'펀더멘탈 지표'!O16</f>
        <v>9.1300000000000008</v>
      </c>
      <c r="AC15" s="9">
        <f>'펀더멘탈 지표'!P16</f>
        <v>2.94</v>
      </c>
      <c r="AD15" s="9">
        <f>'펀더멘탈 지표'!Q16</f>
        <v>4.54</v>
      </c>
      <c r="AE15" s="9">
        <f>'펀더멘탈 지표'!R16</f>
        <v>8.4499999999999993</v>
      </c>
      <c r="AF15" s="9">
        <f>'펀더멘탈 지표'!S16</f>
        <v>9.52</v>
      </c>
      <c r="AG15" s="9">
        <f>'펀더멘탈 지표'!T16</f>
        <v>5066</v>
      </c>
      <c r="AH15" s="9">
        <f>'펀더멘탈 지표'!U16</f>
        <v>8166</v>
      </c>
      <c r="AI15" s="9">
        <f>'펀더멘탈 지표'!V16</f>
        <v>16621</v>
      </c>
      <c r="AJ15" s="9">
        <f>'펀더멘탈 지표'!W16</f>
        <v>20782</v>
      </c>
      <c r="AK15" s="9">
        <f>'펀더멘탈 지표'!X16</f>
        <v>184305</v>
      </c>
      <c r="AL15" s="9">
        <f>'펀더멘탈 지표'!Y16</f>
        <v>194065</v>
      </c>
      <c r="AM15" s="9">
        <f>'펀더멘탈 지표'!Z16</f>
        <v>219885</v>
      </c>
      <c r="AN15" s="9">
        <f>'펀더멘탈 지표'!AA16</f>
        <v>239576</v>
      </c>
      <c r="AO15" s="9">
        <f>'펀더멘탈 지표'!AB16</f>
        <v>1000</v>
      </c>
      <c r="AP15" s="9">
        <f>'펀더멘탈 지표'!AC16</f>
        <v>1000</v>
      </c>
      <c r="AQ15" s="9">
        <f>'펀더멘탈 지표'!AD16</f>
        <v>1000</v>
      </c>
      <c r="AR15" s="9">
        <f>'펀더멘탈 지표'!AE16</f>
        <v>1019</v>
      </c>
      <c r="AS15" s="10">
        <f>(T15/Q15)^(1/4)-1</f>
        <v>0.13793711396983577</v>
      </c>
      <c r="AT15" s="10">
        <f>T15/S15-1</f>
        <v>0.24922527521175808</v>
      </c>
      <c r="AU15" s="10">
        <f>(X15/U15)^(1/4)-1</f>
        <v>0.35232426414569318</v>
      </c>
      <c r="AV15" s="10">
        <f>X15/W15-1</f>
        <v>0.44792056950168613</v>
      </c>
      <c r="AW15" s="10">
        <f>AJ15/AI15-1</f>
        <v>0.25034594789723852</v>
      </c>
      <c r="AX15" s="10">
        <f>AR15/P15</f>
        <v>1.6623164763458402E-3</v>
      </c>
      <c r="AY15" s="12">
        <f>AX15+AV15</f>
        <v>0.44958288597803198</v>
      </c>
      <c r="AZ15" s="11">
        <f>P15/AI15</f>
        <v>36.881054088201672</v>
      </c>
      <c r="BA15" s="11">
        <f>P15/AJ15</f>
        <v>29.496679819074199</v>
      </c>
      <c r="BB15" s="11">
        <f>P15/AM15</f>
        <v>2.787820906382882</v>
      </c>
      <c r="BC15" s="11">
        <f>P15/AN15</f>
        <v>2.5586870137242461</v>
      </c>
      <c r="BD15" s="11">
        <f>AVERAGE(AC15:AF15)</f>
        <v>6.3624999999999998</v>
      </c>
      <c r="BE15">
        <v>35</v>
      </c>
      <c r="BF15">
        <f>BE15+O15</f>
        <v>57</v>
      </c>
      <c r="BG15">
        <v>14</v>
      </c>
    </row>
    <row r="16" spans="1:59" x14ac:dyDescent="0.3">
      <c r="A16" s="5">
        <f>유니버스!A105</f>
        <v>263750</v>
      </c>
      <c r="B16" s="5" t="str">
        <f>유니버스!B105</f>
        <v>펄어비스</v>
      </c>
      <c r="C16" s="5" t="str">
        <f>유니버스!C105</f>
        <v>소프트웨어</v>
      </c>
      <c r="D16" s="5" t="str">
        <f>유니버스!D105</f>
        <v>게임</v>
      </c>
      <c r="E16" s="6">
        <f>'모멘텀 지표'!C105</f>
        <v>9.61</v>
      </c>
      <c r="F16" s="6">
        <f>'모멘텀 지표'!D105</f>
        <v>4.8499999999999996</v>
      </c>
      <c r="G16" s="6">
        <f>'모멘텀 지표'!E105</f>
        <v>1.8</v>
      </c>
      <c r="H16" s="6">
        <f>'모멘텀 지표'!F105</f>
        <v>3.99</v>
      </c>
      <c r="I16" s="6">
        <f>'모멘텀 지표'!G105</f>
        <v>-4.2</v>
      </c>
      <c r="J16" s="6">
        <f>'모멘텀 지표'!H105</f>
        <v>6.54</v>
      </c>
      <c r="K16" s="6">
        <v>6</v>
      </c>
      <c r="L16" s="6">
        <v>59</v>
      </c>
      <c r="M16" s="6">
        <v>59</v>
      </c>
      <c r="N16">
        <f>L16+M16</f>
        <v>118</v>
      </c>
      <c r="O16">
        <v>56</v>
      </c>
      <c r="P16" s="9">
        <f>'펀더멘탈 지표'!C105</f>
        <v>107200</v>
      </c>
      <c r="Q16" s="9">
        <f>'펀더멘탈 지표'!D105</f>
        <v>5359</v>
      </c>
      <c r="R16" s="9">
        <f>'펀더멘탈 지표'!E105</f>
        <v>4888</v>
      </c>
      <c r="S16" s="9">
        <f>'펀더멘탈 지표'!F105</f>
        <v>4038</v>
      </c>
      <c r="T16" s="9">
        <f>'펀더멘탈 지표'!G105</f>
        <v>7318</v>
      </c>
      <c r="U16" s="9">
        <f>'펀더멘탈 지표'!H105</f>
        <v>1506</v>
      </c>
      <c r="V16" s="9">
        <f>'펀더멘탈 지표'!I105</f>
        <v>1573</v>
      </c>
      <c r="W16" s="9">
        <f>'펀더멘탈 지표'!J105</f>
        <v>430</v>
      </c>
      <c r="X16" s="9">
        <f>'펀더멘탈 지표'!K105</f>
        <v>2950</v>
      </c>
      <c r="Y16" s="9">
        <f>'펀더멘탈 지표'!L105</f>
        <v>28.1</v>
      </c>
      <c r="Z16" s="9">
        <f>'펀더멘탈 지표'!M105</f>
        <v>32.18</v>
      </c>
      <c r="AA16" s="9">
        <f>'펀더멘탈 지표'!N105</f>
        <v>10.64</v>
      </c>
      <c r="AB16" s="9">
        <f>'펀더멘탈 지표'!O105</f>
        <v>40.31</v>
      </c>
      <c r="AC16" s="9">
        <f>'펀더멘탈 지표'!P105</f>
        <v>31.62</v>
      </c>
      <c r="AD16" s="9">
        <f>'펀더멘탈 지표'!Q105</f>
        <v>16.45</v>
      </c>
      <c r="AE16" s="9">
        <f>'펀더멘탈 지표'!R105</f>
        <v>8.76</v>
      </c>
      <c r="AF16" s="9">
        <f>'펀더멘탈 지표'!S105</f>
        <v>30.09</v>
      </c>
      <c r="AG16" s="9">
        <f>'펀더멘탈 지표'!T105</f>
        <v>2424</v>
      </c>
      <c r="AH16" s="9">
        <f>'펀더멘탈 지표'!U105</f>
        <v>1543</v>
      </c>
      <c r="AI16" s="9">
        <f>'펀더멘탈 지표'!V105</f>
        <v>897</v>
      </c>
      <c r="AJ16" s="9">
        <f>'펀더멘탈 지표'!W105</f>
        <v>3771</v>
      </c>
      <c r="AK16" s="9">
        <f>'펀더멘탈 지표'!X105</f>
        <v>9694</v>
      </c>
      <c r="AL16" s="9">
        <f>'펀더멘탈 지표'!Y105</f>
        <v>10583</v>
      </c>
      <c r="AM16" s="9">
        <f>'펀더멘탈 지표'!Z105</f>
        <v>11757</v>
      </c>
      <c r="AN16" s="9">
        <f>'펀더멘탈 지표'!AA105</f>
        <v>15387</v>
      </c>
      <c r="AO16" s="9">
        <f>'펀더멘탈 지표'!AB105</f>
        <v>0</v>
      </c>
      <c r="AP16" s="9">
        <f>'펀더멘탈 지표'!AC105</f>
        <v>0</v>
      </c>
      <c r="AQ16" s="9">
        <f>'펀더멘탈 지표'!AD105</f>
        <v>0</v>
      </c>
      <c r="AR16" s="9" t="str">
        <f>'펀더멘탈 지표'!AE105</f>
        <v>-</v>
      </c>
      <c r="AS16" s="10">
        <f>(T16/Q16)^(1/4)-1</f>
        <v>8.1003654179664819E-2</v>
      </c>
      <c r="AT16" s="10">
        <f>T16/S16-1</f>
        <v>0.81228330856859832</v>
      </c>
      <c r="AU16" s="10">
        <f>(X16/U16)^(1/4)-1</f>
        <v>0.18303954272836398</v>
      </c>
      <c r="AV16" s="10">
        <f>X16/W16-1</f>
        <v>5.8604651162790695</v>
      </c>
      <c r="AW16" s="10">
        <f>AJ16/AI16-1</f>
        <v>3.2040133779264215</v>
      </c>
      <c r="AX16" s="10">
        <f>AQ16/P16</f>
        <v>0</v>
      </c>
      <c r="AY16" s="12">
        <f>AX16+AV16</f>
        <v>5.8604651162790695</v>
      </c>
      <c r="AZ16" s="11">
        <f>P16/AI16</f>
        <v>119.50947603121516</v>
      </c>
      <c r="BA16" s="11">
        <f>P16/AJ16</f>
        <v>28.427472818880933</v>
      </c>
      <c r="BB16" s="11">
        <f>P16/AM16</f>
        <v>9.1179722718380543</v>
      </c>
      <c r="BC16" s="11">
        <f>P16/AN16</f>
        <v>6.9669201273802557</v>
      </c>
      <c r="BD16" s="11">
        <f>AVERAGE(AC16:AF16)</f>
        <v>21.73</v>
      </c>
      <c r="BE16">
        <v>4</v>
      </c>
      <c r="BF16">
        <f>BE16+O16</f>
        <v>60</v>
      </c>
      <c r="BG16">
        <v>15</v>
      </c>
    </row>
    <row r="17" spans="1:59" x14ac:dyDescent="0.3">
      <c r="A17" s="5">
        <f>유니버스!A35</f>
        <v>25900</v>
      </c>
      <c r="B17" s="5" t="str">
        <f>유니버스!B35</f>
        <v>동화기업</v>
      </c>
      <c r="C17" s="5" t="str">
        <f>유니버스!C35</f>
        <v>이차전지</v>
      </c>
      <c r="D17" s="5" t="str">
        <f>유니버스!D35</f>
        <v>전해액</v>
      </c>
      <c r="E17" s="6">
        <f>'모멘텀 지표'!C35</f>
        <v>0.95</v>
      </c>
      <c r="F17" s="6">
        <f>'모멘텀 지표'!D35</f>
        <v>-0.4</v>
      </c>
      <c r="G17" s="6">
        <f>'모멘텀 지표'!E35</f>
        <v>19.66</v>
      </c>
      <c r="H17" s="6">
        <f>'모멘텀 지표'!F35</f>
        <v>4.5</v>
      </c>
      <c r="I17" s="6">
        <f>'모멘텀 지표'!G35</f>
        <v>0.35</v>
      </c>
      <c r="J17" s="6">
        <f>'모멘텀 지표'!H35</f>
        <v>13.8</v>
      </c>
      <c r="K17" s="6">
        <v>46</v>
      </c>
      <c r="L17" s="6">
        <v>8</v>
      </c>
      <c r="M17" s="6">
        <v>41</v>
      </c>
      <c r="N17">
        <f>L17+M17</f>
        <v>49</v>
      </c>
      <c r="O17">
        <v>13</v>
      </c>
      <c r="P17" s="9">
        <f>'펀더멘탈 지표'!C35</f>
        <v>85200</v>
      </c>
      <c r="Q17" s="9">
        <f>'펀더멘탈 지표'!D35</f>
        <v>7174</v>
      </c>
      <c r="R17" s="9">
        <f>'펀더멘탈 지표'!E35</f>
        <v>7449</v>
      </c>
      <c r="S17" s="9">
        <f>'펀더멘탈 지표'!F35</f>
        <v>9324</v>
      </c>
      <c r="T17" s="9">
        <f>'펀더멘탈 지표'!G35</f>
        <v>11302</v>
      </c>
      <c r="U17" s="9">
        <f>'펀더멘탈 지표'!H35</f>
        <v>585</v>
      </c>
      <c r="V17" s="9">
        <f>'펀더멘탈 지표'!I35</f>
        <v>668</v>
      </c>
      <c r="W17" s="9">
        <f>'펀더멘탈 지표'!J35</f>
        <v>1049</v>
      </c>
      <c r="X17" s="9">
        <f>'펀더멘탈 지표'!K35</f>
        <v>1367</v>
      </c>
      <c r="Y17" s="9">
        <f>'펀더멘탈 지표'!L35</f>
        <v>8.15</v>
      </c>
      <c r="Z17" s="9">
        <f>'펀더멘탈 지표'!M35</f>
        <v>8.9700000000000006</v>
      </c>
      <c r="AA17" s="9">
        <f>'펀더멘탈 지표'!N35</f>
        <v>11.25</v>
      </c>
      <c r="AB17" s="9">
        <f>'펀더멘탈 지표'!O35</f>
        <v>12.1</v>
      </c>
      <c r="AC17" s="9">
        <f>'펀더멘탈 지표'!P35</f>
        <v>5.3</v>
      </c>
      <c r="AD17" s="9">
        <f>'펀더멘탈 지표'!Q35</f>
        <v>4.33</v>
      </c>
      <c r="AE17" s="9">
        <f>'펀더멘탈 지표'!R35</f>
        <v>6.68</v>
      </c>
      <c r="AF17" s="9">
        <f>'펀더멘탈 지표'!S35</f>
        <v>12.16</v>
      </c>
      <c r="AG17" s="9">
        <f>'펀더멘탈 지표'!T35</f>
        <v>1371</v>
      </c>
      <c r="AH17" s="9">
        <f>'펀더멘탈 지표'!U35</f>
        <v>1162</v>
      </c>
      <c r="AI17" s="9">
        <f>'펀더멘탈 지표'!V35</f>
        <v>1955</v>
      </c>
      <c r="AJ17" s="9">
        <f>'펀더멘탈 지표'!W35</f>
        <v>4052</v>
      </c>
      <c r="AK17" s="9">
        <f>'펀더멘탈 지표'!X35</f>
        <v>30228</v>
      </c>
      <c r="AL17" s="9">
        <f>'펀더멘탈 지표'!Y35</f>
        <v>30387</v>
      </c>
      <c r="AM17" s="9">
        <f>'펀더멘탈 지표'!Z35</f>
        <v>34328</v>
      </c>
      <c r="AN17" s="9">
        <f>'펀더멘탈 지표'!AA35</f>
        <v>39306</v>
      </c>
      <c r="AO17" s="9">
        <f>'펀더멘탈 지표'!AB35</f>
        <v>150</v>
      </c>
      <c r="AP17" s="9" t="str">
        <f>'펀더멘탈 지표'!AC35</f>
        <v>-</v>
      </c>
      <c r="AQ17" s="9">
        <f>'펀더멘탈 지표'!AD35</f>
        <v>0</v>
      </c>
      <c r="AR17" s="9" t="str">
        <f>'펀더멘탈 지표'!AE35</f>
        <v>-</v>
      </c>
      <c r="AS17" s="10">
        <f>(T17/Q17)^(1/4)-1</f>
        <v>0.12033649318141437</v>
      </c>
      <c r="AT17" s="10">
        <f>T17/S17-1</f>
        <v>0.21214071214071217</v>
      </c>
      <c r="AU17" s="10">
        <f>(X17/U17)^(1/4)-1</f>
        <v>0.2363833904341428</v>
      </c>
      <c r="AV17" s="10">
        <f>X17/W17-1</f>
        <v>0.30314585319351761</v>
      </c>
      <c r="AW17" s="10">
        <f>AJ17/AI17-1</f>
        <v>1.0726342710997443</v>
      </c>
      <c r="AX17" s="10">
        <f>AQ17/P17</f>
        <v>0</v>
      </c>
      <c r="AY17" s="12">
        <f>AX17+AV17</f>
        <v>0.30314585319351761</v>
      </c>
      <c r="AZ17" s="11">
        <f>P17/AI17</f>
        <v>43.580562659846549</v>
      </c>
      <c r="BA17" s="11">
        <f>P17/AJ17</f>
        <v>21.026653504442251</v>
      </c>
      <c r="BB17" s="11">
        <f>P17/AM17</f>
        <v>2.4819389419715683</v>
      </c>
      <c r="BC17" s="11">
        <f>P17/AN17</f>
        <v>2.1676079987788124</v>
      </c>
      <c r="BD17" s="11">
        <f>AVERAGE(AC17:AF17)</f>
        <v>7.1174999999999997</v>
      </c>
      <c r="BE17">
        <v>48</v>
      </c>
      <c r="BF17">
        <f>BE17+O17</f>
        <v>61</v>
      </c>
      <c r="BG17">
        <v>16</v>
      </c>
    </row>
    <row r="18" spans="1:59" x14ac:dyDescent="0.3">
      <c r="A18" s="5">
        <f>유니버스!A79</f>
        <v>100090</v>
      </c>
      <c r="B18" s="5" t="str">
        <f>유니버스!B79</f>
        <v>삼강엠앤티</v>
      </c>
      <c r="C18" s="5" t="str">
        <f>유니버스!C79</f>
        <v>신재생</v>
      </c>
      <c r="D18" s="5" t="str">
        <f>유니버스!D79</f>
        <v>풍력</v>
      </c>
      <c r="E18" s="6">
        <f>'모멘텀 지표'!C79</f>
        <v>2.72</v>
      </c>
      <c r="F18" s="6">
        <f>'모멘텀 지표'!D79</f>
        <v>0.85</v>
      </c>
      <c r="G18" s="6">
        <f>'모멘텀 지표'!E79</f>
        <v>2.72</v>
      </c>
      <c r="H18" s="6">
        <f>'모멘텀 지표'!F79</f>
        <v>1.18</v>
      </c>
      <c r="I18" s="6">
        <f>'모멘텀 지표'!G79</f>
        <v>-3.32</v>
      </c>
      <c r="J18" s="6">
        <f>'모멘텀 지표'!H79</f>
        <v>4.84</v>
      </c>
      <c r="K18" s="6">
        <v>27</v>
      </c>
      <c r="L18" s="6">
        <v>57</v>
      </c>
      <c r="M18" s="6">
        <v>53</v>
      </c>
      <c r="N18">
        <f>L18+M18</f>
        <v>110</v>
      </c>
      <c r="O18">
        <v>50</v>
      </c>
      <c r="P18" s="9">
        <f>'펀더멘탈 지표'!C79</f>
        <v>18900</v>
      </c>
      <c r="Q18" s="9">
        <f>'펀더멘탈 지표'!D79</f>
        <v>3845</v>
      </c>
      <c r="R18" s="9">
        <f>'펀더멘탈 지표'!E79</f>
        <v>4272</v>
      </c>
      <c r="S18" s="9">
        <f>'펀더멘탈 지표'!F79</f>
        <v>5031</v>
      </c>
      <c r="T18" s="9">
        <f>'펀더멘탈 지표'!G79</f>
        <v>6520</v>
      </c>
      <c r="U18" s="9">
        <f>'펀더멘탈 지표'!H79</f>
        <v>-206</v>
      </c>
      <c r="V18" s="9">
        <f>'펀더멘탈 지표'!I79</f>
        <v>290</v>
      </c>
      <c r="W18" s="9">
        <f>'펀더멘탈 지표'!J79</f>
        <v>264</v>
      </c>
      <c r="X18" s="9">
        <f>'펀더멘탈 지표'!K79</f>
        <v>536</v>
      </c>
      <c r="Y18" s="9">
        <f>'펀더멘탈 지표'!L79</f>
        <v>-5.36</v>
      </c>
      <c r="Z18" s="9">
        <f>'펀더멘탈 지표'!M79</f>
        <v>6.8</v>
      </c>
      <c r="AA18" s="9">
        <f>'펀더멘탈 지표'!N79</f>
        <v>5.25</v>
      </c>
      <c r="AB18" s="9">
        <f>'펀더멘탈 지표'!O79</f>
        <v>8.2200000000000006</v>
      </c>
      <c r="AC18" s="9">
        <f>'펀더멘탈 지표'!P79</f>
        <v>-15.4</v>
      </c>
      <c r="AD18" s="9">
        <f>'펀더멘탈 지표'!Q79</f>
        <v>5.54</v>
      </c>
      <c r="AE18" s="9">
        <f>'펀더멘탈 지표'!R79</f>
        <v>-32.71</v>
      </c>
      <c r="AF18" s="9">
        <f>'펀더멘탈 지표'!S79</f>
        <v>9.7899999999999991</v>
      </c>
      <c r="AG18" s="9">
        <f>'펀더멘탈 지표'!T79</f>
        <v>-796</v>
      </c>
      <c r="AH18" s="9">
        <f>'펀더멘탈 지표'!U79</f>
        <v>270</v>
      </c>
      <c r="AI18" s="9">
        <f>'펀더멘탈 지표'!V79</f>
        <v>-1404</v>
      </c>
      <c r="AJ18" s="9">
        <f>'펀더멘탈 지표'!W79</f>
        <v>881</v>
      </c>
      <c r="AK18" s="9">
        <f>'펀더멘탈 지표'!X79</f>
        <v>4829</v>
      </c>
      <c r="AL18" s="9">
        <f>'펀더멘탈 지표'!Y79</f>
        <v>4805</v>
      </c>
      <c r="AM18" s="9">
        <f>'펀더멘탈 지표'!Z79</f>
        <v>3839</v>
      </c>
      <c r="AN18" s="9">
        <f>'펀더멘탈 지표'!AA79</f>
        <v>12337</v>
      </c>
      <c r="AO18" s="9" t="str">
        <f>'펀더멘탈 지표'!AB79</f>
        <v>-</v>
      </c>
      <c r="AP18" s="9" t="str">
        <f>'펀더멘탈 지표'!AC79</f>
        <v>-</v>
      </c>
      <c r="AQ18" s="9">
        <f>'펀더멘탈 지표'!AD79</f>
        <v>0</v>
      </c>
      <c r="AR18" s="9" t="str">
        <f>'펀더멘탈 지표'!AE79</f>
        <v>-</v>
      </c>
      <c r="AS18" s="10">
        <f>(T18/Q18)^(1/4)-1</f>
        <v>0.1411370678510997</v>
      </c>
      <c r="AT18" s="10">
        <f>T18/S18-1</f>
        <v>0.29596501689524946</v>
      </c>
      <c r="AU18" s="10" t="e">
        <f>(X18/U18)^(1/4)-1</f>
        <v>#NUM!</v>
      </c>
      <c r="AV18" s="10">
        <f>X18/W18-1</f>
        <v>1.0303030303030303</v>
      </c>
      <c r="AW18" s="10">
        <f>AJ18/AI18-1</f>
        <v>-1.6274928774928776</v>
      </c>
      <c r="AX18" s="10">
        <f>AQ18/P18</f>
        <v>0</v>
      </c>
      <c r="AY18" s="12">
        <f>AX18+AV18</f>
        <v>1.0303030303030303</v>
      </c>
      <c r="AZ18" s="11">
        <f>P18/AI18</f>
        <v>-13.461538461538462</v>
      </c>
      <c r="BA18" s="11">
        <f>P18/AJ18</f>
        <v>21.452894438138479</v>
      </c>
      <c r="BB18" s="11">
        <f>P18/AM18</f>
        <v>4.9231570721542068</v>
      </c>
      <c r="BC18" s="11">
        <f>P18/AN18</f>
        <v>1.5319769798168112</v>
      </c>
      <c r="BD18" s="11">
        <f>AVERAGE(AC18:AF18)</f>
        <v>-8.1950000000000003</v>
      </c>
      <c r="BE18">
        <v>12</v>
      </c>
      <c r="BF18">
        <f>BE18+O18</f>
        <v>62</v>
      </c>
      <c r="BG18">
        <v>17</v>
      </c>
    </row>
    <row r="19" spans="1:59" x14ac:dyDescent="0.3">
      <c r="A19" s="5">
        <f>유니버스!A109</f>
        <v>272290</v>
      </c>
      <c r="B19" s="5" t="str">
        <f>유니버스!B109</f>
        <v>이녹스첨단소재</v>
      </c>
      <c r="C19" s="5" t="str">
        <f>유니버스!C109</f>
        <v>디스플레이</v>
      </c>
      <c r="D19" s="5">
        <f>유니버스!D109</f>
        <v>0</v>
      </c>
      <c r="E19" s="6">
        <f>'모멘텀 지표'!C109</f>
        <v>0.56999999999999995</v>
      </c>
      <c r="F19" s="6">
        <f>'모멘텀 지표'!D109</f>
        <v>-0.19</v>
      </c>
      <c r="G19" s="6">
        <f>'모멘텀 지표'!E109</f>
        <v>15.26</v>
      </c>
      <c r="H19" s="6">
        <f>'모멘텀 지표'!F109</f>
        <v>1.33</v>
      </c>
      <c r="I19" s="6">
        <f>'모멘텀 지표'!G109</f>
        <v>0.19</v>
      </c>
      <c r="J19" s="6">
        <f>'모멘텀 지표'!H109</f>
        <v>9.3800000000000008</v>
      </c>
      <c r="K19" s="6">
        <v>50</v>
      </c>
      <c r="L19" s="6">
        <v>11</v>
      </c>
      <c r="M19" s="6">
        <v>44</v>
      </c>
      <c r="N19">
        <f>L19+M19</f>
        <v>55</v>
      </c>
      <c r="O19">
        <v>16</v>
      </c>
      <c r="P19" s="9">
        <f>'펀더멘탈 지표'!C109</f>
        <v>52500</v>
      </c>
      <c r="Q19" s="9">
        <f>'펀더멘탈 지표'!D109</f>
        <v>3493</v>
      </c>
      <c r="R19" s="9">
        <f>'펀더멘탈 지표'!E109</f>
        <v>3363</v>
      </c>
      <c r="S19" s="9">
        <f>'펀더멘탈 지표'!F109</f>
        <v>4873</v>
      </c>
      <c r="T19" s="9">
        <f>'펀더멘탈 지표'!G109</f>
        <v>5552</v>
      </c>
      <c r="U19" s="9">
        <f>'펀더멘탈 지표'!H109</f>
        <v>465</v>
      </c>
      <c r="V19" s="9">
        <f>'펀더멘탈 지표'!I109</f>
        <v>438</v>
      </c>
      <c r="W19" s="9">
        <f>'펀더멘탈 지표'!J109</f>
        <v>967</v>
      </c>
      <c r="X19" s="9">
        <f>'펀더멘탈 지표'!K109</f>
        <v>1201</v>
      </c>
      <c r="Y19" s="9">
        <f>'펀더멘탈 지표'!L109</f>
        <v>13.31</v>
      </c>
      <c r="Z19" s="9">
        <f>'펀더멘탈 지표'!M109</f>
        <v>13.04</v>
      </c>
      <c r="AA19" s="9">
        <f>'펀더멘탈 지표'!N109</f>
        <v>19.850000000000001</v>
      </c>
      <c r="AB19" s="9">
        <f>'펀더멘탈 지표'!O109</f>
        <v>21.63</v>
      </c>
      <c r="AC19" s="9">
        <f>'펀더멘탈 지표'!P109</f>
        <v>21.1</v>
      </c>
      <c r="AD19" s="9">
        <f>'펀더멘탈 지표'!Q109</f>
        <v>13.17</v>
      </c>
      <c r="AE19" s="9">
        <f>'펀더멘탈 지표'!R109</f>
        <v>31.38</v>
      </c>
      <c r="AF19" s="9">
        <f>'펀더멘탈 지표'!S109</f>
        <v>27</v>
      </c>
      <c r="AG19" s="9">
        <f>'펀더멘탈 지표'!T109</f>
        <v>1767</v>
      </c>
      <c r="AH19" s="9">
        <f>'펀더멘탈 지표'!U109</f>
        <v>1290</v>
      </c>
      <c r="AI19" s="9">
        <f>'펀더멘탈 지표'!V109</f>
        <v>4091</v>
      </c>
      <c r="AJ19" s="9">
        <f>'펀더멘탈 지표'!W109</f>
        <v>4737</v>
      </c>
      <c r="AK19" s="9">
        <f>'펀더멘탈 지표'!X109</f>
        <v>9350</v>
      </c>
      <c r="AL19" s="9">
        <f>'펀더멘탈 지표'!Y109</f>
        <v>10568</v>
      </c>
      <c r="AM19" s="9">
        <f>'펀더멘탈 지표'!Z109</f>
        <v>15776</v>
      </c>
      <c r="AN19" s="9">
        <f>'펀더멘탈 지표'!AA109</f>
        <v>19668</v>
      </c>
      <c r="AO19" s="9">
        <f>'펀더멘탈 지표'!AB109</f>
        <v>0</v>
      </c>
      <c r="AP19" s="9" t="str">
        <f>'펀더멘탈 지표'!AC109</f>
        <v>-</v>
      </c>
      <c r="AQ19" s="9">
        <f>'펀더멘탈 지표'!AD109</f>
        <v>350</v>
      </c>
      <c r="AR19" s="9">
        <f>'펀더멘탈 지표'!AE109</f>
        <v>306</v>
      </c>
      <c r="AS19" s="10">
        <f>(T19/Q19)^(1/4)-1</f>
        <v>0.12282666551347154</v>
      </c>
      <c r="AT19" s="10">
        <f>T19/S19-1</f>
        <v>0.13933921608865174</v>
      </c>
      <c r="AU19" s="10">
        <f>(X19/U19)^(1/4)-1</f>
        <v>0.26771758205683294</v>
      </c>
      <c r="AV19" s="10">
        <f>X19/W19-1</f>
        <v>0.24198552223371261</v>
      </c>
      <c r="AW19" s="10">
        <f>AJ19/AI19-1</f>
        <v>0.15790760205328769</v>
      </c>
      <c r="AX19" s="10">
        <f>AR19/P19</f>
        <v>5.8285714285714286E-3</v>
      </c>
      <c r="AY19" s="12">
        <f>AX19+AV19</f>
        <v>0.24781409366228405</v>
      </c>
      <c r="AZ19" s="11">
        <f>P19/AI19</f>
        <v>12.833048154485455</v>
      </c>
      <c r="BA19" s="11">
        <f>P19/AJ19</f>
        <v>11.082963901203293</v>
      </c>
      <c r="BB19" s="11">
        <f>P19/AM19</f>
        <v>3.3278397565922919</v>
      </c>
      <c r="BC19" s="11">
        <f>P19/AN19</f>
        <v>2.6693105552165957</v>
      </c>
      <c r="BD19" s="11">
        <f>AVERAGE(AC19:AF19)</f>
        <v>23.162500000000001</v>
      </c>
      <c r="BE19">
        <v>53</v>
      </c>
      <c r="BF19">
        <f>BE19+O19</f>
        <v>69</v>
      </c>
      <c r="BG19">
        <v>18</v>
      </c>
    </row>
    <row r="20" spans="1:59" x14ac:dyDescent="0.3">
      <c r="A20" s="5">
        <f>유니버스!A59</f>
        <v>61970</v>
      </c>
      <c r="B20" s="5" t="str">
        <f>유니버스!B59</f>
        <v>엘비세미콘</v>
      </c>
      <c r="C20" s="5" t="str">
        <f>유니버스!C59</f>
        <v>반도체</v>
      </c>
      <c r="D20" s="5" t="str">
        <f>유니버스!D59</f>
        <v>OSAT</v>
      </c>
      <c r="E20" s="6">
        <f>'모멘텀 지표'!C59</f>
        <v>0.42</v>
      </c>
      <c r="F20" s="6">
        <f>'모멘텀 지표'!D59</f>
        <v>0.51</v>
      </c>
      <c r="G20" s="6">
        <f>'모멘텀 지표'!E59</f>
        <v>10.7</v>
      </c>
      <c r="H20" s="6">
        <f>'모멘텀 지표'!F59</f>
        <v>0.66</v>
      </c>
      <c r="I20" s="6">
        <f>'모멘텀 지표'!G59</f>
        <v>-8.81</v>
      </c>
      <c r="J20" s="6">
        <f>'모멘텀 지표'!H59</f>
        <v>3.16</v>
      </c>
      <c r="K20" s="6">
        <v>54</v>
      </c>
      <c r="L20" s="6">
        <v>21</v>
      </c>
      <c r="M20" s="6">
        <v>74</v>
      </c>
      <c r="N20">
        <f>L20+M20</f>
        <v>95</v>
      </c>
      <c r="O20">
        <v>37</v>
      </c>
      <c r="P20" s="9">
        <f>'펀더멘탈 지표'!C59</f>
        <v>11900</v>
      </c>
      <c r="Q20" s="9">
        <f>'펀더멘탈 지표'!D59</f>
        <v>3904</v>
      </c>
      <c r="R20" s="9">
        <f>'펀더멘탈 지표'!E59</f>
        <v>4428</v>
      </c>
      <c r="S20" s="9">
        <f>'펀더멘탈 지표'!F59</f>
        <v>4962</v>
      </c>
      <c r="T20" s="9">
        <f>'펀더멘탈 지표'!G59</f>
        <v>5640</v>
      </c>
      <c r="U20" s="9">
        <f>'펀더멘탈 지표'!H59</f>
        <v>504</v>
      </c>
      <c r="V20" s="9">
        <f>'펀더멘탈 지표'!I59</f>
        <v>428</v>
      </c>
      <c r="W20" s="9">
        <f>'펀더멘탈 지표'!J59</f>
        <v>442</v>
      </c>
      <c r="X20" s="9">
        <f>'펀더멘탈 지표'!K59</f>
        <v>654</v>
      </c>
      <c r="Y20" s="9">
        <f>'펀더멘탈 지표'!L59</f>
        <v>12.92</v>
      </c>
      <c r="Z20" s="9">
        <f>'펀더멘탈 지표'!M59</f>
        <v>9.66</v>
      </c>
      <c r="AA20" s="9">
        <f>'펀더멘탈 지표'!N59</f>
        <v>8.91</v>
      </c>
      <c r="AB20" s="9">
        <f>'펀더멘탈 지표'!O59</f>
        <v>11.59</v>
      </c>
      <c r="AC20" s="9">
        <f>'펀더멘탈 지표'!P59</f>
        <v>24.47</v>
      </c>
      <c r="AD20" s="9">
        <f>'펀더멘탈 지표'!Q59</f>
        <v>16.71</v>
      </c>
      <c r="AE20" s="9">
        <f>'펀더멘탈 지표'!R59</f>
        <v>16.16</v>
      </c>
      <c r="AF20" s="9">
        <f>'펀더멘탈 지표'!S59</f>
        <v>17.04</v>
      </c>
      <c r="AG20" s="9">
        <f>'펀더멘탈 지표'!T59</f>
        <v>744</v>
      </c>
      <c r="AH20" s="9">
        <f>'펀더멘탈 지표'!U59</f>
        <v>618</v>
      </c>
      <c r="AI20" s="9">
        <f>'펀더멘탈 지표'!V59</f>
        <v>743</v>
      </c>
      <c r="AJ20" s="9">
        <f>'펀더멘탈 지표'!W59</f>
        <v>968</v>
      </c>
      <c r="AK20" s="9">
        <f>'펀더멘탈 지표'!X59</f>
        <v>3419</v>
      </c>
      <c r="AL20" s="9">
        <f>'펀더멘탈 지표'!Y59</f>
        <v>3977</v>
      </c>
      <c r="AM20" s="9">
        <f>'펀더멘탈 지표'!Z59</f>
        <v>5222</v>
      </c>
      <c r="AN20" s="9">
        <f>'펀더멘탈 지표'!AA59</f>
        <v>6144</v>
      </c>
      <c r="AO20" s="9">
        <f>'펀더멘탈 지표'!AB59</f>
        <v>50</v>
      </c>
      <c r="AP20" s="9">
        <f>'펀더멘탈 지표'!AC59</f>
        <v>50</v>
      </c>
      <c r="AQ20" s="9">
        <f>'펀더멘탈 지표'!AD59</f>
        <v>50</v>
      </c>
      <c r="AR20" s="9">
        <f>'펀더멘탈 지표'!AE59</f>
        <v>50</v>
      </c>
      <c r="AS20" s="10">
        <f>(T20/Q20)^(1/4)-1</f>
        <v>9.6332588595416491E-2</v>
      </c>
      <c r="AT20" s="10">
        <f>T20/S20-1</f>
        <v>0.13663845223700122</v>
      </c>
      <c r="AU20" s="10">
        <f>(X20/U20)^(1/4)-1</f>
        <v>6.7300721397572927E-2</v>
      </c>
      <c r="AV20" s="10">
        <f>X20/W20-1</f>
        <v>0.47963800904977383</v>
      </c>
      <c r="AW20" s="10">
        <f>AJ20/AI20-1</f>
        <v>0.30282637954239577</v>
      </c>
      <c r="AX20" s="10">
        <f>AR20/P20</f>
        <v>4.2016806722689074E-3</v>
      </c>
      <c r="AY20" s="12">
        <f>AX20+AV20</f>
        <v>0.48383968972204272</v>
      </c>
      <c r="AZ20" s="11">
        <f>P20/AI20</f>
        <v>16.01615074024226</v>
      </c>
      <c r="BA20" s="11">
        <f>P20/AJ20</f>
        <v>12.293388429752065</v>
      </c>
      <c r="BB20" s="11">
        <f>P20/AM20</f>
        <v>2.2788203753351208</v>
      </c>
      <c r="BC20" s="11">
        <f>P20/AN20</f>
        <v>1.9368489583333333</v>
      </c>
      <c r="BD20" s="11">
        <f>AVERAGE(AC20:AF20)</f>
        <v>18.594999999999999</v>
      </c>
      <c r="BE20">
        <v>33</v>
      </c>
      <c r="BF20">
        <f>BE20+O20</f>
        <v>70</v>
      </c>
      <c r="BG20">
        <v>19</v>
      </c>
    </row>
    <row r="21" spans="1:59" x14ac:dyDescent="0.3">
      <c r="A21" s="5">
        <f>유니버스!A74</f>
        <v>93370</v>
      </c>
      <c r="B21" s="5" t="str">
        <f>유니버스!B74</f>
        <v>후성</v>
      </c>
      <c r="C21" s="5" t="str">
        <f>유니버스!C74</f>
        <v>이차전지</v>
      </c>
      <c r="D21" s="5" t="str">
        <f>유니버스!D74</f>
        <v>전해액</v>
      </c>
      <c r="E21" s="6">
        <f>'모멘텀 지표'!C74</f>
        <v>1.97</v>
      </c>
      <c r="F21" s="6">
        <f>'모멘텀 지표'!D74</f>
        <v>-0.24</v>
      </c>
      <c r="G21" s="6">
        <f>'모멘텀 지표'!E74</f>
        <v>11.59</v>
      </c>
      <c r="H21" s="6">
        <f>'모멘텀 지표'!F74</f>
        <v>5.37</v>
      </c>
      <c r="I21" s="6">
        <f>'모멘텀 지표'!G74</f>
        <v>-17.03</v>
      </c>
      <c r="J21" s="6">
        <f>'모멘텀 지표'!H74</f>
        <v>2.95</v>
      </c>
      <c r="K21" s="6">
        <v>36</v>
      </c>
      <c r="L21" s="6">
        <v>18</v>
      </c>
      <c r="M21" s="6">
        <v>109</v>
      </c>
      <c r="N21">
        <f>L21+M21</f>
        <v>127</v>
      </c>
      <c r="O21">
        <v>61</v>
      </c>
      <c r="P21" s="9">
        <f>'펀더멘탈 지표'!C74</f>
        <v>20700</v>
      </c>
      <c r="Q21" s="9">
        <f>'펀더멘탈 지표'!D74</f>
        <v>2489</v>
      </c>
      <c r="R21" s="9">
        <f>'펀더멘탈 지표'!E74</f>
        <v>2616</v>
      </c>
      <c r="S21" s="9">
        <f>'펀더멘탈 지표'!F74</f>
        <v>3813</v>
      </c>
      <c r="T21" s="9">
        <f>'펀더멘탈 지표'!G74</f>
        <v>6326</v>
      </c>
      <c r="U21" s="9">
        <f>'펀더멘탈 지표'!H74</f>
        <v>134</v>
      </c>
      <c r="V21" s="9">
        <f>'펀더멘탈 지표'!I74</f>
        <v>28</v>
      </c>
      <c r="W21" s="9">
        <f>'펀더멘탈 지표'!J74</f>
        <v>581</v>
      </c>
      <c r="X21" s="9">
        <f>'펀더멘탈 지표'!K74</f>
        <v>1656</v>
      </c>
      <c r="Y21" s="9">
        <f>'펀더멘탈 지표'!L74</f>
        <v>5.4</v>
      </c>
      <c r="Z21" s="9">
        <f>'펀더멘탈 지표'!M74</f>
        <v>1.07</v>
      </c>
      <c r="AA21" s="9">
        <f>'펀더멘탈 지표'!N74</f>
        <v>15.25</v>
      </c>
      <c r="AB21" s="9">
        <f>'펀더멘탈 지표'!O74</f>
        <v>26.18</v>
      </c>
      <c r="AC21" s="9">
        <f>'펀더멘탈 지표'!P74</f>
        <v>3.85</v>
      </c>
      <c r="AD21" s="9">
        <f>'펀더멘탈 지표'!Q74</f>
        <v>4.5999999999999996</v>
      </c>
      <c r="AE21" s="9">
        <f>'펀더멘탈 지표'!R74</f>
        <v>9.61</v>
      </c>
      <c r="AF21" s="9">
        <f>'펀더멘탈 지표'!S74</f>
        <v>39.200000000000003</v>
      </c>
      <c r="AG21" s="9">
        <f>'펀더멘탈 지표'!T74</f>
        <v>87</v>
      </c>
      <c r="AH21" s="9">
        <f>'펀더멘탈 지표'!U74</f>
        <v>108</v>
      </c>
      <c r="AI21" s="9">
        <f>'펀더멘탈 지표'!V74</f>
        <v>244</v>
      </c>
      <c r="AJ21" s="9">
        <f>'펀더멘탈 지표'!W74</f>
        <v>1280</v>
      </c>
      <c r="AK21" s="9">
        <f>'펀더멘탈 지표'!X74</f>
        <v>2295</v>
      </c>
      <c r="AL21" s="9">
        <f>'펀더멘탈 지표'!Y74</f>
        <v>2394</v>
      </c>
      <c r="AM21" s="9">
        <f>'펀더멘탈 지표'!Z74</f>
        <v>2679</v>
      </c>
      <c r="AN21" s="9">
        <f>'펀더멘탈 지표'!AA74</f>
        <v>3851</v>
      </c>
      <c r="AO21" s="9">
        <f>'펀더멘탈 지표'!AB74</f>
        <v>15</v>
      </c>
      <c r="AP21" s="9" t="str">
        <f>'펀더멘탈 지표'!AC74</f>
        <v>-</v>
      </c>
      <c r="AQ21" s="9">
        <f>'펀더멘탈 지표'!AD74</f>
        <v>15</v>
      </c>
      <c r="AR21" s="9">
        <f>'펀더멘탈 지표'!AE74</f>
        <v>25</v>
      </c>
      <c r="AS21" s="10">
        <f>(T21/Q21)^(1/4)-1</f>
        <v>0.26262990935727304</v>
      </c>
      <c r="AT21" s="10">
        <f>T21/S21-1</f>
        <v>0.65906110674009977</v>
      </c>
      <c r="AU21" s="10">
        <f>(X21/U21)^(1/4)-1</f>
        <v>0.8749465151244733</v>
      </c>
      <c r="AV21" s="10">
        <f>X21/W21-1</f>
        <v>1.8502581755593805</v>
      </c>
      <c r="AW21" s="10">
        <f>AJ21/AI21-1</f>
        <v>4.2459016393442619</v>
      </c>
      <c r="AX21" s="10">
        <f>AR21/P21</f>
        <v>1.2077294685990338E-3</v>
      </c>
      <c r="AY21" s="12">
        <f>AX21+AV21</f>
        <v>1.8514659050279796</v>
      </c>
      <c r="AZ21" s="11">
        <f>P21/AI21</f>
        <v>84.836065573770497</v>
      </c>
      <c r="BA21" s="11">
        <f>P21/AJ21</f>
        <v>16.171875</v>
      </c>
      <c r="BB21" s="11">
        <f>P21/AM21</f>
        <v>7.7267637178051514</v>
      </c>
      <c r="BC21" s="11">
        <f>P21/AN21</f>
        <v>5.3752272137107244</v>
      </c>
      <c r="BD21" s="11">
        <f>AVERAGE(AC21:AF21)</f>
        <v>14.315000000000001</v>
      </c>
      <c r="BE21">
        <v>9</v>
      </c>
      <c r="BF21">
        <f>BE21+O21</f>
        <v>70</v>
      </c>
      <c r="BG21">
        <v>20</v>
      </c>
    </row>
    <row r="22" spans="1:59" x14ac:dyDescent="0.3">
      <c r="A22" s="5">
        <f>유니버스!A98</f>
        <v>204320</v>
      </c>
      <c r="B22" s="5" t="str">
        <f>유니버스!B98</f>
        <v>만도</v>
      </c>
      <c r="C22" s="5" t="str">
        <f>유니버스!C98</f>
        <v>자동차</v>
      </c>
      <c r="D22" s="5">
        <f>유니버스!D98</f>
        <v>0</v>
      </c>
      <c r="E22" s="6">
        <f>'모멘텀 지표'!C98</f>
        <v>5.75</v>
      </c>
      <c r="F22" s="6">
        <f>'모멘텀 지표'!D98</f>
        <v>3.58</v>
      </c>
      <c r="G22" s="6">
        <f>'모멘텀 지표'!E98</f>
        <v>22.39</v>
      </c>
      <c r="H22" s="6">
        <f>'모멘텀 지표'!F98</f>
        <v>9</v>
      </c>
      <c r="I22" s="6">
        <f>'모멘텀 지표'!G98</f>
        <v>-7.79</v>
      </c>
      <c r="J22" s="6">
        <f>'모멘텀 지표'!H98</f>
        <v>9.74</v>
      </c>
      <c r="K22" s="6">
        <v>9</v>
      </c>
      <c r="L22" s="6">
        <v>5</v>
      </c>
      <c r="M22" s="6">
        <v>71</v>
      </c>
      <c r="N22">
        <f>L22+M22</f>
        <v>76</v>
      </c>
      <c r="O22">
        <v>28</v>
      </c>
      <c r="P22" s="9">
        <f>'펀더멘탈 지표'!C98</f>
        <v>53300</v>
      </c>
      <c r="Q22" s="9">
        <f>'펀더멘탈 지표'!D98</f>
        <v>59819</v>
      </c>
      <c r="R22" s="9">
        <f>'펀더멘탈 지표'!E98</f>
        <v>55635</v>
      </c>
      <c r="S22" s="9">
        <f>'펀더멘탈 지표'!F98</f>
        <v>61474</v>
      </c>
      <c r="T22" s="9">
        <f>'펀더멘탈 지표'!G98</f>
        <v>69027</v>
      </c>
      <c r="U22" s="9">
        <f>'펀더멘탈 지표'!H98</f>
        <v>2186</v>
      </c>
      <c r="V22" s="9">
        <f>'펀더멘탈 지표'!I98</f>
        <v>887</v>
      </c>
      <c r="W22" s="9">
        <f>'펀더멘탈 지표'!J98</f>
        <v>2323</v>
      </c>
      <c r="X22" s="9">
        <f>'펀더멘탈 지표'!K98</f>
        <v>3039</v>
      </c>
      <c r="Y22" s="9">
        <f>'펀더멘탈 지표'!L98</f>
        <v>3.65</v>
      </c>
      <c r="Z22" s="9">
        <f>'펀더멘탈 지표'!M98</f>
        <v>1.59</v>
      </c>
      <c r="AA22" s="9">
        <f>'펀더멘탈 지표'!N98</f>
        <v>3.78</v>
      </c>
      <c r="AB22" s="9">
        <f>'펀더멘탈 지표'!O98</f>
        <v>4.4000000000000004</v>
      </c>
      <c r="AC22" s="9">
        <f>'펀더멘탈 지표'!P98</f>
        <v>7.55</v>
      </c>
      <c r="AD22" s="9">
        <f>'펀더멘탈 지표'!Q98</f>
        <v>0.37</v>
      </c>
      <c r="AE22" s="9">
        <f>'펀더멘탈 지표'!R98</f>
        <v>9.31</v>
      </c>
      <c r="AF22" s="9">
        <f>'펀더멘탈 지표'!S98</f>
        <v>9.86</v>
      </c>
      <c r="AG22" s="9">
        <f>'펀더멘탈 지표'!T98</f>
        <v>2354</v>
      </c>
      <c r="AH22" s="9">
        <f>'펀더멘탈 지표'!U98</f>
        <v>123</v>
      </c>
      <c r="AI22" s="9">
        <f>'펀더멘탈 지표'!V98</f>
        <v>3559</v>
      </c>
      <c r="AJ22" s="9">
        <f>'펀더멘탈 지표'!W98</f>
        <v>4272</v>
      </c>
      <c r="AK22" s="9">
        <f>'펀더멘탈 지표'!X98</f>
        <v>32284</v>
      </c>
      <c r="AL22" s="9">
        <f>'펀더멘탈 지표'!Y98</f>
        <v>34970</v>
      </c>
      <c r="AM22" s="9">
        <f>'펀더멘탈 지표'!Z98</f>
        <v>41672</v>
      </c>
      <c r="AN22" s="9">
        <f>'펀더멘탈 지표'!AA98</f>
        <v>45057</v>
      </c>
      <c r="AO22" s="9">
        <f>'펀더멘탈 지표'!AB98</f>
        <v>550</v>
      </c>
      <c r="AP22" s="9" t="str">
        <f>'펀더멘탈 지표'!AC98</f>
        <v>-</v>
      </c>
      <c r="AQ22" s="9">
        <f>'펀더멘탈 지표'!AD98</f>
        <v>800</v>
      </c>
      <c r="AR22" s="9">
        <f>'펀더멘탈 지표'!AE98</f>
        <v>828</v>
      </c>
      <c r="AS22" s="10">
        <f>(T22/Q22)^(1/4)-1</f>
        <v>3.6441901809113997E-2</v>
      </c>
      <c r="AT22" s="10">
        <f>T22/S22-1</f>
        <v>0.12286495103621053</v>
      </c>
      <c r="AU22" s="10">
        <f>(X22/U22)^(1/4)-1</f>
        <v>8.5850749909936352E-2</v>
      </c>
      <c r="AV22" s="10">
        <f>X22/W22-1</f>
        <v>0.30822212656048209</v>
      </c>
      <c r="AW22" s="10">
        <f>AJ22/AI22-1</f>
        <v>0.20033717336330437</v>
      </c>
      <c r="AX22" s="10">
        <f>AR22/P22</f>
        <v>1.5534709193245779E-2</v>
      </c>
      <c r="AY22" s="12">
        <f>AX22+AV22</f>
        <v>0.32375683575372788</v>
      </c>
      <c r="AZ22" s="11">
        <f>P22/AI22</f>
        <v>14.976116886765945</v>
      </c>
      <c r="BA22" s="11">
        <f>P22/AJ22</f>
        <v>12.476591760299625</v>
      </c>
      <c r="BB22" s="11">
        <f>P22/AM22</f>
        <v>1.2790362833557305</v>
      </c>
      <c r="BC22" s="11">
        <f>P22/AN22</f>
        <v>1.1829460461193599</v>
      </c>
      <c r="BD22" s="11">
        <f>AVERAGE(AC22:AF22)</f>
        <v>6.7725</v>
      </c>
      <c r="BE22">
        <v>45</v>
      </c>
      <c r="BF22">
        <f>BE22+O22</f>
        <v>73</v>
      </c>
      <c r="BG22">
        <v>21</v>
      </c>
    </row>
    <row r="23" spans="1:59" x14ac:dyDescent="0.3">
      <c r="A23" s="5">
        <f>유니버스!A18</f>
        <v>7070</v>
      </c>
      <c r="B23" s="5" t="str">
        <f>유니버스!B18</f>
        <v>GS리테일</v>
      </c>
      <c r="C23" s="5" t="str">
        <f>유니버스!C18</f>
        <v>소비재</v>
      </c>
      <c r="D23" s="5">
        <f>유니버스!D18</f>
        <v>0</v>
      </c>
      <c r="E23" s="6">
        <f>'모멘텀 지표'!C18</f>
        <v>-2.89</v>
      </c>
      <c r="F23" s="6">
        <f>'모멘텀 지표'!D18</f>
        <v>-1.25</v>
      </c>
      <c r="G23" s="6">
        <f>'모멘텀 지표'!E18</f>
        <v>0.71</v>
      </c>
      <c r="H23" s="6">
        <f>'모멘텀 지표'!F18</f>
        <v>-0.31</v>
      </c>
      <c r="I23" s="6">
        <f>'모멘텀 지표'!G18</f>
        <v>-1.38</v>
      </c>
      <c r="J23" s="6">
        <f>'모멘텀 지표'!H18</f>
        <v>3.02</v>
      </c>
      <c r="K23" s="6">
        <v>111</v>
      </c>
      <c r="L23" s="6">
        <v>65</v>
      </c>
      <c r="M23" s="6">
        <v>46</v>
      </c>
      <c r="N23">
        <f>L23+M23</f>
        <v>111</v>
      </c>
      <c r="O23">
        <v>51</v>
      </c>
      <c r="P23" s="9">
        <f>'펀더멘탈 지표'!C18</f>
        <v>28550</v>
      </c>
      <c r="Q23" s="9">
        <f>'펀더멘탈 지표'!D18</f>
        <v>90069</v>
      </c>
      <c r="R23" s="9">
        <f>'펀더멘탈 지표'!E18</f>
        <v>88623</v>
      </c>
      <c r="S23" s="9">
        <f>'펀더멘탈 지표'!F18</f>
        <v>97657</v>
      </c>
      <c r="T23" s="9">
        <f>'펀더멘탈 지표'!G18</f>
        <v>110128</v>
      </c>
      <c r="U23" s="9">
        <f>'펀더멘탈 지표'!H18</f>
        <v>2388</v>
      </c>
      <c r="V23" s="9">
        <f>'펀더멘탈 지표'!I18</f>
        <v>2526</v>
      </c>
      <c r="W23" s="9">
        <f>'펀더멘탈 지표'!J18</f>
        <v>2085</v>
      </c>
      <c r="X23" s="9">
        <f>'펀더멘탈 지표'!K18</f>
        <v>3232</v>
      </c>
      <c r="Y23" s="9">
        <f>'펀더멘탈 지표'!L18</f>
        <v>2.65</v>
      </c>
      <c r="Z23" s="9">
        <f>'펀더멘탈 지표'!M18</f>
        <v>2.85</v>
      </c>
      <c r="AA23" s="9">
        <f>'펀더멘탈 지표'!N18</f>
        <v>2.14</v>
      </c>
      <c r="AB23" s="9">
        <f>'펀더멘탈 지표'!O18</f>
        <v>2.94</v>
      </c>
      <c r="AC23" s="9">
        <f>'펀더멘탈 지표'!P18</f>
        <v>6.22</v>
      </c>
      <c r="AD23" s="9">
        <f>'펀더멘탈 지표'!Q18</f>
        <v>7.5</v>
      </c>
      <c r="AE23" s="9">
        <f>'펀더멘탈 지표'!R18</f>
        <v>25.58</v>
      </c>
      <c r="AF23" s="9">
        <f>'펀더멘탈 지표'!S18</f>
        <v>7.99</v>
      </c>
      <c r="AG23" s="9">
        <f>'펀더멘탈 지표'!T18</f>
        <v>1729</v>
      </c>
      <c r="AH23" s="9">
        <f>'펀더멘탈 지표'!U18</f>
        <v>2187</v>
      </c>
      <c r="AI23" s="9">
        <f>'펀더멘탈 지표'!V18</f>
        <v>8961</v>
      </c>
      <c r="AJ23" s="9">
        <f>'펀더멘탈 지표'!W18</f>
        <v>3031</v>
      </c>
      <c r="AK23" s="9">
        <f>'펀더멘탈 지표'!X18</f>
        <v>28443</v>
      </c>
      <c r="AL23" s="9">
        <f>'펀더멘탈 지표'!Y18</f>
        <v>29928</v>
      </c>
      <c r="AM23" s="9">
        <f>'펀더멘탈 지표'!Z18</f>
        <v>39822</v>
      </c>
      <c r="AN23" s="9">
        <f>'펀더멘탈 지표'!AA18</f>
        <v>37979</v>
      </c>
      <c r="AO23" s="9">
        <f>'펀더멘탈 지표'!AB18</f>
        <v>750</v>
      </c>
      <c r="AP23" s="9">
        <f>'펀더멘탈 지표'!AC18</f>
        <v>900</v>
      </c>
      <c r="AQ23" s="9">
        <f>'펀더멘탈 지표'!AD18</f>
        <v>1200</v>
      </c>
      <c r="AR23" s="9">
        <f>'펀더멘탈 지표'!AE18</f>
        <v>971</v>
      </c>
      <c r="AS23" s="10">
        <f>(T23/Q23)^(1/4)-1</f>
        <v>5.1551634585176753E-2</v>
      </c>
      <c r="AT23" s="10">
        <f>T23/S23-1</f>
        <v>0.12770205924818501</v>
      </c>
      <c r="AU23" s="10">
        <f>(X23/U23)^(1/4)-1</f>
        <v>7.8597122688556675E-2</v>
      </c>
      <c r="AV23" s="10">
        <f>X23/W23-1</f>
        <v>0.55011990407673861</v>
      </c>
      <c r="AW23" s="10">
        <f>AJ23/AI23-1</f>
        <v>-0.66175650039058143</v>
      </c>
      <c r="AX23" s="10">
        <f>AR23/P23</f>
        <v>3.401050788091068E-2</v>
      </c>
      <c r="AY23" s="12">
        <f>AX23+AV23</f>
        <v>0.58413041195764925</v>
      </c>
      <c r="AZ23" s="11">
        <f>P23/AI23</f>
        <v>3.1860283450507754</v>
      </c>
      <c r="BA23" s="11">
        <f>P23/AJ23</f>
        <v>9.4193335532827458</v>
      </c>
      <c r="BB23" s="11">
        <f>P23/AM23</f>
        <v>0.7169403847119683</v>
      </c>
      <c r="BC23" s="11">
        <f>P23/AN23</f>
        <v>0.75173121988467306</v>
      </c>
      <c r="BD23" s="11">
        <f>AVERAGE(AC23:AF23)</f>
        <v>11.8225</v>
      </c>
      <c r="BE23">
        <v>26</v>
      </c>
      <c r="BF23">
        <f>BE23+O23</f>
        <v>77</v>
      </c>
      <c r="BG23">
        <v>22</v>
      </c>
    </row>
    <row r="24" spans="1:59" x14ac:dyDescent="0.3">
      <c r="A24" s="5">
        <f>유니버스!A114</f>
        <v>307950</v>
      </c>
      <c r="B24" s="5" t="str">
        <f>유니버스!B114</f>
        <v>현대오토에버</v>
      </c>
      <c r="C24" s="5" t="str">
        <f>유니버스!C114</f>
        <v>자동차</v>
      </c>
      <c r="D24" s="5" t="str">
        <f>유니버스!D114</f>
        <v>IT</v>
      </c>
      <c r="E24" s="6">
        <f>'모멘텀 지표'!C114</f>
        <v>4.76</v>
      </c>
      <c r="F24" s="6">
        <f>'모멘텀 지표'!D114</f>
        <v>2.96</v>
      </c>
      <c r="G24" s="6">
        <f>'모멘텀 지표'!E114</f>
        <v>10.92</v>
      </c>
      <c r="H24" s="6">
        <f>'모멘텀 지표'!F114</f>
        <v>6.93</v>
      </c>
      <c r="I24" s="6">
        <f>'모멘텀 지표'!G114</f>
        <v>-3.65</v>
      </c>
      <c r="J24" s="6">
        <f>'모멘텀 지표'!H114</f>
        <v>8.67</v>
      </c>
      <c r="K24" s="6">
        <v>13</v>
      </c>
      <c r="L24" s="6">
        <v>20</v>
      </c>
      <c r="M24" s="6">
        <v>58</v>
      </c>
      <c r="N24">
        <f>L24+M24</f>
        <v>78</v>
      </c>
      <c r="O24">
        <v>29</v>
      </c>
      <c r="P24" s="9">
        <f>'펀더멘탈 지표'!C114</f>
        <v>132000</v>
      </c>
      <c r="Q24" s="9">
        <f>'펀더멘탈 지표'!D114</f>
        <v>15718</v>
      </c>
      <c r="R24" s="9">
        <f>'펀더멘탈 지표'!E114</f>
        <v>15626</v>
      </c>
      <c r="S24" s="9">
        <f>'펀더멘탈 지표'!F114</f>
        <v>20704</v>
      </c>
      <c r="T24" s="9">
        <f>'펀더멘탈 지표'!G114</f>
        <v>23626</v>
      </c>
      <c r="U24" s="9">
        <f>'펀더멘탈 지표'!H114</f>
        <v>802</v>
      </c>
      <c r="V24" s="9">
        <f>'펀더멘탈 지표'!I114</f>
        <v>868</v>
      </c>
      <c r="W24" s="9">
        <f>'펀더멘탈 지표'!J114</f>
        <v>961</v>
      </c>
      <c r="X24" s="9">
        <f>'펀더멘탈 지표'!K114</f>
        <v>1242</v>
      </c>
      <c r="Y24" s="9">
        <f>'펀더멘탈 지표'!L114</f>
        <v>5.0999999999999996</v>
      </c>
      <c r="Z24" s="9">
        <f>'펀더멘탈 지표'!M114</f>
        <v>5.56</v>
      </c>
      <c r="AA24" s="9">
        <f>'펀더멘탈 지표'!N114</f>
        <v>4.6399999999999997</v>
      </c>
      <c r="AB24" s="9">
        <f>'펀더멘탈 지표'!O114</f>
        <v>5.26</v>
      </c>
      <c r="AC24" s="9">
        <f>'펀더멘탈 지표'!P114</f>
        <v>11.71</v>
      </c>
      <c r="AD24" s="9">
        <f>'펀더멘탈 지표'!Q114</f>
        <v>11.09</v>
      </c>
      <c r="AE24" s="9">
        <f>'펀더멘탈 지표'!R114</f>
        <v>7.26</v>
      </c>
      <c r="AF24" s="9">
        <f>'펀더멘탈 지표'!S114</f>
        <v>7.1</v>
      </c>
      <c r="AG24" s="9">
        <f>'펀더멘탈 지표'!T114</f>
        <v>2673</v>
      </c>
      <c r="AH24" s="9">
        <f>'펀더멘탈 지표'!U114</f>
        <v>2809</v>
      </c>
      <c r="AI24" s="9">
        <f>'펀더멘탈 지표'!V114</f>
        <v>2702</v>
      </c>
      <c r="AJ24" s="9">
        <f>'펀더멘탈 지표'!W114</f>
        <v>3336</v>
      </c>
      <c r="AK24" s="9">
        <f>'펀더멘탈 지표'!X114</f>
        <v>24259</v>
      </c>
      <c r="AL24" s="9">
        <f>'펀더멘탈 지표'!Y114</f>
        <v>26430</v>
      </c>
      <c r="AM24" s="9">
        <f>'펀더멘탈 지표'!Z114</f>
        <v>49874</v>
      </c>
      <c r="AN24" s="9">
        <f>'펀더멘탈 지표'!AA114</f>
        <v>44160</v>
      </c>
      <c r="AO24" s="9">
        <f>'펀더멘탈 지표'!AB114</f>
        <v>710</v>
      </c>
      <c r="AP24" s="9">
        <f>'펀더멘탈 지표'!AC114</f>
        <v>750</v>
      </c>
      <c r="AQ24" s="9">
        <f>'펀더멘탈 지표'!AD114</f>
        <v>700</v>
      </c>
      <c r="AR24" s="9">
        <f>'펀더멘탈 지표'!AE114</f>
        <v>775</v>
      </c>
      <c r="AS24" s="10">
        <f>(T24/Q24)^(1/4)-1</f>
        <v>0.10725647543773786</v>
      </c>
      <c r="AT24" s="10">
        <f>T24/S24-1</f>
        <v>0.14113214837712529</v>
      </c>
      <c r="AU24" s="10">
        <f>(X24/U24)^(1/4)-1</f>
        <v>0.11554426254191807</v>
      </c>
      <c r="AV24" s="10">
        <f>X24/W24-1</f>
        <v>0.29240374609781483</v>
      </c>
      <c r="AW24" s="10">
        <f>AJ24/AI24-1</f>
        <v>0.23464100666173215</v>
      </c>
      <c r="AX24" s="10">
        <f>AR24/P24</f>
        <v>5.8712121212121209E-3</v>
      </c>
      <c r="AY24" s="12">
        <f>AX24+AV24</f>
        <v>0.29827495821902694</v>
      </c>
      <c r="AZ24" s="11">
        <f>P24/AI24</f>
        <v>48.852701702442637</v>
      </c>
      <c r="BA24" s="11">
        <f>P24/AJ24</f>
        <v>39.568345323741006</v>
      </c>
      <c r="BB24" s="11">
        <f>P24/AM24</f>
        <v>2.6466696074106748</v>
      </c>
      <c r="BC24" s="11">
        <f>P24/AN24</f>
        <v>2.9891304347826089</v>
      </c>
      <c r="BD24" s="11">
        <f>AVERAGE(AC24:AF24)</f>
        <v>9.2900000000000009</v>
      </c>
      <c r="BE24">
        <v>49</v>
      </c>
      <c r="BF24">
        <f>BE24+O24</f>
        <v>78</v>
      </c>
      <c r="BG24">
        <v>23</v>
      </c>
    </row>
    <row r="25" spans="1:59" x14ac:dyDescent="0.3">
      <c r="A25" s="5">
        <f>유니버스!A26</f>
        <v>11210</v>
      </c>
      <c r="B25" s="5" t="str">
        <f>유니버스!B26</f>
        <v>현대위아</v>
      </c>
      <c r="C25" s="5" t="str">
        <f>유니버스!C26</f>
        <v>자동차</v>
      </c>
      <c r="D25" s="5" t="str">
        <f>유니버스!D26</f>
        <v>로봇</v>
      </c>
      <c r="E25" s="6">
        <f>'모멘텀 지표'!C26</f>
        <v>3.41</v>
      </c>
      <c r="F25" s="6">
        <f>'모멘텀 지표'!D26</f>
        <v>1.83</v>
      </c>
      <c r="G25" s="6">
        <f>'모멘텀 지표'!E26</f>
        <v>7.07</v>
      </c>
      <c r="H25" s="6">
        <f>'모멘텀 지표'!F26</f>
        <v>2.0499999999999998</v>
      </c>
      <c r="I25" s="6">
        <f>'모멘텀 지표'!G26</f>
        <v>-13.94</v>
      </c>
      <c r="J25" s="6">
        <f>'모멘텀 지표'!H26</f>
        <v>-0.57999999999999996</v>
      </c>
      <c r="K25" s="6">
        <v>19</v>
      </c>
      <c r="L25" s="6">
        <v>30</v>
      </c>
      <c r="M25" s="6">
        <v>99</v>
      </c>
      <c r="N25">
        <f>L25+M25</f>
        <v>129</v>
      </c>
      <c r="O25">
        <v>64</v>
      </c>
      <c r="P25" s="9">
        <f>'펀더멘탈 지표'!C26</f>
        <v>63600</v>
      </c>
      <c r="Q25" s="9">
        <f>'펀더멘탈 지표'!D26</f>
        <v>73146</v>
      </c>
      <c r="R25" s="9">
        <f>'펀더멘탈 지표'!E26</f>
        <v>65922</v>
      </c>
      <c r="S25" s="9">
        <f>'펀더멘탈 지표'!F26</f>
        <v>75277</v>
      </c>
      <c r="T25" s="9">
        <f>'펀더멘탈 지표'!G26</f>
        <v>80789</v>
      </c>
      <c r="U25" s="9">
        <f>'펀더멘탈 지표'!H26</f>
        <v>1019</v>
      </c>
      <c r="V25" s="9">
        <f>'펀더멘탈 지표'!I26</f>
        <v>720</v>
      </c>
      <c r="W25" s="9">
        <f>'펀더멘탈 지표'!J26</f>
        <v>1027</v>
      </c>
      <c r="X25" s="9">
        <f>'펀더멘탈 지표'!K26</f>
        <v>1936</v>
      </c>
      <c r="Y25" s="9">
        <f>'펀더멘탈 지표'!L26</f>
        <v>1.39</v>
      </c>
      <c r="Z25" s="9">
        <f>'펀더멘탈 지표'!M26</f>
        <v>1.0900000000000001</v>
      </c>
      <c r="AA25" s="9">
        <f>'펀더멘탈 지표'!N26</f>
        <v>1.36</v>
      </c>
      <c r="AB25" s="9">
        <f>'펀더멘탈 지표'!O26</f>
        <v>2.4</v>
      </c>
      <c r="AC25" s="9">
        <f>'펀더멘탈 지표'!P26</f>
        <v>1.8</v>
      </c>
      <c r="AD25" s="9">
        <f>'펀더멘탈 지표'!Q26</f>
        <v>1.96</v>
      </c>
      <c r="AE25" s="9">
        <f>'펀더멘탈 지표'!R26</f>
        <v>1.96</v>
      </c>
      <c r="AF25" s="9">
        <f>'펀더멘탈 지표'!S26</f>
        <v>4.6500000000000004</v>
      </c>
      <c r="AG25" s="9">
        <f>'펀더멘탈 지표'!T26</f>
        <v>2030</v>
      </c>
      <c r="AH25" s="9">
        <f>'펀더멘탈 지표'!U26</f>
        <v>2242</v>
      </c>
      <c r="AI25" s="9">
        <f>'펀더멘탈 지표'!V26</f>
        <v>2292</v>
      </c>
      <c r="AJ25" s="9">
        <f>'펀더멘탈 지표'!W26</f>
        <v>5671</v>
      </c>
      <c r="AK25" s="9">
        <f>'펀더멘탈 지표'!X26</f>
        <v>116401</v>
      </c>
      <c r="AL25" s="9">
        <f>'펀더멘탈 지표'!Y26</f>
        <v>117390</v>
      </c>
      <c r="AM25" s="9">
        <f>'펀더멘탈 지표'!Z26</f>
        <v>122356</v>
      </c>
      <c r="AN25" s="9">
        <f>'펀더멘탈 지표'!AA26</f>
        <v>127400</v>
      </c>
      <c r="AO25" s="9">
        <f>'펀더멘탈 지표'!AB26</f>
        <v>700</v>
      </c>
      <c r="AP25" s="9">
        <f>'펀더멘탈 지표'!AC26</f>
        <v>700</v>
      </c>
      <c r="AQ25" s="9">
        <f>'펀더멘탈 지표'!AD26</f>
        <v>700</v>
      </c>
      <c r="AR25" s="9">
        <f>'펀더멘탈 지표'!AE26</f>
        <v>777</v>
      </c>
      <c r="AS25" s="10">
        <f>(T25/Q25)^(1/4)-1</f>
        <v>2.5157073673900188E-2</v>
      </c>
      <c r="AT25" s="10">
        <f>T25/S25-1</f>
        <v>7.322289676793714E-2</v>
      </c>
      <c r="AU25" s="10">
        <f>(X25/U25)^(1/4)-1</f>
        <v>0.17403972560071623</v>
      </c>
      <c r="AV25" s="10">
        <f>X25/W25-1</f>
        <v>0.88510223953261935</v>
      </c>
      <c r="AW25" s="10">
        <f>AJ25/AI25-1</f>
        <v>1.4742582897033158</v>
      </c>
      <c r="AX25" s="10">
        <f>AR25/P25</f>
        <v>1.2216981132075472E-2</v>
      </c>
      <c r="AY25" s="12">
        <f>AX25+AV25</f>
        <v>0.89731922066469483</v>
      </c>
      <c r="AZ25" s="11">
        <f>P25/AI25</f>
        <v>27.748691099476439</v>
      </c>
      <c r="BA25" s="11">
        <f>P25/AJ25</f>
        <v>11.214953271028037</v>
      </c>
      <c r="BB25" s="11">
        <f>P25/AM25</f>
        <v>0.5197946974402563</v>
      </c>
      <c r="BC25" s="11">
        <f>P25/AN25</f>
        <v>0.49921507064364207</v>
      </c>
      <c r="BD25" s="11">
        <f>AVERAGE(AC25:AF25)</f>
        <v>2.5925000000000002</v>
      </c>
      <c r="BE25">
        <v>15</v>
      </c>
      <c r="BF25">
        <f>BE25+O25</f>
        <v>79</v>
      </c>
      <c r="BG25">
        <v>24</v>
      </c>
    </row>
    <row r="26" spans="1:59" x14ac:dyDescent="0.3">
      <c r="A26" s="5">
        <f>유니버스!A9</f>
        <v>3670</v>
      </c>
      <c r="B26" s="5" t="str">
        <f>유니버스!B9</f>
        <v>포스코케미칼</v>
      </c>
      <c r="C26" s="5" t="str">
        <f>유니버스!C9</f>
        <v>이차전지</v>
      </c>
      <c r="D26" s="5" t="str">
        <f>유니버스!D9</f>
        <v>양극재, 음극재</v>
      </c>
      <c r="E26" s="6">
        <f>'모멘텀 지표'!C9</f>
        <v>3.16</v>
      </c>
      <c r="F26" s="6">
        <f>'모멘텀 지표'!D9</f>
        <v>1.87</v>
      </c>
      <c r="G26" s="6">
        <f>'모멘텀 지표'!E9</f>
        <v>23.11</v>
      </c>
      <c r="H26" s="6">
        <f>'모멘텀 지표'!F9</f>
        <v>7.54</v>
      </c>
      <c r="I26" s="6">
        <f>'모멘텀 지표'!G9</f>
        <v>1.95</v>
      </c>
      <c r="J26" s="6">
        <f>'모멘텀 지표'!H9</f>
        <v>12.76</v>
      </c>
      <c r="K26" s="6">
        <v>22</v>
      </c>
      <c r="L26" s="6">
        <v>4</v>
      </c>
      <c r="M26" s="6">
        <v>37</v>
      </c>
      <c r="N26">
        <f>L26+M26</f>
        <v>41</v>
      </c>
      <c r="O26">
        <v>11</v>
      </c>
      <c r="P26" s="9">
        <f>'펀더멘탈 지표'!C9</f>
        <v>130500</v>
      </c>
      <c r="Q26" s="9">
        <f>'펀더멘탈 지표'!D9</f>
        <v>14838</v>
      </c>
      <c r="R26" s="9">
        <f>'펀더멘탈 지표'!E9</f>
        <v>15662</v>
      </c>
      <c r="S26" s="9">
        <f>'펀더멘탈 지표'!F9</f>
        <v>19895</v>
      </c>
      <c r="T26" s="9">
        <f>'펀더멘탈 지표'!G9</f>
        <v>23629</v>
      </c>
      <c r="U26" s="9">
        <f>'펀더멘탈 지표'!H9</f>
        <v>899</v>
      </c>
      <c r="V26" s="9">
        <f>'펀더멘탈 지표'!I9</f>
        <v>603</v>
      </c>
      <c r="W26" s="9">
        <f>'펀더멘탈 지표'!J9</f>
        <v>1217</v>
      </c>
      <c r="X26" s="9">
        <f>'펀더멘탈 지표'!K9</f>
        <v>1445</v>
      </c>
      <c r="Y26" s="9">
        <f>'펀더멘탈 지표'!L9</f>
        <v>6.06</v>
      </c>
      <c r="Z26" s="9">
        <f>'펀더멘탈 지표'!M9</f>
        <v>3.85</v>
      </c>
      <c r="AA26" s="9">
        <f>'펀더멘탈 지표'!N9</f>
        <v>6.12</v>
      </c>
      <c r="AB26" s="9">
        <f>'펀더멘탈 지표'!O9</f>
        <v>6.11</v>
      </c>
      <c r="AC26" s="9">
        <f>'펀더멘탈 지표'!P9</f>
        <v>11.57</v>
      </c>
      <c r="AD26" s="9">
        <f>'펀더멘탈 지표'!Q9</f>
        <v>2.96</v>
      </c>
      <c r="AE26" s="9">
        <f>'펀더멘탈 지표'!R9</f>
        <v>7.92</v>
      </c>
      <c r="AF26" s="9">
        <f>'펀더멘탈 지표'!S9</f>
        <v>5.83</v>
      </c>
      <c r="AG26" s="9">
        <f>'펀더멘탈 지표'!T9</f>
        <v>1588</v>
      </c>
      <c r="AH26" s="9">
        <f>'펀더멘탈 지표'!U9</f>
        <v>461</v>
      </c>
      <c r="AI26" s="9">
        <f>'펀더멘탈 지표'!V9</f>
        <v>1763</v>
      </c>
      <c r="AJ26" s="9">
        <f>'펀더멘탈 지표'!W9</f>
        <v>1831</v>
      </c>
      <c r="AK26" s="9">
        <f>'펀더멘탈 지표'!X9</f>
        <v>15540</v>
      </c>
      <c r="AL26" s="9">
        <f>'펀더멘탈 지표'!Y9</f>
        <v>15589</v>
      </c>
      <c r="AM26" s="9">
        <f>'펀더멘탈 지표'!Z9</f>
        <v>30845</v>
      </c>
      <c r="AN26" s="9">
        <f>'펀더멘탈 지표'!AA9</f>
        <v>32020</v>
      </c>
      <c r="AO26" s="9">
        <f>'펀더멘탈 지표'!AB9</f>
        <v>380</v>
      </c>
      <c r="AP26" s="9">
        <f>'펀더멘탈 지표'!AC9</f>
        <v>285</v>
      </c>
      <c r="AQ26" s="9">
        <f>'펀더멘탈 지표'!AD9</f>
        <v>300</v>
      </c>
      <c r="AR26" s="9">
        <f>'펀더멘탈 지표'!AE9</f>
        <v>289</v>
      </c>
      <c r="AS26" s="10">
        <f>(T26/Q26)^(1/4)-1</f>
        <v>0.12335621886166726</v>
      </c>
      <c r="AT26" s="10">
        <f>T26/S26-1</f>
        <v>0.18768534807740633</v>
      </c>
      <c r="AU26" s="10">
        <f>(X26/U26)^(1/4)-1</f>
        <v>0.12597056877282564</v>
      </c>
      <c r="AV26" s="10">
        <f>X26/W26-1</f>
        <v>0.1873459326211997</v>
      </c>
      <c r="AW26" s="10">
        <f>AJ26/AI26-1</f>
        <v>3.8570618264322176E-2</v>
      </c>
      <c r="AX26" s="10">
        <f>AR26/P26</f>
        <v>2.2145593869731801E-3</v>
      </c>
      <c r="AY26" s="12">
        <f>AX26+AV26</f>
        <v>0.18956049200817288</v>
      </c>
      <c r="AZ26" s="11">
        <f>P26/AI26</f>
        <v>74.021554169030068</v>
      </c>
      <c r="BA26" s="11">
        <f>P26/AJ26</f>
        <v>71.272528672856367</v>
      </c>
      <c r="BB26" s="11">
        <f>P26/AM26</f>
        <v>4.2308315772410436</v>
      </c>
      <c r="BC26" s="11">
        <f>P26/AN26</f>
        <v>4.0755777638975639</v>
      </c>
      <c r="BD26" s="11">
        <f>AVERAGE(AC26:AF26)</f>
        <v>7.07</v>
      </c>
      <c r="BE26">
        <v>70</v>
      </c>
      <c r="BF26">
        <f>BE26+O26</f>
        <v>81</v>
      </c>
      <c r="BG26">
        <v>25</v>
      </c>
    </row>
    <row r="27" spans="1:59" x14ac:dyDescent="0.3">
      <c r="A27" s="5">
        <f>유니버스!A64</f>
        <v>74600</v>
      </c>
      <c r="B27" s="5" t="str">
        <f>유니버스!B64</f>
        <v>원익QnC</v>
      </c>
      <c r="C27" s="5" t="str">
        <f>유니버스!C64</f>
        <v>반도체</v>
      </c>
      <c r="D27" s="5" t="str">
        <f>유니버스!D64</f>
        <v>쿼츠소재</v>
      </c>
      <c r="E27" s="6">
        <f>'모멘텀 지표'!C64</f>
        <v>3.98</v>
      </c>
      <c r="F27" s="6">
        <f>'모멘텀 지표'!D64</f>
        <v>1.71</v>
      </c>
      <c r="G27" s="6">
        <f>'모멘텀 지표'!E64</f>
        <v>6.41</v>
      </c>
      <c r="H27" s="6">
        <f>'모멘텀 지표'!F64</f>
        <v>4.03</v>
      </c>
      <c r="I27" s="6">
        <f>'모멘텀 지표'!G64</f>
        <v>0.74</v>
      </c>
      <c r="J27" s="6">
        <f>'모멘텀 지표'!H64</f>
        <v>6.49</v>
      </c>
      <c r="K27" s="6">
        <v>17</v>
      </c>
      <c r="L27" s="6">
        <v>32</v>
      </c>
      <c r="M27" s="6">
        <v>39</v>
      </c>
      <c r="N27">
        <f>L27+M27</f>
        <v>71</v>
      </c>
      <c r="O27">
        <v>25</v>
      </c>
      <c r="P27" s="9">
        <f>'펀더멘탈 지표'!C64</f>
        <v>27400</v>
      </c>
      <c r="Q27" s="9">
        <f>'펀더멘탈 지표'!D64</f>
        <v>2631</v>
      </c>
      <c r="R27" s="9">
        <f>'펀더멘탈 지표'!E64</f>
        <v>5256</v>
      </c>
      <c r="S27" s="9">
        <f>'펀더멘탈 지표'!F64</f>
        <v>6241</v>
      </c>
      <c r="T27" s="9">
        <f>'펀더멘탈 지표'!G64</f>
        <v>6959</v>
      </c>
      <c r="U27" s="9">
        <f>'펀더멘탈 지표'!H64</f>
        <v>274</v>
      </c>
      <c r="V27" s="9">
        <f>'펀더멘탈 지표'!I64</f>
        <v>412</v>
      </c>
      <c r="W27" s="9">
        <f>'펀더멘탈 지표'!J64</f>
        <v>868</v>
      </c>
      <c r="X27" s="9">
        <f>'펀더멘탈 지표'!K64</f>
        <v>1069</v>
      </c>
      <c r="Y27" s="9">
        <f>'펀더멘탈 지표'!L64</f>
        <v>10.4</v>
      </c>
      <c r="Z27" s="9">
        <f>'펀더멘탈 지표'!M64</f>
        <v>7.84</v>
      </c>
      <c r="AA27" s="9">
        <f>'펀더멘탈 지표'!N64</f>
        <v>13.9</v>
      </c>
      <c r="AB27" s="9">
        <f>'펀더멘탈 지표'!O64</f>
        <v>15.36</v>
      </c>
      <c r="AC27" s="9">
        <f>'펀더멘탈 지표'!P64</f>
        <v>1.23</v>
      </c>
      <c r="AD27" s="9">
        <f>'펀더멘탈 지표'!Q64</f>
        <v>11.44</v>
      </c>
      <c r="AE27" s="9">
        <f>'펀더멘탈 지표'!R64</f>
        <v>21.52</v>
      </c>
      <c r="AF27" s="9">
        <f>'펀더멘탈 지표'!S64</f>
        <v>21.46</v>
      </c>
      <c r="AG27" s="9">
        <f>'펀더멘탈 지표'!T64</f>
        <v>99</v>
      </c>
      <c r="AH27" s="9">
        <f>'펀더멘탈 지표'!U64</f>
        <v>982</v>
      </c>
      <c r="AI27" s="9">
        <f>'펀더멘탈 지표'!V64</f>
        <v>2235</v>
      </c>
      <c r="AJ27" s="9">
        <f>'펀더멘탈 지표'!W64</f>
        <v>2782</v>
      </c>
      <c r="AK27" s="9">
        <f>'펀더멘탈 지표'!X64</f>
        <v>8103</v>
      </c>
      <c r="AL27" s="9">
        <f>'펀더멘탈 지표'!Y64</f>
        <v>9070</v>
      </c>
      <c r="AM27" s="9">
        <f>'펀더멘탈 지표'!Z64</f>
        <v>11705</v>
      </c>
      <c r="AN27" s="9">
        <f>'펀더멘탈 지표'!AA64</f>
        <v>14215</v>
      </c>
      <c r="AO27" s="9" t="str">
        <f>'펀더멘탈 지표'!AB64</f>
        <v>-</v>
      </c>
      <c r="AP27" s="9" t="str">
        <f>'펀더멘탈 지표'!AC64</f>
        <v>-</v>
      </c>
      <c r="AQ27" s="9">
        <f>'펀더멘탈 지표'!AD64</f>
        <v>150</v>
      </c>
      <c r="AR27" s="9">
        <f>'펀더멘탈 지표'!AE64</f>
        <v>70</v>
      </c>
      <c r="AS27" s="10">
        <f>(T27/Q27)^(1/4)-1</f>
        <v>0.27528278471450407</v>
      </c>
      <c r="AT27" s="10">
        <f>T27/S27-1</f>
        <v>0.11504566575869246</v>
      </c>
      <c r="AU27" s="10">
        <f>(X27/U27)^(1/4)-1</f>
        <v>0.40542212311419035</v>
      </c>
      <c r="AV27" s="10">
        <f>X27/W27-1</f>
        <v>0.23156682027649778</v>
      </c>
      <c r="AW27" s="10">
        <f>AJ27/AI27-1</f>
        <v>0.24474272930648766</v>
      </c>
      <c r="AX27" s="10">
        <f>AR27/P27</f>
        <v>2.5547445255474453E-3</v>
      </c>
      <c r="AY27" s="12">
        <f>AX27+AV27</f>
        <v>0.23412156480204521</v>
      </c>
      <c r="AZ27" s="11">
        <f>P27/AI27</f>
        <v>12.259507829977629</v>
      </c>
      <c r="BA27" s="11">
        <f>P27/AJ27</f>
        <v>9.8490294751976997</v>
      </c>
      <c r="BB27" s="11">
        <f>P27/AM27</f>
        <v>2.34087996582657</v>
      </c>
      <c r="BC27" s="11">
        <f>P27/AN27</f>
        <v>1.9275413295814281</v>
      </c>
      <c r="BD27" s="11">
        <f>AVERAGE(AC27:AF27)</f>
        <v>13.9125</v>
      </c>
      <c r="BE27">
        <v>56</v>
      </c>
      <c r="BF27">
        <f>BE27+O27</f>
        <v>81</v>
      </c>
      <c r="BG27">
        <v>26</v>
      </c>
    </row>
    <row r="28" spans="1:59" x14ac:dyDescent="0.3">
      <c r="A28" s="5">
        <f>유니버스!A34</f>
        <v>20150</v>
      </c>
      <c r="B28" s="5" t="str">
        <f>유니버스!B34</f>
        <v>일진머티리얼즈</v>
      </c>
      <c r="C28" s="5" t="str">
        <f>유니버스!C34</f>
        <v>이차전지</v>
      </c>
      <c r="D28" s="5" t="str">
        <f>유니버스!D34</f>
        <v>동박</v>
      </c>
      <c r="E28" s="6">
        <f>'모멘텀 지표'!C34</f>
        <v>-1.77</v>
      </c>
      <c r="F28" s="6">
        <f>'모멘텀 지표'!D34</f>
        <v>-1.1499999999999999</v>
      </c>
      <c r="G28" s="6">
        <f>'모멘텀 지표'!E34</f>
        <v>9.27</v>
      </c>
      <c r="H28" s="6">
        <f>'모멘텀 지표'!F34</f>
        <v>0.25</v>
      </c>
      <c r="I28" s="6">
        <f>'모멘텀 지표'!G34</f>
        <v>-15.05</v>
      </c>
      <c r="J28" s="6">
        <f>'모멘텀 지표'!H34</f>
        <v>0.06</v>
      </c>
      <c r="K28" s="6">
        <v>97</v>
      </c>
      <c r="L28" s="6">
        <v>24</v>
      </c>
      <c r="M28" s="6">
        <v>104</v>
      </c>
      <c r="N28">
        <f>L28+M28</f>
        <v>128</v>
      </c>
      <c r="O28">
        <v>62</v>
      </c>
      <c r="P28" s="9">
        <f>'펀더멘탈 지표'!C34</f>
        <v>94300</v>
      </c>
      <c r="Q28" s="9">
        <f>'펀더멘탈 지표'!D34</f>
        <v>5502</v>
      </c>
      <c r="R28" s="9">
        <f>'펀더멘탈 지표'!E34</f>
        <v>5369</v>
      </c>
      <c r="S28" s="9">
        <f>'펀더멘탈 지표'!F34</f>
        <v>6889</v>
      </c>
      <c r="T28" s="9">
        <f>'펀더멘탈 지표'!G34</f>
        <v>9797</v>
      </c>
      <c r="U28" s="9">
        <f>'펀더멘탈 지표'!H34</f>
        <v>469</v>
      </c>
      <c r="V28" s="9">
        <f>'펀더멘탈 지표'!I34</f>
        <v>509</v>
      </c>
      <c r="W28" s="9">
        <f>'펀더멘탈 지표'!J34</f>
        <v>699</v>
      </c>
      <c r="X28" s="9">
        <f>'펀더멘탈 지표'!K34</f>
        <v>1156</v>
      </c>
      <c r="Y28" s="9">
        <f>'펀더멘탈 지표'!L34</f>
        <v>8.52</v>
      </c>
      <c r="Z28" s="9">
        <f>'펀더멘탈 지표'!M34</f>
        <v>9.4700000000000006</v>
      </c>
      <c r="AA28" s="9">
        <f>'펀더멘탈 지표'!N34</f>
        <v>10.15</v>
      </c>
      <c r="AB28" s="9">
        <f>'펀더멘탈 지표'!O34</f>
        <v>11.8</v>
      </c>
      <c r="AC28" s="9">
        <f>'펀더멘탈 지표'!P34</f>
        <v>8.52</v>
      </c>
      <c r="AD28" s="9">
        <f>'펀더멘탈 지표'!Q34</f>
        <v>7.23</v>
      </c>
      <c r="AE28" s="9">
        <f>'펀더멘탈 지표'!R34</f>
        <v>7.85</v>
      </c>
      <c r="AF28" s="9">
        <f>'펀더멘탈 지표'!S34</f>
        <v>9.4499999999999993</v>
      </c>
      <c r="AG28" s="9">
        <f>'펀더멘탈 지표'!T34</f>
        <v>1016</v>
      </c>
      <c r="AH28" s="9">
        <f>'펀더멘탈 지표'!U34</f>
        <v>927</v>
      </c>
      <c r="AI28" s="9">
        <f>'펀더멘탈 지표'!V34</f>
        <v>1361</v>
      </c>
      <c r="AJ28" s="9">
        <f>'펀더멘탈 지표'!W34</f>
        <v>1937</v>
      </c>
      <c r="AK28" s="9">
        <f>'펀더멘탈 지표'!X34</f>
        <v>12390</v>
      </c>
      <c r="AL28" s="9">
        <f>'펀더멘탈 지표'!Y34</f>
        <v>13255</v>
      </c>
      <c r="AM28" s="9">
        <f>'펀더멘탈 지표'!Z34</f>
        <v>21440</v>
      </c>
      <c r="AN28" s="9">
        <f>'펀더멘탈 지표'!AA34</f>
        <v>19568</v>
      </c>
      <c r="AO28" s="9">
        <f>'펀더멘탈 지표'!AB34</f>
        <v>50</v>
      </c>
      <c r="AP28" s="9">
        <f>'펀더멘탈 지표'!AC34</f>
        <v>200</v>
      </c>
      <c r="AQ28" s="9">
        <f>'펀더멘탈 지표'!AD34</f>
        <v>300</v>
      </c>
      <c r="AR28" s="9">
        <f>'펀더멘탈 지표'!AE34</f>
        <v>333</v>
      </c>
      <c r="AS28" s="10">
        <f>(T28/Q28)^(1/4)-1</f>
        <v>0.15516262908579215</v>
      </c>
      <c r="AT28" s="10">
        <f>T28/S28-1</f>
        <v>0.42212222383509945</v>
      </c>
      <c r="AU28" s="10">
        <f>(X28/U28)^(1/4)-1</f>
        <v>0.25298608461334249</v>
      </c>
      <c r="AV28" s="10">
        <f>X28/W28-1</f>
        <v>0.65379113018598001</v>
      </c>
      <c r="AW28" s="10">
        <f>AJ28/AI28-1</f>
        <v>0.42321822189566505</v>
      </c>
      <c r="AX28" s="10">
        <f>AR28/P28</f>
        <v>3.5312831389183457E-3</v>
      </c>
      <c r="AY28" s="12">
        <f>AX28+AV28</f>
        <v>0.65732241332489838</v>
      </c>
      <c r="AZ28" s="11">
        <f>P28/AI28</f>
        <v>69.287288758265987</v>
      </c>
      <c r="BA28" s="11">
        <f>P28/AJ28</f>
        <v>48.683531233866802</v>
      </c>
      <c r="BB28" s="11">
        <f>P28/AM28</f>
        <v>4.3983208955223878</v>
      </c>
      <c r="BC28" s="11">
        <f>P28/AN28</f>
        <v>4.81909239574816</v>
      </c>
      <c r="BD28" s="11">
        <f>AVERAGE(AC28:AF28)</f>
        <v>8.2624999999999993</v>
      </c>
      <c r="BE28">
        <v>22</v>
      </c>
      <c r="BF28">
        <f>BE28+O28</f>
        <v>84</v>
      </c>
      <c r="BG28">
        <v>27</v>
      </c>
    </row>
    <row r="29" spans="1:59" x14ac:dyDescent="0.3">
      <c r="A29" s="5">
        <f>유니버스!A83</f>
        <v>104830</v>
      </c>
      <c r="B29" s="5" t="str">
        <f>유니버스!B83</f>
        <v>원익머트리얼즈</v>
      </c>
      <c r="C29" s="5" t="str">
        <f>유니버스!C83</f>
        <v>반도체</v>
      </c>
      <c r="D29" s="5" t="str">
        <f>유니버스!D83</f>
        <v>가스소재</v>
      </c>
      <c r="E29" s="6">
        <f>'모멘텀 지표'!C83</f>
        <v>0</v>
      </c>
      <c r="F29" s="6">
        <f>'모멘텀 지표'!D83</f>
        <v>-0.55000000000000004</v>
      </c>
      <c r="G29" s="6">
        <f>'모멘텀 지표'!E83</f>
        <v>5.96</v>
      </c>
      <c r="H29" s="6">
        <f>'모멘텀 지표'!F83</f>
        <v>1.77</v>
      </c>
      <c r="I29" s="6">
        <f>'모멘텀 지표'!G83</f>
        <v>5.81</v>
      </c>
      <c r="J29" s="6">
        <f>'모멘텀 지표'!H83</f>
        <v>3.64</v>
      </c>
      <c r="K29" s="6">
        <v>65</v>
      </c>
      <c r="L29" s="6">
        <v>37</v>
      </c>
      <c r="M29" s="6">
        <v>24</v>
      </c>
      <c r="N29">
        <f>L29+M29</f>
        <v>61</v>
      </c>
      <c r="O29">
        <v>19</v>
      </c>
      <c r="P29" s="9">
        <f>'펀더멘탈 지표'!C83</f>
        <v>36450</v>
      </c>
      <c r="Q29" s="9">
        <f>'펀더멘탈 지표'!D83</f>
        <v>2208</v>
      </c>
      <c r="R29" s="9">
        <f>'펀더멘탈 지표'!E83</f>
        <v>2768</v>
      </c>
      <c r="S29" s="9">
        <f>'펀더멘탈 지표'!F83</f>
        <v>3107</v>
      </c>
      <c r="T29" s="9">
        <f>'펀더멘탈 지표'!G83</f>
        <v>3765</v>
      </c>
      <c r="U29" s="9">
        <f>'펀더멘탈 지표'!H83</f>
        <v>360</v>
      </c>
      <c r="V29" s="9">
        <f>'펀더멘탈 지표'!I83</f>
        <v>459</v>
      </c>
      <c r="W29" s="9">
        <f>'펀더멘탈 지표'!J83</f>
        <v>505</v>
      </c>
      <c r="X29" s="9">
        <f>'펀더멘탈 지표'!K83</f>
        <v>604</v>
      </c>
      <c r="Y29" s="9">
        <f>'펀더멘탈 지표'!L83</f>
        <v>16.32</v>
      </c>
      <c r="Z29" s="9">
        <f>'펀더멘탈 지표'!M83</f>
        <v>16.600000000000001</v>
      </c>
      <c r="AA29" s="9">
        <f>'펀더멘탈 지표'!N83</f>
        <v>16.260000000000002</v>
      </c>
      <c r="AB29" s="9">
        <f>'펀더멘탈 지표'!O83</f>
        <v>16.04</v>
      </c>
      <c r="AC29" s="9">
        <f>'펀더멘탈 지표'!P83</f>
        <v>9.5500000000000007</v>
      </c>
      <c r="AD29" s="9">
        <f>'펀더멘탈 지표'!Q83</f>
        <v>10.26</v>
      </c>
      <c r="AE29" s="9">
        <f>'펀더멘탈 지표'!R83</f>
        <v>14.45</v>
      </c>
      <c r="AF29" s="9">
        <f>'펀더멘탈 지표'!S83</f>
        <v>11.54</v>
      </c>
      <c r="AG29" s="9">
        <f>'펀더멘탈 지표'!T83</f>
        <v>2229</v>
      </c>
      <c r="AH29" s="9">
        <f>'펀더멘탈 지표'!U83</f>
        <v>2628</v>
      </c>
      <c r="AI29" s="9">
        <f>'펀더멘탈 지표'!V83</f>
        <v>4188</v>
      </c>
      <c r="AJ29" s="9">
        <f>'펀더멘탈 지표'!W83</f>
        <v>3797</v>
      </c>
      <c r="AK29" s="9">
        <f>'펀더멘탈 지표'!X83</f>
        <v>24386</v>
      </c>
      <c r="AL29" s="9">
        <f>'펀더멘탈 지표'!Y83</f>
        <v>26857</v>
      </c>
      <c r="AM29" s="9">
        <f>'펀더멘탈 지표'!Z83</f>
        <v>31113</v>
      </c>
      <c r="AN29" s="9">
        <f>'펀더멘탈 지표'!AA83</f>
        <v>34655</v>
      </c>
      <c r="AO29" s="9">
        <f>'펀더멘탈 지표'!AB83</f>
        <v>150</v>
      </c>
      <c r="AP29" s="9">
        <f>'펀더멘탈 지표'!AC83</f>
        <v>200</v>
      </c>
      <c r="AQ29" s="9">
        <f>'펀더멘탈 지표'!AD83</f>
        <v>400</v>
      </c>
      <c r="AR29" s="9">
        <f>'펀더멘탈 지표'!AE83</f>
        <v>350</v>
      </c>
      <c r="AS29" s="10">
        <f>(T29/Q29)^(1/4)-1</f>
        <v>0.142724339813465</v>
      </c>
      <c r="AT29" s="10">
        <f>T29/S29-1</f>
        <v>0.21177985194721605</v>
      </c>
      <c r="AU29" s="10">
        <f>(X29/U29)^(1/4)-1</f>
        <v>0.13810834949124962</v>
      </c>
      <c r="AV29" s="10">
        <f>X29/W29-1</f>
        <v>0.19603960396039599</v>
      </c>
      <c r="AW29" s="10">
        <f>AJ29/AI29-1</f>
        <v>-9.336198662846229E-2</v>
      </c>
      <c r="AX29" s="10">
        <f>AR29/P29</f>
        <v>9.6021947873799734E-3</v>
      </c>
      <c r="AY29" s="12">
        <f>AX29+AV29</f>
        <v>0.20564179874777597</v>
      </c>
      <c r="AZ29" s="11">
        <f>P29/AI29</f>
        <v>8.703438395415473</v>
      </c>
      <c r="BA29" s="11">
        <f>P29/AJ29</f>
        <v>9.5996839610218601</v>
      </c>
      <c r="BB29" s="11">
        <f>P29/AM29</f>
        <v>1.1715360138848714</v>
      </c>
      <c r="BC29" s="11">
        <f>P29/AN29</f>
        <v>1.0517962775934209</v>
      </c>
      <c r="BD29" s="11">
        <f>AVERAGE(AC29:AF29)</f>
        <v>11.450000000000001</v>
      </c>
      <c r="BE29">
        <v>68</v>
      </c>
      <c r="BF29">
        <f>BE29+O29</f>
        <v>87</v>
      </c>
      <c r="BG29">
        <v>28</v>
      </c>
    </row>
    <row r="30" spans="1:59" x14ac:dyDescent="0.3">
      <c r="A30" s="5">
        <f>유니버스!A32</f>
        <v>17960</v>
      </c>
      <c r="B30" s="5" t="str">
        <f>유니버스!B32</f>
        <v>한국카본</v>
      </c>
      <c r="C30" s="5" t="str">
        <f>유니버스!C32</f>
        <v>조선</v>
      </c>
      <c r="D30" s="5">
        <f>유니버스!D32</f>
        <v>0</v>
      </c>
      <c r="E30" s="6">
        <f>'모멘텀 지표'!C32</f>
        <v>15.65</v>
      </c>
      <c r="F30" s="6">
        <f>'모멘텀 지표'!D32</f>
        <v>6.4</v>
      </c>
      <c r="G30" s="6">
        <f>'모멘텀 지표'!E32</f>
        <v>18.22</v>
      </c>
      <c r="H30" s="6">
        <f>'모멘텀 지표'!F32</f>
        <v>12.21</v>
      </c>
      <c r="I30" s="6">
        <f>'모멘텀 지표'!G32</f>
        <v>12.24</v>
      </c>
      <c r="J30" s="6">
        <f>'모멘텀 지표'!H32</f>
        <v>16.690000000000001</v>
      </c>
      <c r="K30" s="6">
        <v>3</v>
      </c>
      <c r="L30" s="6">
        <v>9</v>
      </c>
      <c r="M30" s="6">
        <v>15</v>
      </c>
      <c r="N30">
        <f>L30+M30</f>
        <v>24</v>
      </c>
      <c r="O30">
        <v>4</v>
      </c>
      <c r="P30" s="9">
        <f>'펀더멘탈 지표'!C32</f>
        <v>13300</v>
      </c>
      <c r="Q30" s="9">
        <f>'펀더멘탈 지표'!D32</f>
        <v>2734</v>
      </c>
      <c r="R30" s="9">
        <f>'펀더멘탈 지표'!E32</f>
        <v>4117</v>
      </c>
      <c r="S30" s="9">
        <f>'펀더멘탈 지표'!F32</f>
        <v>3678</v>
      </c>
      <c r="T30" s="9">
        <f>'펀더멘탈 지표'!G32</f>
        <v>3687</v>
      </c>
      <c r="U30" s="9">
        <f>'펀더멘탈 지표'!H32</f>
        <v>253</v>
      </c>
      <c r="V30" s="9">
        <f>'펀더멘탈 지표'!I32</f>
        <v>757</v>
      </c>
      <c r="W30" s="9">
        <f>'펀더멘탈 지표'!J32</f>
        <v>327</v>
      </c>
      <c r="X30" s="9">
        <f>'펀더멘탈 지표'!K32</f>
        <v>351</v>
      </c>
      <c r="Y30" s="9">
        <f>'펀더멘탈 지표'!L32</f>
        <v>9.25</v>
      </c>
      <c r="Z30" s="9">
        <f>'펀더멘탈 지표'!M32</f>
        <v>18.39</v>
      </c>
      <c r="AA30" s="9">
        <f>'펀더멘탈 지표'!N32</f>
        <v>8.9</v>
      </c>
      <c r="AB30" s="9">
        <f>'펀더멘탈 지표'!O32</f>
        <v>9.52</v>
      </c>
      <c r="AC30" s="9">
        <f>'펀더멘탈 지표'!P32</f>
        <v>5.74</v>
      </c>
      <c r="AD30" s="9">
        <f>'펀더멘탈 지표'!Q32</f>
        <v>16.55</v>
      </c>
      <c r="AE30" s="9">
        <f>'펀더멘탈 지표'!R32</f>
        <v>3.73</v>
      </c>
      <c r="AF30" s="9">
        <f>'펀더멘탈 지표'!S32</f>
        <v>7.19</v>
      </c>
      <c r="AG30" s="9">
        <f>'펀더멘탈 지표'!T32</f>
        <v>403</v>
      </c>
      <c r="AH30" s="9">
        <f>'펀더멘탈 지표'!U32</f>
        <v>1305</v>
      </c>
      <c r="AI30" s="9">
        <f>'펀더멘탈 지표'!V32</f>
        <v>326</v>
      </c>
      <c r="AJ30" s="9">
        <f>'펀더멘탈 지표'!W32</f>
        <v>669</v>
      </c>
      <c r="AK30" s="9">
        <f>'펀더멘탈 지표'!X32</f>
        <v>7623</v>
      </c>
      <c r="AL30" s="9">
        <f>'펀더멘탈 지표'!Y32</f>
        <v>8845</v>
      </c>
      <c r="AM30" s="9">
        <f>'펀더멘탈 지표'!Z32</f>
        <v>9042</v>
      </c>
      <c r="AN30" s="9">
        <f>'펀더멘탈 지표'!AA32</f>
        <v>9963</v>
      </c>
      <c r="AO30" s="9">
        <f>'펀더멘탈 지표'!AB32</f>
        <v>120</v>
      </c>
      <c r="AP30" s="9">
        <f>'펀더멘탈 지표'!AC32</f>
        <v>180</v>
      </c>
      <c r="AQ30" s="9">
        <f>'펀더멘탈 지표'!AD32</f>
        <v>150</v>
      </c>
      <c r="AR30" s="9">
        <f>'펀더멘탈 지표'!AE32</f>
        <v>120</v>
      </c>
      <c r="AS30" s="10">
        <f>(T30/Q30)^(1/4)-1</f>
        <v>7.7627478205865907E-2</v>
      </c>
      <c r="AT30" s="10">
        <f>T30/S30-1</f>
        <v>2.4469820554648969E-3</v>
      </c>
      <c r="AU30" s="10">
        <f>(X30/U30)^(1/4)-1</f>
        <v>8.5292117727796324E-2</v>
      </c>
      <c r="AV30" s="10">
        <f>X30/W30-1</f>
        <v>7.3394495412844041E-2</v>
      </c>
      <c r="AW30" s="10">
        <f>AJ30/AI30-1</f>
        <v>1.0521472392638036</v>
      </c>
      <c r="AX30" s="10">
        <f>AR30/P30</f>
        <v>9.0225563909774441E-3</v>
      </c>
      <c r="AY30" s="12">
        <f>AX30+AV30</f>
        <v>8.2417051803821487E-2</v>
      </c>
      <c r="AZ30" s="11">
        <f>P30/AI30</f>
        <v>40.79754601226994</v>
      </c>
      <c r="BA30" s="11">
        <f>P30/AJ30</f>
        <v>19.880418535127056</v>
      </c>
      <c r="BB30" s="11">
        <f>P30/AM30</f>
        <v>1.4709135147091352</v>
      </c>
      <c r="BC30" s="11">
        <f>P30/AN30</f>
        <v>1.3349392753186791</v>
      </c>
      <c r="BD30" s="11">
        <f>AVERAGE(AC30:AF30)</f>
        <v>8.3025000000000002</v>
      </c>
      <c r="BE30">
        <v>89</v>
      </c>
      <c r="BF30">
        <f>BE30+O30</f>
        <v>93</v>
      </c>
      <c r="BG30">
        <v>29</v>
      </c>
    </row>
    <row r="31" spans="1:59" x14ac:dyDescent="0.3">
      <c r="A31" s="5">
        <f>유니버스!A3</f>
        <v>270</v>
      </c>
      <c r="B31" s="5" t="str">
        <f>유니버스!B3</f>
        <v>기아</v>
      </c>
      <c r="C31" s="5" t="str">
        <f>유니버스!C3</f>
        <v>자동차</v>
      </c>
      <c r="D31" s="5" t="str">
        <f>유니버스!D3</f>
        <v>자동차</v>
      </c>
      <c r="E31" s="6">
        <f>'모멘텀 지표'!C3</f>
        <v>-1.03</v>
      </c>
      <c r="F31" s="6">
        <f>'모멘텀 지표'!D3</f>
        <v>-0.56999999999999995</v>
      </c>
      <c r="G31" s="6">
        <f>'모멘텀 지표'!E3</f>
        <v>8.7899999999999991</v>
      </c>
      <c r="H31" s="6">
        <f>'모멘텀 지표'!F3</f>
        <v>3.45</v>
      </c>
      <c r="I31" s="6">
        <f>'모멘텀 지표'!G3</f>
        <v>-7.26</v>
      </c>
      <c r="J31" s="6">
        <f>'모멘텀 지표'!H3</f>
        <v>1.25</v>
      </c>
      <c r="K31" s="6">
        <v>84</v>
      </c>
      <c r="L31" s="6">
        <v>27</v>
      </c>
      <c r="M31" s="6">
        <v>67</v>
      </c>
      <c r="N31">
        <f>L31+M31</f>
        <v>94</v>
      </c>
      <c r="O31">
        <v>36</v>
      </c>
      <c r="P31" s="9">
        <f>'펀더멘탈 지표'!C3</f>
        <v>76700</v>
      </c>
      <c r="Q31" s="9">
        <f>'펀더멘탈 지표'!D3</f>
        <v>581460</v>
      </c>
      <c r="R31" s="9">
        <f>'펀더멘탈 지표'!E3</f>
        <v>591681</v>
      </c>
      <c r="S31" s="9">
        <f>'펀더멘탈 지표'!F3</f>
        <v>698624</v>
      </c>
      <c r="T31" s="9">
        <f>'펀더멘탈 지표'!G3</f>
        <v>802024</v>
      </c>
      <c r="U31" s="9">
        <f>'펀더멘탈 지표'!H3</f>
        <v>20097</v>
      </c>
      <c r="V31" s="9">
        <f>'펀더멘탈 지표'!I3</f>
        <v>20665</v>
      </c>
      <c r="W31" s="9">
        <f>'펀더멘탈 지표'!J3</f>
        <v>50657</v>
      </c>
      <c r="X31" s="9">
        <f>'펀더멘탈 지표'!K3</f>
        <v>59651</v>
      </c>
      <c r="Y31" s="9">
        <f>'펀더멘탈 지표'!L3</f>
        <v>3.46</v>
      </c>
      <c r="Z31" s="9">
        <f>'펀더멘탈 지표'!M3</f>
        <v>3.49</v>
      </c>
      <c r="AA31" s="9">
        <f>'펀더멘탈 지표'!N3</f>
        <v>7.25</v>
      </c>
      <c r="AB31" s="9">
        <f>'펀더멘탈 지표'!O3</f>
        <v>7.44</v>
      </c>
      <c r="AC31" s="9">
        <f>'펀더멘탈 지표'!P3</f>
        <v>6.5</v>
      </c>
      <c r="AD31" s="9">
        <f>'펀더멘탈 지표'!Q3</f>
        <v>5.05</v>
      </c>
      <c r="AE31" s="9">
        <f>'펀더멘탈 지표'!R3</f>
        <v>14.69</v>
      </c>
      <c r="AF31" s="9">
        <f>'펀더멘탈 지표'!S3</f>
        <v>14.19</v>
      </c>
      <c r="AG31" s="9">
        <f>'펀더멘탈 지표'!T3</f>
        <v>4506</v>
      </c>
      <c r="AH31" s="9">
        <f>'펀더멘탈 지표'!U3</f>
        <v>3670</v>
      </c>
      <c r="AI31" s="9">
        <f>'펀더멘탈 지표'!V3</f>
        <v>11744</v>
      </c>
      <c r="AJ31" s="9">
        <f>'펀더멘탈 지표'!W3</f>
        <v>12972</v>
      </c>
      <c r="AK31" s="9">
        <f>'펀더멘탈 지표'!X3</f>
        <v>72277</v>
      </c>
      <c r="AL31" s="9">
        <f>'펀더멘탈 지표'!Y3</f>
        <v>74556</v>
      </c>
      <c r="AM31" s="9">
        <f>'펀더멘탈 지표'!Z3</f>
        <v>87170</v>
      </c>
      <c r="AN31" s="9">
        <f>'펀더멘탈 지표'!AA3</f>
        <v>97929</v>
      </c>
      <c r="AO31" s="9">
        <f>'펀더멘탈 지표'!AB3</f>
        <v>1150</v>
      </c>
      <c r="AP31" s="9">
        <f>'펀더멘탈 지표'!AC3</f>
        <v>1000</v>
      </c>
      <c r="AQ31" s="9">
        <f>'펀더멘탈 지표'!AD3</f>
        <v>3000</v>
      </c>
      <c r="AR31" s="9">
        <f>'펀더멘탈 지표'!AE3</f>
        <v>3186</v>
      </c>
      <c r="AS31" s="10">
        <f>(T31/Q31)^(1/4)-1</f>
        <v>8.3719480453106732E-2</v>
      </c>
      <c r="AT31" s="10">
        <f>T31/S31-1</f>
        <v>0.14800522169292774</v>
      </c>
      <c r="AU31" s="10">
        <f>(X31/U31)^(1/4)-1</f>
        <v>0.31256743166046697</v>
      </c>
      <c r="AV31" s="10">
        <f>X31/W31-1</f>
        <v>0.17754703199952626</v>
      </c>
      <c r="AW31" s="10">
        <f>AJ31/AI31-1</f>
        <v>0.10456403269754766</v>
      </c>
      <c r="AX31" s="10">
        <f>AR31/P31</f>
        <v>4.1538461538461538E-2</v>
      </c>
      <c r="AY31" s="12">
        <f>AX31+AV31</f>
        <v>0.21908549353798779</v>
      </c>
      <c r="AZ31" s="11">
        <f>P31/AI31</f>
        <v>6.5309945504087192</v>
      </c>
      <c r="BA31" s="11">
        <f>P31/AJ31</f>
        <v>5.912735121800802</v>
      </c>
      <c r="BB31" s="11">
        <f>P31/AM31</f>
        <v>0.87988987036824595</v>
      </c>
      <c r="BC31" s="11">
        <f>P31/AN31</f>
        <v>0.7832204964821452</v>
      </c>
      <c r="BD31" s="11">
        <f>AVERAGE(AC31:AF31)</f>
        <v>10.1075</v>
      </c>
      <c r="BE31">
        <v>60</v>
      </c>
      <c r="BF31">
        <f>BE31+O31</f>
        <v>96</v>
      </c>
      <c r="BG31">
        <v>30</v>
      </c>
    </row>
    <row r="32" spans="1:59" x14ac:dyDescent="0.3">
      <c r="A32" s="5">
        <f>유니버스!A31</f>
        <v>17670</v>
      </c>
      <c r="B32" s="5" t="str">
        <f>유니버스!B31</f>
        <v>SK텔레콤</v>
      </c>
      <c r="C32" s="5" t="str">
        <f>유니버스!C31</f>
        <v>통신</v>
      </c>
      <c r="D32" s="5">
        <f>유니버스!D31</f>
        <v>0</v>
      </c>
      <c r="E32" s="6">
        <f>'모멘텀 지표'!C31</f>
        <v>-4.8</v>
      </c>
      <c r="F32" s="6">
        <f>'모멘텀 지표'!D31</f>
        <v>-2.94</v>
      </c>
      <c r="G32" s="6">
        <f>'모멘텀 지표'!E31</f>
        <v>4.2</v>
      </c>
      <c r="H32" s="6">
        <f>'모멘텀 지표'!F31</f>
        <v>1.49</v>
      </c>
      <c r="I32" s="6">
        <f>'모멘텀 지표'!G31</f>
        <v>6.63</v>
      </c>
      <c r="J32" s="6">
        <f>'모멘텀 지표'!H31</f>
        <v>4.6399999999999997</v>
      </c>
      <c r="K32" s="6">
        <v>122</v>
      </c>
      <c r="L32" s="6">
        <v>48</v>
      </c>
      <c r="M32" s="6">
        <v>21</v>
      </c>
      <c r="N32">
        <f>L32+M32</f>
        <v>69</v>
      </c>
      <c r="O32">
        <v>23</v>
      </c>
      <c r="P32" s="9">
        <f>'펀더멘탈 지표'!C31</f>
        <v>59500</v>
      </c>
      <c r="Q32" s="9">
        <f>'펀더멘탈 지표'!D31</f>
        <v>177407</v>
      </c>
      <c r="R32" s="9">
        <f>'펀더멘탈 지표'!E31</f>
        <v>160877</v>
      </c>
      <c r="S32" s="9">
        <f>'펀더멘탈 지표'!F31</f>
        <v>167486</v>
      </c>
      <c r="T32" s="9">
        <f>'펀더멘탈 지표'!G31</f>
        <v>174211</v>
      </c>
      <c r="U32" s="9">
        <f>'펀더멘탈 지표'!H31</f>
        <v>11082</v>
      </c>
      <c r="V32" s="9">
        <f>'펀더멘탈 지표'!I31</f>
        <v>12486</v>
      </c>
      <c r="W32" s="9">
        <f>'펀더멘탈 지표'!J31</f>
        <v>13872</v>
      </c>
      <c r="X32" s="9">
        <f>'펀더멘탈 지표'!K31</f>
        <v>15538</v>
      </c>
      <c r="Y32" s="9">
        <f>'펀더멘탈 지표'!L31</f>
        <v>6.25</v>
      </c>
      <c r="Z32" s="9">
        <f>'펀더멘탈 지표'!M31</f>
        <v>7.76</v>
      </c>
      <c r="AA32" s="9">
        <f>'펀더멘탈 지표'!N31</f>
        <v>8.2799999999999994</v>
      </c>
      <c r="AB32" s="9">
        <f>'펀더멘탈 지표'!O31</f>
        <v>8.92</v>
      </c>
      <c r="AC32" s="9">
        <f>'펀더멘탈 지표'!P31</f>
        <v>3.91</v>
      </c>
      <c r="AD32" s="9">
        <f>'펀더멘탈 지표'!Q31</f>
        <v>6.44</v>
      </c>
      <c r="AE32" s="9">
        <f>'펀더멘탈 지표'!R31</f>
        <v>13.63</v>
      </c>
      <c r="AF32" s="9">
        <f>'펀더멘탈 지표'!S31</f>
        <v>9.23</v>
      </c>
      <c r="AG32" s="9">
        <f>'펀더멘탈 지표'!T31</f>
        <v>2201</v>
      </c>
      <c r="AH32" s="9">
        <f>'펀더멘탈 지표'!U31</f>
        <v>3726</v>
      </c>
      <c r="AI32" s="9">
        <f>'펀더멘탈 지표'!V31</f>
        <v>6841</v>
      </c>
      <c r="AJ32" s="9">
        <f>'펀더멘탈 지표'!W31</f>
        <v>5019</v>
      </c>
      <c r="AK32" s="9">
        <f>'펀더멘탈 지표'!X31</f>
        <v>62760</v>
      </c>
      <c r="AL32" s="9">
        <f>'펀더멘탈 지표'!Y31</f>
        <v>66577</v>
      </c>
      <c r="AM32" s="9">
        <f>'펀더멘탈 지표'!Z31</f>
        <v>53218</v>
      </c>
      <c r="AN32" s="9">
        <f>'펀더멘탈 지표'!AA31</f>
        <v>56042</v>
      </c>
      <c r="AO32" s="9">
        <f>'펀더멘탈 지표'!AB31</f>
        <v>2000</v>
      </c>
      <c r="AP32" s="9">
        <f>'펀더멘탈 지표'!AC31</f>
        <v>2000</v>
      </c>
      <c r="AQ32" s="9">
        <f>'펀더멘탈 지표'!AD31</f>
        <v>2660</v>
      </c>
      <c r="AR32" s="9">
        <f>'펀더멘탈 지표'!AE31</f>
        <v>3427</v>
      </c>
      <c r="AS32" s="10">
        <f>(T32/Q32)^(1/4)-1</f>
        <v>-4.534517816853656E-3</v>
      </c>
      <c r="AT32" s="10">
        <f>T32/S32-1</f>
        <v>4.015260977036883E-2</v>
      </c>
      <c r="AU32" s="10">
        <f>(X32/U32)^(1/4)-1</f>
        <v>8.8163721595803102E-2</v>
      </c>
      <c r="AV32" s="10">
        <f>X32/W32-1</f>
        <v>0.12009803921568629</v>
      </c>
      <c r="AW32" s="10">
        <f>AJ32/AI32-1</f>
        <v>-0.26633533109194563</v>
      </c>
      <c r="AX32" s="10">
        <f>AR32/P32</f>
        <v>5.7596638655462183E-2</v>
      </c>
      <c r="AY32" s="12">
        <f>AX32+AV32</f>
        <v>0.17769467787114848</v>
      </c>
      <c r="AZ32" s="11">
        <f>P32/AI32</f>
        <v>8.6975588364274223</v>
      </c>
      <c r="BA32" s="11">
        <f>P32/AJ32</f>
        <v>11.854951185495118</v>
      </c>
      <c r="BB32" s="11">
        <f>P32/AM32</f>
        <v>1.1180427674846856</v>
      </c>
      <c r="BC32" s="11">
        <f>P32/AN32</f>
        <v>1.0617037222083436</v>
      </c>
      <c r="BD32" s="11">
        <f>AVERAGE(AC32:AF32)</f>
        <v>8.302500000000002</v>
      </c>
      <c r="BE32">
        <v>73</v>
      </c>
      <c r="BF32">
        <f>BE32+O32</f>
        <v>96</v>
      </c>
      <c r="BG32">
        <v>31</v>
      </c>
    </row>
    <row r="33" spans="1:59" x14ac:dyDescent="0.3">
      <c r="A33" s="5">
        <f>유니버스!A63</f>
        <v>69960</v>
      </c>
      <c r="B33" s="5" t="str">
        <f>유니버스!B63</f>
        <v>현대백화점</v>
      </c>
      <c r="C33" s="5" t="str">
        <f>유니버스!C63</f>
        <v>소비재</v>
      </c>
      <c r="D33" s="5">
        <f>유니버스!D63</f>
        <v>0</v>
      </c>
      <c r="E33" s="6">
        <f>'모멘텀 지표'!C63</f>
        <v>0.4</v>
      </c>
      <c r="F33" s="6">
        <f>'모멘텀 지표'!D63</f>
        <v>0.26</v>
      </c>
      <c r="G33" s="6">
        <f>'모멘텀 지표'!E63</f>
        <v>-0.52</v>
      </c>
      <c r="H33" s="6">
        <f>'모멘텀 지표'!F63</f>
        <v>0.38</v>
      </c>
      <c r="I33" s="6">
        <f>'모멘텀 지표'!G63</f>
        <v>2.98</v>
      </c>
      <c r="J33" s="6">
        <f>'모멘텀 지표'!H63</f>
        <v>0.35</v>
      </c>
      <c r="K33" s="6">
        <v>55</v>
      </c>
      <c r="L33" s="6">
        <v>72</v>
      </c>
      <c r="M33" s="6">
        <v>32</v>
      </c>
      <c r="N33">
        <f>L33+M33</f>
        <v>104</v>
      </c>
      <c r="O33">
        <v>46</v>
      </c>
      <c r="P33" s="9">
        <f>'펀더멘탈 지표'!C63</f>
        <v>76000</v>
      </c>
      <c r="Q33" s="9">
        <f>'펀더멘탈 지표'!D63</f>
        <v>21989</v>
      </c>
      <c r="R33" s="9">
        <f>'펀더멘탈 지표'!E63</f>
        <v>22732</v>
      </c>
      <c r="S33" s="9">
        <f>'펀더멘탈 지표'!F63</f>
        <v>35724</v>
      </c>
      <c r="T33" s="9">
        <f>'펀더멘탈 지표'!G63</f>
        <v>39901</v>
      </c>
      <c r="U33" s="9">
        <f>'펀더멘탈 지표'!H63</f>
        <v>2922</v>
      </c>
      <c r="V33" s="9">
        <f>'펀더멘탈 지표'!I63</f>
        <v>1359</v>
      </c>
      <c r="W33" s="9">
        <f>'펀더멘탈 지표'!J63</f>
        <v>2644</v>
      </c>
      <c r="X33" s="9">
        <f>'펀더멘탈 지표'!K63</f>
        <v>3388</v>
      </c>
      <c r="Y33" s="9">
        <f>'펀더멘탈 지표'!L63</f>
        <v>13.29</v>
      </c>
      <c r="Z33" s="9">
        <f>'펀더멘탈 지표'!M63</f>
        <v>5.98</v>
      </c>
      <c r="AA33" s="9">
        <f>'펀더멘탈 지표'!N63</f>
        <v>7.4</v>
      </c>
      <c r="AB33" s="9">
        <f>'펀더멘탈 지표'!O63</f>
        <v>8.49</v>
      </c>
      <c r="AC33" s="9">
        <f>'펀더멘탈 지표'!P63</f>
        <v>4.6399999999999997</v>
      </c>
      <c r="AD33" s="9">
        <f>'펀더멘탈 지표'!Q63</f>
        <v>1.65</v>
      </c>
      <c r="AE33" s="9">
        <f>'펀더멘탈 지표'!R63</f>
        <v>4.3600000000000003</v>
      </c>
      <c r="AF33" s="9">
        <f>'펀더멘탈 지표'!S63</f>
        <v>4.9800000000000004</v>
      </c>
      <c r="AG33" s="9">
        <f>'펀더멘탈 지표'!T63</f>
        <v>8296</v>
      </c>
      <c r="AH33" s="9">
        <f>'펀더멘탈 지표'!U63</f>
        <v>3005</v>
      </c>
      <c r="AI33" s="9">
        <f>'펀더멘탈 지표'!V63</f>
        <v>8092</v>
      </c>
      <c r="AJ33" s="9">
        <f>'펀더멘탈 지표'!W63</f>
        <v>9645</v>
      </c>
      <c r="AK33" s="9">
        <f>'펀더멘탈 지표'!X63</f>
        <v>190027</v>
      </c>
      <c r="AL33" s="9">
        <f>'펀더멘탈 지표'!Y63</f>
        <v>193151</v>
      </c>
      <c r="AM33" s="9">
        <f>'펀더멘탈 지표'!Z63</f>
        <v>202283</v>
      </c>
      <c r="AN33" s="9">
        <f>'펀더멘탈 지표'!AA63</f>
        <v>212176</v>
      </c>
      <c r="AO33" s="9">
        <f>'펀더멘탈 지표'!AB63</f>
        <v>1000</v>
      </c>
      <c r="AP33" s="9">
        <f>'펀더멘탈 지표'!AC63</f>
        <v>1000</v>
      </c>
      <c r="AQ33" s="9">
        <f>'펀더멘탈 지표'!AD63</f>
        <v>1100</v>
      </c>
      <c r="AR33" s="9">
        <f>'펀더멘탈 지표'!AE63</f>
        <v>1066</v>
      </c>
      <c r="AS33" s="10">
        <f>(T33/Q33)^(1/4)-1</f>
        <v>0.1606320930137759</v>
      </c>
      <c r="AT33" s="10">
        <f>T33/S33-1</f>
        <v>0.11692419661851972</v>
      </c>
      <c r="AU33" s="10">
        <f>(X33/U33)^(1/4)-1</f>
        <v>3.768561782280222E-2</v>
      </c>
      <c r="AV33" s="10">
        <f>X33/W33-1</f>
        <v>0.28139183055975803</v>
      </c>
      <c r="AW33" s="10">
        <f>AJ33/AI33-1</f>
        <v>0.19191794364804737</v>
      </c>
      <c r="AX33" s="10">
        <f>AR33/P33</f>
        <v>1.4026315789473684E-2</v>
      </c>
      <c r="AY33" s="12">
        <f>AX33+AV33</f>
        <v>0.29541814634923169</v>
      </c>
      <c r="AZ33" s="11">
        <f>P33/AI33</f>
        <v>9.3919920909540284</v>
      </c>
      <c r="BA33" s="11">
        <f>P33/AJ33</f>
        <v>7.8797304302747539</v>
      </c>
      <c r="BB33" s="11">
        <f>P33/AM33</f>
        <v>0.37571125601261601</v>
      </c>
      <c r="BC33" s="11">
        <f>P33/AN33</f>
        <v>0.3581931980996908</v>
      </c>
      <c r="BD33" s="11">
        <f>AVERAGE(AC33:AF33)</f>
        <v>3.9074999999999998</v>
      </c>
      <c r="BE33">
        <v>50</v>
      </c>
      <c r="BF33">
        <f>BE33+O33</f>
        <v>96</v>
      </c>
      <c r="BG33">
        <v>32</v>
      </c>
    </row>
    <row r="34" spans="1:59" x14ac:dyDescent="0.3">
      <c r="A34" s="5">
        <f>유니버스!A89</f>
        <v>128940</v>
      </c>
      <c r="B34" s="5" t="str">
        <f>유니버스!B89</f>
        <v>한미약품</v>
      </c>
      <c r="C34" s="5" t="str">
        <f>유니버스!C89</f>
        <v>바이오</v>
      </c>
      <c r="D34" s="5">
        <f>유니버스!D89</f>
        <v>0</v>
      </c>
      <c r="E34" s="6">
        <f>'모멘텀 지표'!C89</f>
        <v>11.84</v>
      </c>
      <c r="F34" s="6">
        <f>'모멘텀 지표'!D89</f>
        <v>5.53</v>
      </c>
      <c r="G34" s="6">
        <f>'모멘텀 지표'!E89</f>
        <v>11.03</v>
      </c>
      <c r="H34" s="6">
        <f>'모멘텀 지표'!F89</f>
        <v>10.09</v>
      </c>
      <c r="I34" s="6">
        <f>'모멘텀 지표'!G89</f>
        <v>19.690000000000001</v>
      </c>
      <c r="J34" s="6">
        <f>'모멘텀 지표'!H89</f>
        <v>15.37</v>
      </c>
      <c r="K34" s="6">
        <v>5</v>
      </c>
      <c r="L34" s="6">
        <v>19</v>
      </c>
      <c r="M34" s="6">
        <v>6</v>
      </c>
      <c r="N34">
        <f>L34+M34</f>
        <v>25</v>
      </c>
      <c r="O34">
        <v>6</v>
      </c>
      <c r="P34" s="9">
        <f>'펀더멘탈 지표'!C89</f>
        <v>307000</v>
      </c>
      <c r="Q34" s="9">
        <f>'펀더멘탈 지표'!D89</f>
        <v>11136</v>
      </c>
      <c r="R34" s="9">
        <f>'펀더멘탈 지표'!E89</f>
        <v>10759</v>
      </c>
      <c r="S34" s="9">
        <f>'펀더멘탈 지표'!F89</f>
        <v>12032</v>
      </c>
      <c r="T34" s="9">
        <f>'펀더멘탈 지표'!G89</f>
        <v>12860</v>
      </c>
      <c r="U34" s="9">
        <f>'펀더멘탈 지표'!H89</f>
        <v>1039</v>
      </c>
      <c r="V34" s="9">
        <f>'펀더멘탈 지표'!I89</f>
        <v>490</v>
      </c>
      <c r="W34" s="9">
        <f>'펀더멘탈 지표'!J89</f>
        <v>1254</v>
      </c>
      <c r="X34" s="9">
        <f>'펀더멘탈 지표'!K89</f>
        <v>1355</v>
      </c>
      <c r="Y34" s="9">
        <f>'펀더멘탈 지표'!L89</f>
        <v>9.33</v>
      </c>
      <c r="Z34" s="9">
        <f>'펀더멘탈 지표'!M89</f>
        <v>4.55</v>
      </c>
      <c r="AA34" s="9">
        <f>'펀더멘탈 지표'!N89</f>
        <v>10.42</v>
      </c>
      <c r="AB34" s="9">
        <f>'펀더멘탈 지표'!O89</f>
        <v>10.53</v>
      </c>
      <c r="AC34" s="9">
        <f>'펀더멘탈 지표'!P89</f>
        <v>7.3</v>
      </c>
      <c r="AD34" s="9">
        <f>'펀더멘탈 지표'!Q89</f>
        <v>1.65</v>
      </c>
      <c r="AE34" s="9">
        <f>'펀더멘탈 지표'!R89</f>
        <v>8.74</v>
      </c>
      <c r="AF34" s="9">
        <f>'펀더멘탈 지표'!S89</f>
        <v>8.98</v>
      </c>
      <c r="AG34" s="9">
        <f>'펀더멘탈 지표'!T89</f>
        <v>4230</v>
      </c>
      <c r="AH34" s="9">
        <f>'펀더멘탈 지표'!U89</f>
        <v>971</v>
      </c>
      <c r="AI34" s="9">
        <f>'펀더멘탈 지표'!V89</f>
        <v>5441</v>
      </c>
      <c r="AJ34" s="9">
        <f>'펀더멘탈 지표'!W89</f>
        <v>6085</v>
      </c>
      <c r="AK34" s="9">
        <f>'펀더멘탈 지표'!X89</f>
        <v>59095</v>
      </c>
      <c r="AL34" s="9">
        <f>'펀더멘탈 지표'!Y89</f>
        <v>59651</v>
      </c>
      <c r="AM34" s="9">
        <f>'펀더멘탈 지표'!Z89</f>
        <v>65683</v>
      </c>
      <c r="AN34" s="9">
        <f>'펀더멘탈 지표'!AA89</f>
        <v>70869</v>
      </c>
      <c r="AO34" s="9">
        <f>'펀더멘탈 지표'!AB89</f>
        <v>471</v>
      </c>
      <c r="AP34" s="9">
        <f>'펀더멘탈 지표'!AC89</f>
        <v>481</v>
      </c>
      <c r="AQ34" s="9">
        <f>'펀더멘탈 지표'!AD89</f>
        <v>490</v>
      </c>
      <c r="AR34" s="9">
        <f>'펀더멘탈 지표'!AE89</f>
        <v>493</v>
      </c>
      <c r="AS34" s="10">
        <f>(T34/Q34)^(1/4)-1</f>
        <v>3.6639937889552776E-2</v>
      </c>
      <c r="AT34" s="10">
        <f>T34/S34-1</f>
        <v>6.8816489361702038E-2</v>
      </c>
      <c r="AU34" s="10">
        <f>(X34/U34)^(1/4)-1</f>
        <v>6.8638796240185096E-2</v>
      </c>
      <c r="AV34" s="10">
        <f>X34/W34-1</f>
        <v>8.0542264752791137E-2</v>
      </c>
      <c r="AW34" s="10">
        <f>AJ34/AI34-1</f>
        <v>0.11836059547877231</v>
      </c>
      <c r="AX34" s="10">
        <f>AR34/P34</f>
        <v>1.6058631921824105E-3</v>
      </c>
      <c r="AY34" s="12">
        <f>AX34+AV34</f>
        <v>8.2148127944973545E-2</v>
      </c>
      <c r="AZ34" s="11">
        <f>P34/AI34</f>
        <v>56.423451571402317</v>
      </c>
      <c r="BA34" s="11">
        <f>P34/AJ34</f>
        <v>50.4519309778143</v>
      </c>
      <c r="BB34" s="11">
        <f>P34/AM34</f>
        <v>4.6739643438941583</v>
      </c>
      <c r="BC34" s="11">
        <f>P34/AN34</f>
        <v>4.3319363896767271</v>
      </c>
      <c r="BD34" s="11">
        <f>AVERAGE(AC34:AF34)</f>
        <v>6.6674999999999995</v>
      </c>
      <c r="BE34">
        <v>90</v>
      </c>
      <c r="BF34">
        <f>BE34+O34</f>
        <v>96</v>
      </c>
      <c r="BG34">
        <v>33</v>
      </c>
    </row>
    <row r="35" spans="1:59" x14ac:dyDescent="0.3">
      <c r="A35" s="5">
        <f>유니버스!A2</f>
        <v>80</v>
      </c>
      <c r="B35" s="5" t="str">
        <f>유니버스!B2</f>
        <v>하이트진로</v>
      </c>
      <c r="C35" s="5" t="str">
        <f>유니버스!C2</f>
        <v>소비재</v>
      </c>
      <c r="D35" s="5">
        <f>유니버스!D2</f>
        <v>0</v>
      </c>
      <c r="E35" s="6">
        <f>'모멘텀 지표'!C2</f>
        <v>-1.62</v>
      </c>
      <c r="F35" s="6">
        <f>'모멘텀 지표'!D2</f>
        <v>-1.19</v>
      </c>
      <c r="G35" s="6">
        <f>'모멘텀 지표'!E2</f>
        <v>-3.45</v>
      </c>
      <c r="H35" s="6">
        <f>'모멘텀 지표'!F2</f>
        <v>-2.0299999999999998</v>
      </c>
      <c r="I35" s="6">
        <f>'모멘텀 지표'!G2</f>
        <v>20.13</v>
      </c>
      <c r="J35" s="6">
        <f>'모멘텀 지표'!H2</f>
        <v>3.84</v>
      </c>
      <c r="K35" s="6">
        <v>94</v>
      </c>
      <c r="L35" s="6">
        <v>93</v>
      </c>
      <c r="M35" s="6">
        <v>4</v>
      </c>
      <c r="N35">
        <f>L35+M35</f>
        <v>97</v>
      </c>
      <c r="O35">
        <v>39</v>
      </c>
      <c r="P35" s="9">
        <f>'펀더멘탈 지표'!C2</f>
        <v>36400</v>
      </c>
      <c r="Q35" s="9">
        <f>'펀더멘탈 지표'!D2</f>
        <v>20351</v>
      </c>
      <c r="R35" s="9">
        <f>'펀더멘탈 지표'!E2</f>
        <v>22563</v>
      </c>
      <c r="S35" s="9">
        <f>'펀더멘탈 지표'!F2</f>
        <v>22029</v>
      </c>
      <c r="T35" s="9">
        <f>'펀더멘탈 지표'!G2</f>
        <v>23855</v>
      </c>
      <c r="U35" s="9">
        <f>'펀더멘탈 지표'!H2</f>
        <v>882</v>
      </c>
      <c r="V35" s="9">
        <f>'펀더멘탈 지표'!I2</f>
        <v>1985</v>
      </c>
      <c r="W35" s="9">
        <f>'펀더멘탈 지표'!J2</f>
        <v>1741</v>
      </c>
      <c r="X35" s="9">
        <f>'펀더멘탈 지표'!K2</f>
        <v>2101</v>
      </c>
      <c r="Y35" s="9">
        <f>'펀더멘탈 지표'!L2</f>
        <v>4.34</v>
      </c>
      <c r="Z35" s="9">
        <f>'펀더멘탈 지표'!M2</f>
        <v>8.8000000000000007</v>
      </c>
      <c r="AA35" s="9">
        <f>'펀더멘탈 지표'!N2</f>
        <v>7.9</v>
      </c>
      <c r="AB35" s="9">
        <f>'펀더멘탈 지표'!O2</f>
        <v>8.81</v>
      </c>
      <c r="AC35" s="9">
        <f>'펀더멘탈 지표'!P2</f>
        <v>-3.86</v>
      </c>
      <c r="AD35" s="9">
        <f>'펀더멘탈 지표'!Q2</f>
        <v>8.23</v>
      </c>
      <c r="AE35" s="9">
        <f>'펀더멘탈 지표'!R2</f>
        <v>6.62</v>
      </c>
      <c r="AF35" s="9">
        <f>'펀더멘탈 지표'!S2</f>
        <v>10.37</v>
      </c>
      <c r="AG35" s="9">
        <f>'펀더멘탈 지표'!T2</f>
        <v>-594</v>
      </c>
      <c r="AH35" s="9">
        <f>'펀더멘탈 지표'!U2</f>
        <v>1216</v>
      </c>
      <c r="AI35" s="9">
        <f>'펀더멘탈 지표'!V2</f>
        <v>1007</v>
      </c>
      <c r="AJ35" s="9">
        <f>'펀더멘탈 지표'!W2</f>
        <v>1635</v>
      </c>
      <c r="AK35" s="9">
        <f>'펀더멘탈 지표'!X2</f>
        <v>14796</v>
      </c>
      <c r="AL35" s="9">
        <f>'펀더멘탈 지표'!Y2</f>
        <v>15388</v>
      </c>
      <c r="AM35" s="9">
        <f>'펀더멘탈 지표'!Z2</f>
        <v>15657</v>
      </c>
      <c r="AN35" s="9">
        <f>'펀더멘탈 지표'!AA2</f>
        <v>16555</v>
      </c>
      <c r="AO35" s="9">
        <f>'펀더멘탈 지표'!AB2</f>
        <v>700</v>
      </c>
      <c r="AP35" s="9">
        <f>'펀더멘탈 지표'!AC2</f>
        <v>750</v>
      </c>
      <c r="AQ35" s="9">
        <f>'펀더멘탈 지표'!AD2</f>
        <v>800</v>
      </c>
      <c r="AR35" s="9">
        <f>'펀더멘탈 지표'!AE2</f>
        <v>806</v>
      </c>
      <c r="AS35" s="10">
        <f>(T35/Q35)^(1/4)-1</f>
        <v>4.051517081687761E-2</v>
      </c>
      <c r="AT35" s="10">
        <f>T35/S35-1</f>
        <v>8.2890734940305855E-2</v>
      </c>
      <c r="AU35" s="10">
        <f>(X35/U35)^(1/4)-1</f>
        <v>0.24233684837206426</v>
      </c>
      <c r="AV35" s="10">
        <f>X35/W35-1</f>
        <v>0.20677771395749578</v>
      </c>
      <c r="AW35" s="10">
        <f>AJ35/AI35-1</f>
        <v>0.62363455809334667</v>
      </c>
      <c r="AX35" s="10">
        <f>AR35/P35</f>
        <v>2.2142857142857141E-2</v>
      </c>
      <c r="AY35" s="12">
        <f>AX35+AV35</f>
        <v>0.22892057110035291</v>
      </c>
      <c r="AZ35" s="11">
        <f>P35/AI35</f>
        <v>36.146971201588876</v>
      </c>
      <c r="BA35" s="11">
        <f>P35/AJ35</f>
        <v>22.262996941896024</v>
      </c>
      <c r="BB35" s="11">
        <f>P35/AM35</f>
        <v>2.3248387302803857</v>
      </c>
      <c r="BC35" s="11">
        <f>P35/AN35</f>
        <v>2.1987315010570825</v>
      </c>
      <c r="BD35" s="11">
        <f>AVERAGE(AC35:AF35)</f>
        <v>5.34</v>
      </c>
      <c r="BE35">
        <v>58</v>
      </c>
      <c r="BF35">
        <f>BE35+O35</f>
        <v>97</v>
      </c>
      <c r="BG35">
        <v>34</v>
      </c>
    </row>
    <row r="36" spans="1:59" x14ac:dyDescent="0.3">
      <c r="A36" s="5">
        <f>유니버스!A11</f>
        <v>4370</v>
      </c>
      <c r="B36" s="5" t="str">
        <f>유니버스!B11</f>
        <v>농심</v>
      </c>
      <c r="C36" s="5" t="str">
        <f>유니버스!C11</f>
        <v>소비재</v>
      </c>
      <c r="D36" s="5">
        <f>유니버스!D11</f>
        <v>0</v>
      </c>
      <c r="E36" s="6">
        <f>'모멘텀 지표'!C11</f>
        <v>-3.44</v>
      </c>
      <c r="F36" s="6">
        <f>'모멘텀 지표'!D11</f>
        <v>-1.97</v>
      </c>
      <c r="G36" s="6">
        <f>'모멘텀 지표'!E11</f>
        <v>3.35</v>
      </c>
      <c r="H36" s="6">
        <f>'모멘텀 지표'!F11</f>
        <v>1.1000000000000001</v>
      </c>
      <c r="I36" s="6">
        <f>'모멘텀 지표'!G11</f>
        <v>-1.91</v>
      </c>
      <c r="J36" s="6">
        <f>'모멘텀 지표'!H11</f>
        <v>-1.26</v>
      </c>
      <c r="K36" s="6">
        <v>117</v>
      </c>
      <c r="L36" s="6">
        <v>52</v>
      </c>
      <c r="M36" s="6">
        <v>47</v>
      </c>
      <c r="N36">
        <f>L36+M36</f>
        <v>99</v>
      </c>
      <c r="O36">
        <v>40</v>
      </c>
      <c r="P36" s="9">
        <f>'펀더멘탈 지표'!C11</f>
        <v>308500</v>
      </c>
      <c r="Q36" s="9">
        <f>'펀더멘탈 지표'!D11</f>
        <v>23439</v>
      </c>
      <c r="R36" s="9">
        <f>'펀더멘탈 지표'!E11</f>
        <v>26398</v>
      </c>
      <c r="S36" s="9">
        <f>'펀더멘탈 지표'!F11</f>
        <v>26630</v>
      </c>
      <c r="T36" s="9">
        <f>'펀더멘탈 지표'!G11</f>
        <v>28609</v>
      </c>
      <c r="U36" s="9">
        <f>'펀더멘탈 지표'!H11</f>
        <v>788</v>
      </c>
      <c r="V36" s="9">
        <f>'펀더멘탈 지표'!I11</f>
        <v>1603</v>
      </c>
      <c r="W36" s="9">
        <f>'펀더멘탈 지표'!J11</f>
        <v>1061</v>
      </c>
      <c r="X36" s="9">
        <f>'펀더멘탈 지표'!K11</f>
        <v>1290</v>
      </c>
      <c r="Y36" s="9">
        <f>'펀더멘탈 지표'!L11</f>
        <v>3.36</v>
      </c>
      <c r="Z36" s="9">
        <f>'펀더멘탈 지표'!M11</f>
        <v>6.07</v>
      </c>
      <c r="AA36" s="9">
        <f>'펀더멘탈 지표'!N11</f>
        <v>3.99</v>
      </c>
      <c r="AB36" s="9">
        <f>'펀더멘탈 지표'!O11</f>
        <v>4.51</v>
      </c>
      <c r="AC36" s="9">
        <f>'펀더멘탈 지표'!P11</f>
        <v>3.72</v>
      </c>
      <c r="AD36" s="9">
        <f>'펀더멘탈 지표'!Q11</f>
        <v>7.5</v>
      </c>
      <c r="AE36" s="9">
        <f>'펀더멘탈 지표'!R11</f>
        <v>4.7300000000000004</v>
      </c>
      <c r="AF36" s="9">
        <f>'펀더멘탈 지표'!S11</f>
        <v>5.41</v>
      </c>
      <c r="AG36" s="9">
        <f>'펀더멘탈 지표'!T11</f>
        <v>11672</v>
      </c>
      <c r="AH36" s="9">
        <f>'펀더멘탈 지표'!U11</f>
        <v>24416</v>
      </c>
      <c r="AI36" s="9">
        <f>'펀더멘탈 지표'!V11</f>
        <v>16412</v>
      </c>
      <c r="AJ36" s="9">
        <f>'펀더멘탈 지표'!W11</f>
        <v>19541</v>
      </c>
      <c r="AK36" s="9">
        <f>'펀더멘탈 지표'!X11</f>
        <v>333399</v>
      </c>
      <c r="AL36" s="9">
        <f>'펀더멘탈 지표'!Y11</f>
        <v>351731</v>
      </c>
      <c r="AM36" s="9">
        <f>'펀더멘탈 지표'!Z11</f>
        <v>377778</v>
      </c>
      <c r="AN36" s="9">
        <f>'펀더멘탈 지표'!AA11</f>
        <v>381880</v>
      </c>
      <c r="AO36" s="9">
        <f>'펀더멘탈 지표'!AB11</f>
        <v>4000</v>
      </c>
      <c r="AP36" s="9">
        <f>'펀더멘탈 지표'!AC11</f>
        <v>4000</v>
      </c>
      <c r="AQ36" s="9">
        <f>'펀더멘탈 지표'!AD11</f>
        <v>4000</v>
      </c>
      <c r="AR36" s="9">
        <f>'펀더멘탈 지표'!AE11</f>
        <v>4071</v>
      </c>
      <c r="AS36" s="10">
        <f>(T36/Q36)^(1/4)-1</f>
        <v>5.1092409131954009E-2</v>
      </c>
      <c r="AT36" s="10">
        <f>T36/S36-1</f>
        <v>7.4314682688696898E-2</v>
      </c>
      <c r="AU36" s="10">
        <f>(X36/U36)^(1/4)-1</f>
        <v>0.13113873101931328</v>
      </c>
      <c r="AV36" s="10">
        <f>X36/W36-1</f>
        <v>0.21583411875589076</v>
      </c>
      <c r="AW36" s="10">
        <f>AJ36/AI36-1</f>
        <v>0.19065318059956127</v>
      </c>
      <c r="AX36" s="10">
        <f>AR36/P36</f>
        <v>1.319611021069692E-2</v>
      </c>
      <c r="AY36" s="12">
        <f>AX36+AV36</f>
        <v>0.22903022896658767</v>
      </c>
      <c r="AZ36" s="11">
        <f>P36/AI36</f>
        <v>18.797221545210821</v>
      </c>
      <c r="BA36" s="11">
        <f>P36/AJ36</f>
        <v>15.787318970369991</v>
      </c>
      <c r="BB36" s="11">
        <f>P36/AM36</f>
        <v>0.81661716669578432</v>
      </c>
      <c r="BC36" s="11">
        <f>P36/AN36</f>
        <v>0.80784539645962083</v>
      </c>
      <c r="BD36" s="11">
        <f>AVERAGE(AC36:AF36)</f>
        <v>5.34</v>
      </c>
      <c r="BE36">
        <v>57</v>
      </c>
      <c r="BF36">
        <f>BE36+O36</f>
        <v>97</v>
      </c>
      <c r="BG36">
        <v>35</v>
      </c>
    </row>
    <row r="37" spans="1:59" x14ac:dyDescent="0.3">
      <c r="A37" s="5">
        <f>유니버스!A68</f>
        <v>86390</v>
      </c>
      <c r="B37" s="5" t="str">
        <f>유니버스!B68</f>
        <v>유니테스트</v>
      </c>
      <c r="C37" s="5" t="str">
        <f>유니버스!C68</f>
        <v>반도체</v>
      </c>
      <c r="D37" s="5" t="str">
        <f>유니버스!D68</f>
        <v>테스트</v>
      </c>
      <c r="E37" s="6">
        <f>'모멘텀 지표'!C68</f>
        <v>-0.77</v>
      </c>
      <c r="F37" s="6">
        <f>'모멘텀 지표'!D68</f>
        <v>0.19</v>
      </c>
      <c r="G37" s="6">
        <f>'모멘텀 지표'!E68</f>
        <v>-0.38</v>
      </c>
      <c r="H37" s="6">
        <f>'모멘텀 지표'!F68</f>
        <v>-2.34</v>
      </c>
      <c r="I37" s="6">
        <f>'모멘텀 지표'!G68</f>
        <v>-14.94</v>
      </c>
      <c r="J37" s="6">
        <f>'모멘텀 지표'!H68</f>
        <v>-4.32</v>
      </c>
      <c r="K37" s="6">
        <v>80</v>
      </c>
      <c r="L37" s="6">
        <v>71</v>
      </c>
      <c r="M37" s="6">
        <v>102</v>
      </c>
      <c r="N37">
        <f>L37+M37</f>
        <v>173</v>
      </c>
      <c r="O37">
        <v>97</v>
      </c>
      <c r="P37" s="9">
        <f>'펀더멘탈 지표'!C68</f>
        <v>25900</v>
      </c>
      <c r="Q37" s="9">
        <f>'펀더멘탈 지표'!D68</f>
        <v>1983</v>
      </c>
      <c r="R37" s="9">
        <f>'펀더멘탈 지표'!E68</f>
        <v>1235</v>
      </c>
      <c r="S37" s="9">
        <f>'펀더멘탈 지표'!F68</f>
        <v>1146</v>
      </c>
      <c r="T37" s="9">
        <f>'펀더멘탈 지표'!G68</f>
        <v>1643</v>
      </c>
      <c r="U37" s="9">
        <f>'펀더멘탈 지표'!H68</f>
        <v>300</v>
      </c>
      <c r="V37" s="9">
        <f>'펀더멘탈 지표'!I68</f>
        <v>27</v>
      </c>
      <c r="W37" s="9">
        <f>'펀더멘탈 지표'!J68</f>
        <v>-90</v>
      </c>
      <c r="X37" s="9">
        <f>'펀더멘탈 지표'!K68</f>
        <v>226</v>
      </c>
      <c r="Y37" s="9">
        <f>'펀더멘탈 지표'!L68</f>
        <v>15.11</v>
      </c>
      <c r="Z37" s="9">
        <f>'펀더멘탈 지표'!M68</f>
        <v>2.17</v>
      </c>
      <c r="AA37" s="9">
        <f>'펀더멘탈 지표'!N68</f>
        <v>-7.9</v>
      </c>
      <c r="AB37" s="9">
        <f>'펀더멘탈 지표'!O68</f>
        <v>13.76</v>
      </c>
      <c r="AC37" s="9">
        <f>'펀더멘탈 지표'!P68</f>
        <v>17.03</v>
      </c>
      <c r="AD37" s="9">
        <f>'펀더멘탈 지표'!Q68</f>
        <v>1.06</v>
      </c>
      <c r="AE37" s="9">
        <f>'펀더멘탈 지표'!R68</f>
        <v>-3.92</v>
      </c>
      <c r="AF37" s="9">
        <f>'펀더멘탈 지표'!S68</f>
        <v>13.26</v>
      </c>
      <c r="AG37" s="9">
        <f>'펀더멘탈 지표'!T68</f>
        <v>1208</v>
      </c>
      <c r="AH37" s="9">
        <f>'펀더멘탈 지표'!U68</f>
        <v>78</v>
      </c>
      <c r="AI37" s="9">
        <f>'펀더멘탈 지표'!V68</f>
        <v>-283</v>
      </c>
      <c r="AJ37" s="9">
        <f>'펀더멘탈 지표'!W68</f>
        <v>937</v>
      </c>
      <c r="AK37" s="9">
        <f>'펀더멘탈 지표'!X68</f>
        <v>7828</v>
      </c>
      <c r="AL37" s="9">
        <f>'펀더멘탈 지표'!Y68</f>
        <v>7603</v>
      </c>
      <c r="AM37" s="9">
        <f>'펀더멘탈 지표'!Z68</f>
        <v>7422</v>
      </c>
      <c r="AN37" s="9">
        <f>'펀더멘탈 지표'!AA68</f>
        <v>7264</v>
      </c>
      <c r="AO37" s="9">
        <f>'펀더멘탈 지표'!AB68</f>
        <v>250</v>
      </c>
      <c r="AP37" s="9" t="str">
        <f>'펀더멘탈 지표'!AC68</f>
        <v>-</v>
      </c>
      <c r="AQ37" s="9">
        <f>'펀더멘탈 지표'!AD68</f>
        <v>0</v>
      </c>
      <c r="AR37" s="9">
        <f>'펀더멘탈 지표'!AE68</f>
        <v>500</v>
      </c>
      <c r="AS37" s="10">
        <f>(T37/Q37)^(1/4)-1</f>
        <v>-4.5933356085114174E-2</v>
      </c>
      <c r="AT37" s="10">
        <f>T37/S37-1</f>
        <v>0.43368237347294936</v>
      </c>
      <c r="AU37" s="10">
        <f>(X37/U37)^(1/4)-1</f>
        <v>-6.8362854386911809E-2</v>
      </c>
      <c r="AV37" s="10">
        <f>X37/W37-1</f>
        <v>-3.5111111111111111</v>
      </c>
      <c r="AW37" s="10">
        <f>AJ37/AI37-1</f>
        <v>-4.3109540636042407</v>
      </c>
      <c r="AX37" s="10">
        <f>AR37/P37</f>
        <v>1.9305019305019305E-2</v>
      </c>
      <c r="AY37" s="12">
        <f>AX37+AV37</f>
        <v>-3.4918060918060916</v>
      </c>
      <c r="AZ37" s="11">
        <f>P37/AI37</f>
        <v>-91.519434628975262</v>
      </c>
      <c r="BA37" s="11">
        <f>P37/AJ37</f>
        <v>27.641408751334044</v>
      </c>
      <c r="BB37" s="11">
        <f>P37/AM37</f>
        <v>3.4896254378873617</v>
      </c>
      <c r="BC37" s="11">
        <f>P37/AN37</f>
        <v>3.5655286343612334</v>
      </c>
      <c r="BD37" s="11">
        <f>AVERAGE(AC37:AF37)</f>
        <v>6.8574999999999999</v>
      </c>
      <c r="BE37">
        <v>0</v>
      </c>
      <c r="BF37">
        <f>BE37+O37</f>
        <v>97</v>
      </c>
      <c r="BG37">
        <v>36</v>
      </c>
    </row>
    <row r="38" spans="1:59" x14ac:dyDescent="0.3">
      <c r="A38" s="5">
        <f>유니버스!A80</f>
        <v>101160</v>
      </c>
      <c r="B38" s="5" t="str">
        <f>유니버스!B80</f>
        <v>월덱스</v>
      </c>
      <c r="C38" s="5" t="str">
        <f>유니버스!C80</f>
        <v>반도체</v>
      </c>
      <c r="D38" s="5" t="str">
        <f>유니버스!D80</f>
        <v>쿼츠소재</v>
      </c>
      <c r="E38" s="6">
        <f>'모멘텀 지표'!C80</f>
        <v>1.59</v>
      </c>
      <c r="F38" s="6">
        <f>'모멘텀 지표'!D80</f>
        <v>0</v>
      </c>
      <c r="G38" s="6">
        <f>'모멘텀 지표'!E80</f>
        <v>8.0500000000000007</v>
      </c>
      <c r="H38" s="6">
        <f>'모멘텀 지표'!F80</f>
        <v>3.21</v>
      </c>
      <c r="I38" s="6">
        <f>'모멘텀 지표'!G80</f>
        <v>-11.46</v>
      </c>
      <c r="J38" s="6">
        <f>'모멘텀 지표'!H80</f>
        <v>0.38</v>
      </c>
      <c r="K38" s="6">
        <v>42</v>
      </c>
      <c r="L38" s="6">
        <v>28</v>
      </c>
      <c r="M38" s="6">
        <v>87</v>
      </c>
      <c r="N38">
        <f>L38+M38</f>
        <v>115</v>
      </c>
      <c r="O38">
        <v>54</v>
      </c>
      <c r="P38" s="9">
        <f>'펀더멘탈 지표'!C80</f>
        <v>25500</v>
      </c>
      <c r="Q38" s="9">
        <f>'펀더멘탈 지표'!D80</f>
        <v>1174</v>
      </c>
      <c r="R38" s="9">
        <f>'펀더멘탈 지표'!E80</f>
        <v>1557</v>
      </c>
      <c r="S38" s="9">
        <f>'펀더멘탈 지표'!F80</f>
        <v>1901</v>
      </c>
      <c r="T38" s="9">
        <f>'펀더멘탈 지표'!G80</f>
        <v>2436</v>
      </c>
      <c r="U38" s="9">
        <f>'펀더멘탈 지표'!H80</f>
        <v>234</v>
      </c>
      <c r="V38" s="9">
        <f>'펀더멘탈 지표'!I80</f>
        <v>358</v>
      </c>
      <c r="W38" s="9">
        <f>'펀더멘탈 지표'!J80</f>
        <v>403</v>
      </c>
      <c r="X38" s="9">
        <f>'펀더멘탈 지표'!K80</f>
        <v>536</v>
      </c>
      <c r="Y38" s="9">
        <f>'펀더멘탈 지표'!L80</f>
        <v>19.93</v>
      </c>
      <c r="Z38" s="9">
        <f>'펀더멘탈 지표'!M80</f>
        <v>22.99</v>
      </c>
      <c r="AA38" s="9">
        <f>'펀더멘탈 지표'!N80</f>
        <v>21.2</v>
      </c>
      <c r="AB38" s="9">
        <f>'펀더멘탈 지표'!O80</f>
        <v>22.03</v>
      </c>
      <c r="AC38" s="9">
        <f>'펀더멘탈 지표'!P80</f>
        <v>24.22</v>
      </c>
      <c r="AD38" s="9">
        <f>'펀더멘탈 지표'!Q80</f>
        <v>21.96</v>
      </c>
      <c r="AE38" s="9">
        <f>'펀더멘탈 지표'!R80</f>
        <v>26.48</v>
      </c>
      <c r="AF38" s="9">
        <f>'펀더멘탈 지표'!S80</f>
        <v>25.99</v>
      </c>
      <c r="AG38" s="9">
        <f>'펀더멘탈 지표'!T80</f>
        <v>1180</v>
      </c>
      <c r="AH38" s="9">
        <f>'펀더멘탈 지표'!U80</f>
        <v>1321</v>
      </c>
      <c r="AI38" s="9">
        <f>'펀더멘탈 지표'!V80</f>
        <v>2026</v>
      </c>
      <c r="AJ38" s="9">
        <f>'펀더멘탈 지표'!W80</f>
        <v>2604</v>
      </c>
      <c r="AK38" s="9">
        <f>'펀더멘탈 지표'!X80</f>
        <v>5433</v>
      </c>
      <c r="AL38" s="9">
        <f>'펀더멘탈 지표'!Y80</f>
        <v>6600</v>
      </c>
      <c r="AM38" s="9">
        <f>'펀더멘탈 지표'!Z80</f>
        <v>8700</v>
      </c>
      <c r="AN38" s="9">
        <f>'펀더멘탈 지표'!AA80</f>
        <v>11338</v>
      </c>
      <c r="AO38" s="9">
        <f>'펀더멘탈 지표'!AB80</f>
        <v>50</v>
      </c>
      <c r="AP38" s="9">
        <f>'펀더멘탈 지표'!AC80</f>
        <v>70</v>
      </c>
      <c r="AQ38" s="9">
        <f>'펀더멘탈 지표'!AD80</f>
        <v>60</v>
      </c>
      <c r="AR38" s="9">
        <f>'펀더멘탈 지표'!AE80</f>
        <v>100</v>
      </c>
      <c r="AS38" s="10">
        <f>(T38/Q38)^(1/4)-1</f>
        <v>0.20019633643969215</v>
      </c>
      <c r="AT38" s="10">
        <f>T38/S38-1</f>
        <v>0.28143082588111512</v>
      </c>
      <c r="AU38" s="10">
        <f>(X38/U38)^(1/4)-1</f>
        <v>0.23023260520526101</v>
      </c>
      <c r="AV38" s="10">
        <f>X38/W38-1</f>
        <v>0.33002481389578153</v>
      </c>
      <c r="AW38" s="10">
        <f>AJ38/AI38-1</f>
        <v>0.28529121421520243</v>
      </c>
      <c r="AX38" s="10">
        <f>AR38/P38</f>
        <v>3.9215686274509803E-3</v>
      </c>
      <c r="AY38" s="12">
        <f>AX38+AV38</f>
        <v>0.3339463825232325</v>
      </c>
      <c r="AZ38" s="11">
        <f>P38/AI38</f>
        <v>12.586377097729516</v>
      </c>
      <c r="BA38" s="11">
        <f>P38/AJ38</f>
        <v>9.7926267281105996</v>
      </c>
      <c r="BB38" s="11">
        <f>P38/AM38</f>
        <v>2.9310344827586206</v>
      </c>
      <c r="BC38" s="11">
        <f>P38/AN38</f>
        <v>2.2490739107426352</v>
      </c>
      <c r="BD38" s="11">
        <f>AVERAGE(AC38:AF38)</f>
        <v>24.662499999999998</v>
      </c>
      <c r="BE38">
        <v>44</v>
      </c>
      <c r="BF38">
        <f>BE38+O38</f>
        <v>98</v>
      </c>
      <c r="BG38">
        <v>37</v>
      </c>
    </row>
    <row r="39" spans="1:59" x14ac:dyDescent="0.3">
      <c r="A39" s="5">
        <f>유니버스!A122</f>
        <v>361610</v>
      </c>
      <c r="B39" s="5" t="str">
        <f>유니버스!B122</f>
        <v>SK아이이테크놀로지</v>
      </c>
      <c r="C39" s="5" t="str">
        <f>유니버스!C122</f>
        <v>이차전지</v>
      </c>
      <c r="D39" s="5" t="str">
        <f>유니버스!D122</f>
        <v>분리막</v>
      </c>
      <c r="E39" s="6">
        <f>'모멘텀 지표'!C122</f>
        <v>-1.21</v>
      </c>
      <c r="F39" s="6">
        <f>'모멘텀 지표'!D122</f>
        <v>-1.77</v>
      </c>
      <c r="G39" s="6">
        <f>'모멘텀 지표'!E122</f>
        <v>5.17</v>
      </c>
      <c r="H39" s="6">
        <f>'모멘텀 지표'!F122</f>
        <v>-1.21</v>
      </c>
      <c r="I39" s="6">
        <f>'모멘텀 지표'!G122</f>
        <v>-18.12</v>
      </c>
      <c r="J39" s="6">
        <f>'모멘텀 지표'!H122</f>
        <v>-1.37</v>
      </c>
      <c r="K39" s="6">
        <v>89</v>
      </c>
      <c r="L39" s="6">
        <v>42</v>
      </c>
      <c r="M39" s="6">
        <v>112</v>
      </c>
      <c r="N39">
        <f>L39+M39</f>
        <v>154</v>
      </c>
      <c r="O39">
        <v>87</v>
      </c>
      <c r="P39" s="9">
        <f>'펀더멘탈 지표'!C122</f>
        <v>122000</v>
      </c>
      <c r="Q39" s="9">
        <f>'펀더멘탈 지표'!D122</f>
        <v>2630</v>
      </c>
      <c r="R39" s="9">
        <f>'펀더멘탈 지표'!E122</f>
        <v>4693</v>
      </c>
      <c r="S39" s="9">
        <f>'펀더멘탈 지표'!F122</f>
        <v>6038</v>
      </c>
      <c r="T39" s="9">
        <f>'펀더멘탈 지표'!G122</f>
        <v>8735</v>
      </c>
      <c r="U39" s="9">
        <f>'펀더멘탈 지표'!H122</f>
        <v>806</v>
      </c>
      <c r="V39" s="9">
        <f>'펀더멘탈 지표'!I122</f>
        <v>1252</v>
      </c>
      <c r="W39" s="9">
        <f>'펀더멘탈 지표'!J122</f>
        <v>892</v>
      </c>
      <c r="X39" s="9">
        <f>'펀더멘탈 지표'!K122</f>
        <v>1826</v>
      </c>
      <c r="Y39" s="9">
        <f>'펀더멘탈 지표'!L122</f>
        <v>30.63</v>
      </c>
      <c r="Z39" s="9">
        <f>'펀더멘탈 지표'!M122</f>
        <v>26.68</v>
      </c>
      <c r="AA39" s="9">
        <f>'펀더멘탈 지표'!N122</f>
        <v>14.77</v>
      </c>
      <c r="AB39" s="9">
        <f>'펀더멘탈 지표'!O122</f>
        <v>20.9</v>
      </c>
      <c r="AC39" s="9">
        <f>'펀더멘탈 지표'!P122</f>
        <v>0</v>
      </c>
      <c r="AD39" s="9">
        <f>'펀더멘탈 지표'!Q122</f>
        <v>11</v>
      </c>
      <c r="AE39" s="9">
        <f>'펀더멘탈 지표'!R122</f>
        <v>5.57</v>
      </c>
      <c r="AF39" s="9">
        <f>'펀더멘탈 지표'!S122</f>
        <v>6.84</v>
      </c>
      <c r="AG39" s="9">
        <f>'펀더멘탈 지표'!T122</f>
        <v>2818</v>
      </c>
      <c r="AH39" s="9">
        <f>'펀더멘탈 지표'!U122</f>
        <v>1521</v>
      </c>
      <c r="AI39" s="9">
        <f>'펀더멘탈 지표'!V122</f>
        <v>1393</v>
      </c>
      <c r="AJ39" s="9">
        <f>'펀더멘탈 지표'!W122</f>
        <v>2005</v>
      </c>
      <c r="AK39" s="9">
        <f>'펀더멘탈 지표'!X122</f>
        <v>13139</v>
      </c>
      <c r="AL39" s="9">
        <f>'펀더멘탈 지표'!Y122</f>
        <v>19258</v>
      </c>
      <c r="AM39" s="9">
        <f>'펀더멘탈 지표'!Z122</f>
        <v>31084</v>
      </c>
      <c r="AN39" s="9">
        <f>'펀더멘탈 지표'!AA122</f>
        <v>27575</v>
      </c>
      <c r="AO39" s="9">
        <f>'펀더멘탈 지표'!AB122</f>
        <v>0</v>
      </c>
      <c r="AP39" s="9">
        <f>'펀더멘탈 지표'!AC122</f>
        <v>0</v>
      </c>
      <c r="AQ39" s="9">
        <f>'펀더멘탈 지표'!AD122</f>
        <v>0</v>
      </c>
      <c r="AR39" s="9" t="str">
        <f>'펀더멘탈 지표'!AE122</f>
        <v>-</v>
      </c>
      <c r="AS39" s="10">
        <f>(T39/Q39)^(1/4)-1</f>
        <v>0.3499783082375838</v>
      </c>
      <c r="AT39" s="10">
        <f>T39/S39-1</f>
        <v>0.44667108314011261</v>
      </c>
      <c r="AU39" s="10">
        <f>(X39/U39)^(1/4)-1</f>
        <v>0.22684990282749151</v>
      </c>
      <c r="AV39" s="10">
        <f>X39/W39-1</f>
        <v>1.0470852017937218</v>
      </c>
      <c r="AW39" s="10">
        <f>AJ39/AI39-1</f>
        <v>0.43933955491744436</v>
      </c>
      <c r="AX39" s="10">
        <f>AQ39/P39</f>
        <v>0</v>
      </c>
      <c r="AY39" s="12">
        <f>AX39+AV39</f>
        <v>1.0470852017937218</v>
      </c>
      <c r="AZ39" s="11">
        <f>P39/AI39</f>
        <v>87.580760947595124</v>
      </c>
      <c r="BA39" s="11">
        <f>P39/AJ39</f>
        <v>60.847880299251869</v>
      </c>
      <c r="BB39" s="11">
        <f>P39/AM39</f>
        <v>3.9248487968086474</v>
      </c>
      <c r="BC39" s="11">
        <f>P39/AN39</f>
        <v>4.4242973708068902</v>
      </c>
      <c r="BD39" s="11">
        <f>AVERAGE(AC39:AF39)</f>
        <v>5.8525</v>
      </c>
      <c r="BE39">
        <v>11</v>
      </c>
      <c r="BF39">
        <f>BE39+O39</f>
        <v>98</v>
      </c>
      <c r="BG39">
        <v>38</v>
      </c>
    </row>
    <row r="40" spans="1:59" x14ac:dyDescent="0.3">
      <c r="A40" s="5">
        <f>유니버스!A65</f>
        <v>78600</v>
      </c>
      <c r="B40" s="5" t="str">
        <f>유니버스!B65</f>
        <v>대주전자재료</v>
      </c>
      <c r="C40" s="5" t="str">
        <f>유니버스!C65</f>
        <v>이차전지</v>
      </c>
      <c r="D40" s="5" t="str">
        <f>유니버스!D65</f>
        <v>첨가제</v>
      </c>
      <c r="E40" s="6">
        <f>'모멘텀 지표'!C65</f>
        <v>-0.21</v>
      </c>
      <c r="F40" s="6">
        <f>'모멘텀 지표'!D65</f>
        <v>-0.92</v>
      </c>
      <c r="G40" s="6">
        <f>'모멘텀 지표'!E65</f>
        <v>1.86</v>
      </c>
      <c r="H40" s="6">
        <f>'모멘텀 지표'!F65</f>
        <v>-0.92</v>
      </c>
      <c r="I40" s="6">
        <f>'모멘텀 지표'!G65</f>
        <v>-4.42</v>
      </c>
      <c r="J40" s="6">
        <f>'모멘텀 지표'!H65</f>
        <v>1.22</v>
      </c>
      <c r="K40" s="6">
        <v>66</v>
      </c>
      <c r="L40" s="6">
        <v>58</v>
      </c>
      <c r="M40" s="6">
        <v>61</v>
      </c>
      <c r="N40">
        <f>L40+M40</f>
        <v>119</v>
      </c>
      <c r="O40">
        <v>57</v>
      </c>
      <c r="P40" s="9">
        <f>'펀더멘탈 지표'!C65</f>
        <v>93000</v>
      </c>
      <c r="Q40" s="9">
        <f>'펀더멘탈 지표'!D65</f>
        <v>1164</v>
      </c>
      <c r="R40" s="9">
        <f>'펀더멘탈 지표'!E65</f>
        <v>1545</v>
      </c>
      <c r="S40" s="9">
        <f>'펀더멘탈 지표'!F65</f>
        <v>1987</v>
      </c>
      <c r="T40" s="9">
        <f>'펀더멘탈 지표'!G65</f>
        <v>2437</v>
      </c>
      <c r="U40" s="9">
        <f>'펀더멘탈 지표'!H65</f>
        <v>27</v>
      </c>
      <c r="V40" s="9">
        <f>'펀더멘탈 지표'!I65</f>
        <v>90</v>
      </c>
      <c r="W40" s="9">
        <f>'펀더멘탈 지표'!J65</f>
        <v>176</v>
      </c>
      <c r="X40" s="9">
        <f>'펀더멘탈 지표'!K65</f>
        <v>239</v>
      </c>
      <c r="Y40" s="9">
        <f>'펀더멘탈 지표'!L65</f>
        <v>2.29</v>
      </c>
      <c r="Z40" s="9">
        <f>'펀더멘탈 지표'!M65</f>
        <v>5.84</v>
      </c>
      <c r="AA40" s="9">
        <f>'펀더멘탈 지표'!N65</f>
        <v>8.86</v>
      </c>
      <c r="AB40" s="9">
        <f>'펀더멘탈 지표'!O65</f>
        <v>9.81</v>
      </c>
      <c r="AC40" s="9">
        <f>'펀더멘탈 지표'!P65</f>
        <v>-1.1100000000000001</v>
      </c>
      <c r="AD40" s="9">
        <f>'펀더멘탈 지표'!Q65</f>
        <v>6.12</v>
      </c>
      <c r="AE40" s="9">
        <f>'펀더멘탈 지표'!R65</f>
        <v>21.24</v>
      </c>
      <c r="AF40" s="9">
        <f>'펀더멘탈 지표'!S65</f>
        <v>13.26</v>
      </c>
      <c r="AG40" s="9">
        <f>'펀더멘탈 지표'!T65</f>
        <v>-59</v>
      </c>
      <c r="AH40" s="9">
        <f>'펀더멘탈 지표'!U65</f>
        <v>331</v>
      </c>
      <c r="AI40" s="9">
        <f>'펀더멘탈 지표'!V65</f>
        <v>1478</v>
      </c>
      <c r="AJ40" s="9">
        <f>'펀더멘탈 지표'!W65</f>
        <v>1053</v>
      </c>
      <c r="AK40" s="9">
        <f>'펀더멘탈 지표'!X65</f>
        <v>5474</v>
      </c>
      <c r="AL40" s="9">
        <f>'펀더멘탈 지표'!Y65</f>
        <v>5742</v>
      </c>
      <c r="AM40" s="9">
        <f>'펀더멘탈 지표'!Z65</f>
        <v>8721</v>
      </c>
      <c r="AN40" s="9">
        <f>'펀더멘탈 지표'!AA65</f>
        <v>7784</v>
      </c>
      <c r="AO40" s="9" t="str">
        <f>'펀더멘탈 지표'!AB65</f>
        <v>-</v>
      </c>
      <c r="AP40" s="9">
        <f>'펀더멘탈 지표'!AC65</f>
        <v>50</v>
      </c>
      <c r="AQ40" s="9">
        <f>'펀더멘탈 지표'!AD65</f>
        <v>100</v>
      </c>
      <c r="AR40" s="9">
        <f>'펀더멘탈 지표'!AE65</f>
        <v>50</v>
      </c>
      <c r="AS40" s="10">
        <f>(T40/Q40)^(1/4)-1</f>
        <v>0.20288923206698994</v>
      </c>
      <c r="AT40" s="10">
        <f>T40/S40-1</f>
        <v>0.22647206844489176</v>
      </c>
      <c r="AU40" s="10">
        <f>(X40/U40)^(1/4)-1</f>
        <v>0.72487860049440278</v>
      </c>
      <c r="AV40" s="10">
        <f>X40/W40-1</f>
        <v>0.35795454545454541</v>
      </c>
      <c r="AW40" s="10">
        <f>AJ40/AI40-1</f>
        <v>-0.28755074424898508</v>
      </c>
      <c r="AX40" s="10">
        <f>AR40/P40</f>
        <v>5.3763440860215054E-4</v>
      </c>
      <c r="AY40" s="12">
        <f>AX40+AV40</f>
        <v>0.35849217986314758</v>
      </c>
      <c r="AZ40" s="11">
        <f>P40/AI40</f>
        <v>62.922868741542622</v>
      </c>
      <c r="BA40" s="11">
        <f>P40/AJ40</f>
        <v>88.319088319088323</v>
      </c>
      <c r="BB40" s="11">
        <f>P40/AM40</f>
        <v>10.663914688682491</v>
      </c>
      <c r="BC40" s="11">
        <f>P40/AN40</f>
        <v>11.947584789311408</v>
      </c>
      <c r="BD40" s="11">
        <f>AVERAGE(AC40:AF40)</f>
        <v>9.8774999999999995</v>
      </c>
      <c r="BE40">
        <v>42</v>
      </c>
      <c r="BF40">
        <f>BE40+O40</f>
        <v>99</v>
      </c>
      <c r="BG40">
        <v>39</v>
      </c>
    </row>
    <row r="41" spans="1:59" x14ac:dyDescent="0.3">
      <c r="A41" s="5">
        <f>유니버스!A96</f>
        <v>194480</v>
      </c>
      <c r="B41" s="5" t="str">
        <f>유니버스!B96</f>
        <v>데브시스터즈</v>
      </c>
      <c r="C41" s="5" t="str">
        <f>유니버스!C96</f>
        <v>소프트웨어</v>
      </c>
      <c r="D41" s="5" t="str">
        <f>유니버스!D96</f>
        <v>게임</v>
      </c>
      <c r="E41" s="6">
        <f>'모멘텀 지표'!C96</f>
        <v>-4.4800000000000004</v>
      </c>
      <c r="F41" s="6">
        <f>'모멘텀 지표'!D96</f>
        <v>-3.73</v>
      </c>
      <c r="G41" s="6">
        <f>'모멘텀 지표'!E96</f>
        <v>17.38</v>
      </c>
      <c r="H41" s="6">
        <f>'모멘텀 지표'!F96</f>
        <v>2.23</v>
      </c>
      <c r="I41" s="6">
        <f>'모멘텀 지표'!G96</f>
        <v>-22.59</v>
      </c>
      <c r="J41" s="6">
        <f>'모멘텀 지표'!H96</f>
        <v>4.53</v>
      </c>
      <c r="K41" s="6">
        <v>121</v>
      </c>
      <c r="L41" s="6">
        <v>10</v>
      </c>
      <c r="M41" s="6">
        <v>118</v>
      </c>
      <c r="N41">
        <f>L41+M41</f>
        <v>128</v>
      </c>
      <c r="O41">
        <v>63</v>
      </c>
      <c r="P41" s="9">
        <f>'펀더멘탈 지표'!C96</f>
        <v>68200</v>
      </c>
      <c r="Q41" s="9">
        <f>'펀더멘탈 지표'!D96</f>
        <v>376</v>
      </c>
      <c r="R41" s="9">
        <f>'펀더멘탈 지표'!E96</f>
        <v>705</v>
      </c>
      <c r="S41" s="9">
        <f>'펀더멘탈 지표'!F96</f>
        <v>3693</v>
      </c>
      <c r="T41" s="9">
        <f>'펀더멘탈 지표'!G96</f>
        <v>3634</v>
      </c>
      <c r="U41" s="9">
        <f>'펀더멘탈 지표'!H96</f>
        <v>-222</v>
      </c>
      <c r="V41" s="9">
        <f>'펀더멘탈 지표'!I96</f>
        <v>-61</v>
      </c>
      <c r="W41" s="9">
        <f>'펀더멘탈 지표'!J96</f>
        <v>567</v>
      </c>
      <c r="X41" s="9">
        <f>'펀더멘탈 지표'!K96</f>
        <v>815</v>
      </c>
      <c r="Y41" s="9">
        <f>'펀더멘탈 지표'!L96</f>
        <v>-59.01</v>
      </c>
      <c r="Z41" s="9">
        <f>'펀더멘탈 지표'!M96</f>
        <v>-8.68</v>
      </c>
      <c r="AA41" s="9">
        <f>'펀더멘탈 지표'!N96</f>
        <v>15.34</v>
      </c>
      <c r="AB41" s="9">
        <f>'펀더멘탈 지표'!O96</f>
        <v>22.43</v>
      </c>
      <c r="AC41" s="9">
        <f>'펀더멘탈 지표'!P96</f>
        <v>-11.95</v>
      </c>
      <c r="AD41" s="9">
        <f>'펀더멘탈 지표'!Q96</f>
        <v>-5.7</v>
      </c>
      <c r="AE41" s="9">
        <f>'펀더멘탈 지표'!R96</f>
        <v>45.11</v>
      </c>
      <c r="AF41" s="9">
        <f>'펀더멘탈 지표'!S96</f>
        <v>0</v>
      </c>
      <c r="AG41" s="9">
        <f>'펀더멘탈 지표'!T96</f>
        <v>-1181</v>
      </c>
      <c r="AH41" s="9">
        <f>'펀더멘탈 지표'!U96</f>
        <v>-526</v>
      </c>
      <c r="AI41" s="9">
        <f>'펀더멘탈 지표'!V96</f>
        <v>5279</v>
      </c>
      <c r="AJ41" s="9">
        <f>'펀더멘탈 지표'!W96</f>
        <v>5628</v>
      </c>
      <c r="AK41" s="9">
        <f>'펀더멘탈 지표'!X96</f>
        <v>10479</v>
      </c>
      <c r="AL41" s="9">
        <f>'펀더멘탈 지표'!Y96</f>
        <v>10286</v>
      </c>
      <c r="AM41" s="9">
        <f>'펀더멘탈 지표'!Z96</f>
        <v>15642</v>
      </c>
      <c r="AN41" s="9">
        <f>'펀더멘탈 지표'!AA96</f>
        <v>0</v>
      </c>
      <c r="AO41" s="9" t="str">
        <f>'펀더멘탈 지표'!AB96</f>
        <v>-</v>
      </c>
      <c r="AP41" s="9">
        <f>'펀더멘탈 지표'!AC96</f>
        <v>0</v>
      </c>
      <c r="AQ41" s="9">
        <f>'펀더멘탈 지표'!AD96</f>
        <v>500</v>
      </c>
      <c r="AR41" s="9">
        <f>'펀더멘탈 지표'!AE96</f>
        <v>550</v>
      </c>
      <c r="AS41" s="10">
        <f>(T41/Q41)^(1/4)-1</f>
        <v>0.76319063111199048</v>
      </c>
      <c r="AT41" s="10">
        <f>T41/S41-1</f>
        <v>-1.5976171134578943E-2</v>
      </c>
      <c r="AU41" s="10" t="e">
        <f>(X41/U41)^(1/4)-1</f>
        <v>#NUM!</v>
      </c>
      <c r="AV41" s="10">
        <f>X41/W41-1</f>
        <v>0.43738977072310403</v>
      </c>
      <c r="AW41" s="10">
        <f>AJ41/AI41-1</f>
        <v>6.6111005872324213E-2</v>
      </c>
      <c r="AX41" s="10">
        <f>AR41/P41</f>
        <v>8.0645161290322578E-3</v>
      </c>
      <c r="AY41" s="12">
        <f>AX41+AV41</f>
        <v>0.44545428685213628</v>
      </c>
      <c r="AZ41" s="11">
        <f>P41/AI41</f>
        <v>12.919113468459935</v>
      </c>
      <c r="BA41" s="11">
        <f>P41/AJ41</f>
        <v>12.117981520966596</v>
      </c>
      <c r="BB41" s="11">
        <f>P41/AM41</f>
        <v>4.3600562587904363</v>
      </c>
      <c r="BC41" s="11" t="e">
        <f>P41/AN41</f>
        <v>#DIV/0!</v>
      </c>
      <c r="BD41" s="11">
        <f>AVERAGE(AC41:AF41)</f>
        <v>6.8650000000000002</v>
      </c>
      <c r="BE41">
        <v>36</v>
      </c>
      <c r="BF41">
        <f>BE41+O41</f>
        <v>99</v>
      </c>
      <c r="BG41">
        <v>40</v>
      </c>
    </row>
    <row r="42" spans="1:59" x14ac:dyDescent="0.3">
      <c r="A42" s="5">
        <f>유니버스!A110</f>
        <v>278280</v>
      </c>
      <c r="B42" s="5" t="str">
        <f>유니버스!B110</f>
        <v>천보</v>
      </c>
      <c r="C42" s="5" t="str">
        <f>유니버스!C110</f>
        <v>이차전지</v>
      </c>
      <c r="D42" s="5" t="str">
        <f>유니버스!D110</f>
        <v>전해액</v>
      </c>
      <c r="E42" s="6">
        <f>'모멘텀 지표'!C110</f>
        <v>-3.2</v>
      </c>
      <c r="F42" s="6">
        <f>'모멘텀 지표'!D110</f>
        <v>-2.79</v>
      </c>
      <c r="G42" s="6">
        <f>'모멘텀 지표'!E110</f>
        <v>-2.95</v>
      </c>
      <c r="H42" s="6">
        <f>'모멘텀 지표'!F110</f>
        <v>-6.85</v>
      </c>
      <c r="I42" s="6">
        <f>'모멘텀 지표'!G110</f>
        <v>-2.7</v>
      </c>
      <c r="J42" s="6">
        <f>'모멘텀 지표'!H110</f>
        <v>0.49</v>
      </c>
      <c r="K42" s="6">
        <v>116</v>
      </c>
      <c r="L42" s="6">
        <v>85</v>
      </c>
      <c r="M42" s="6">
        <v>50</v>
      </c>
      <c r="N42">
        <f>L42+M42</f>
        <v>135</v>
      </c>
      <c r="O42">
        <v>71</v>
      </c>
      <c r="P42" s="9">
        <f>'펀더멘탈 지표'!C110</f>
        <v>299600</v>
      </c>
      <c r="Q42" s="9">
        <f>'펀더멘탈 지표'!D110</f>
        <v>1353</v>
      </c>
      <c r="R42" s="9">
        <f>'펀더멘탈 지표'!E110</f>
        <v>1555</v>
      </c>
      <c r="S42" s="9">
        <f>'펀더멘탈 지표'!F110</f>
        <v>2716</v>
      </c>
      <c r="T42" s="9">
        <f>'펀더멘탈 지표'!G110</f>
        <v>3968</v>
      </c>
      <c r="U42" s="9">
        <f>'펀더멘탈 지표'!H110</f>
        <v>272</v>
      </c>
      <c r="V42" s="9">
        <f>'펀더멘탈 지표'!I110</f>
        <v>301</v>
      </c>
      <c r="W42" s="9">
        <f>'펀더멘탈 지표'!J110</f>
        <v>506</v>
      </c>
      <c r="X42" s="9">
        <f>'펀더멘탈 지표'!K110</f>
        <v>766</v>
      </c>
      <c r="Y42" s="9">
        <f>'펀더멘탈 지표'!L110</f>
        <v>20.100000000000001</v>
      </c>
      <c r="Z42" s="9">
        <f>'펀더멘탈 지표'!M110</f>
        <v>19.38</v>
      </c>
      <c r="AA42" s="9">
        <f>'펀더멘탈 지표'!N110</f>
        <v>18.64</v>
      </c>
      <c r="AB42" s="9">
        <f>'펀더멘탈 지표'!O110</f>
        <v>19.3</v>
      </c>
      <c r="AC42" s="9">
        <f>'펀더멘탈 지표'!P110</f>
        <v>14.49</v>
      </c>
      <c r="AD42" s="9">
        <f>'펀더멘탈 지표'!Q110</f>
        <v>12.57</v>
      </c>
      <c r="AE42" s="9">
        <f>'펀더멘탈 지표'!R110</f>
        <v>17.190000000000001</v>
      </c>
      <c r="AF42" s="9">
        <f>'펀더멘탈 지표'!S110</f>
        <v>20.47</v>
      </c>
      <c r="AG42" s="9">
        <f>'펀더멘탈 지표'!T110</f>
        <v>2343</v>
      </c>
      <c r="AH42" s="9">
        <f>'펀더멘탈 지표'!U110</f>
        <v>2734</v>
      </c>
      <c r="AI42" s="9">
        <f>'펀더멘탈 지표'!V110</f>
        <v>4377</v>
      </c>
      <c r="AJ42" s="9">
        <f>'펀더멘탈 지표'!W110</f>
        <v>6456</v>
      </c>
      <c r="AK42" s="9">
        <f>'펀더멘탈 지표'!X110</f>
        <v>21060</v>
      </c>
      <c r="AL42" s="9">
        <f>'펀더멘탈 지표'!Y110</f>
        <v>22830</v>
      </c>
      <c r="AM42" s="9">
        <f>'펀더멘탈 지표'!Z110</f>
        <v>28680</v>
      </c>
      <c r="AN42" s="9">
        <f>'펀더멘탈 지표'!AA110</f>
        <v>34836</v>
      </c>
      <c r="AO42" s="9">
        <f>'펀더멘탈 지표'!AB110</f>
        <v>300</v>
      </c>
      <c r="AP42" s="9">
        <f>'펀더멘탈 지표'!AC110</f>
        <v>300</v>
      </c>
      <c r="AQ42" s="9">
        <f>'펀더멘탈 지표'!AD110</f>
        <v>300</v>
      </c>
      <c r="AR42" s="9">
        <f>'펀더멘탈 지표'!AE110</f>
        <v>300</v>
      </c>
      <c r="AS42" s="10">
        <f>(T42/Q42)^(1/4)-1</f>
        <v>0.30863480478013572</v>
      </c>
      <c r="AT42" s="10">
        <f>T42/S42-1</f>
        <v>0.46097201767304852</v>
      </c>
      <c r="AU42" s="10">
        <f>(X42/U42)^(1/4)-1</f>
        <v>0.29543303065268245</v>
      </c>
      <c r="AV42" s="10">
        <f>X42/W42-1</f>
        <v>0.51383399209486158</v>
      </c>
      <c r="AW42" s="10">
        <f>AJ42/AI42-1</f>
        <v>0.47498286497601105</v>
      </c>
      <c r="AX42" s="10">
        <f>AR42/P42</f>
        <v>1.0013351134846463E-3</v>
      </c>
      <c r="AY42" s="12">
        <f>AX42+AV42</f>
        <v>0.51483532720834624</v>
      </c>
      <c r="AZ42" s="11">
        <f>P42/AI42</f>
        <v>68.448709161526153</v>
      </c>
      <c r="BA42" s="11">
        <f>P42/AJ42</f>
        <v>46.40644361833953</v>
      </c>
      <c r="BB42" s="11">
        <f>P42/AM42</f>
        <v>10.446304044630404</v>
      </c>
      <c r="BC42" s="11">
        <f>P42/AN42</f>
        <v>8.6002985417384323</v>
      </c>
      <c r="BD42" s="11">
        <f>AVERAGE(AC42:AF42)</f>
        <v>16.18</v>
      </c>
      <c r="BE42">
        <v>28</v>
      </c>
      <c r="BF42">
        <f>BE42+O42</f>
        <v>99</v>
      </c>
      <c r="BG42">
        <v>41</v>
      </c>
    </row>
    <row r="43" spans="1:59" x14ac:dyDescent="0.3">
      <c r="A43" s="5">
        <f>유니버스!A116</f>
        <v>323410</v>
      </c>
      <c r="B43" s="5" t="str">
        <f>유니버스!B116</f>
        <v>카카오뱅크</v>
      </c>
      <c r="C43" s="5" t="str">
        <f>유니버스!C116</f>
        <v>금융</v>
      </c>
      <c r="D43" s="5">
        <f>유니버스!D116</f>
        <v>0</v>
      </c>
      <c r="E43" s="6">
        <f>'모멘텀 지표'!C116</f>
        <v>1.87</v>
      </c>
      <c r="F43" s="6">
        <f>'모멘텀 지표'!D116</f>
        <v>0.26</v>
      </c>
      <c r="G43" s="6">
        <f>'모멘텀 지표'!E116</f>
        <v>-8.51</v>
      </c>
      <c r="H43" s="6">
        <f>'모멘텀 지표'!F116</f>
        <v>-5.74</v>
      </c>
      <c r="I43" s="6">
        <f>'모멘텀 지표'!G116</f>
        <v>2.44</v>
      </c>
      <c r="J43" s="6">
        <f>'모멘텀 지표'!H116</f>
        <v>-1.59</v>
      </c>
      <c r="K43" s="6">
        <v>37</v>
      </c>
      <c r="L43" s="6">
        <v>114</v>
      </c>
      <c r="M43" s="6">
        <v>34</v>
      </c>
      <c r="N43">
        <f>L43+M43</f>
        <v>148</v>
      </c>
      <c r="O43">
        <v>82</v>
      </c>
      <c r="P43" s="9">
        <f>'펀더멘탈 지표'!C116</f>
        <v>46200</v>
      </c>
      <c r="Q43" s="9">
        <f>'펀더멘탈 지표'!D116</f>
        <v>6649</v>
      </c>
      <c r="R43" s="9">
        <f>'펀더멘탈 지표'!E116</f>
        <v>8042</v>
      </c>
      <c r="S43" s="9">
        <f>'펀더멘탈 지표'!F116</f>
        <v>10649</v>
      </c>
      <c r="T43" s="9">
        <f>'펀더멘탈 지표'!G116</f>
        <v>0</v>
      </c>
      <c r="U43" s="9">
        <f>'펀더멘탈 지표'!H116</f>
        <v>133</v>
      </c>
      <c r="V43" s="9">
        <f>'펀더멘탈 지표'!I116</f>
        <v>1226</v>
      </c>
      <c r="W43" s="9">
        <f>'펀더멘탈 지표'!J116</f>
        <v>2569</v>
      </c>
      <c r="X43" s="9">
        <f>'펀더멘탈 지표'!K116</f>
        <v>4441</v>
      </c>
      <c r="Y43" s="9">
        <f>'펀더멘탈 지표'!L116</f>
        <v>1.99</v>
      </c>
      <c r="Z43" s="9">
        <f>'펀더멘탈 지표'!M116</f>
        <v>15.24</v>
      </c>
      <c r="AA43" s="9">
        <f>'펀더멘탈 지표'!N116</f>
        <v>24.13</v>
      </c>
      <c r="AB43" s="9">
        <f>'펀더멘탈 지표'!O116</f>
        <v>0</v>
      </c>
      <c r="AC43" s="9">
        <f>'펀더멘탈 지표'!P116</f>
        <v>0.97</v>
      </c>
      <c r="AD43" s="9">
        <f>'펀더멘탈 지표'!Q116</f>
        <v>5.08</v>
      </c>
      <c r="AE43" s="9">
        <f>'펀더멘탈 지표'!R116</f>
        <v>4.91</v>
      </c>
      <c r="AF43" s="9">
        <f>'펀더멘탈 지표'!S116</f>
        <v>5.82</v>
      </c>
      <c r="AG43" s="9">
        <f>'펀더멘탈 지표'!T116</f>
        <v>51</v>
      </c>
      <c r="AH43" s="9">
        <f>'펀더멘탈 지표'!U116</f>
        <v>309</v>
      </c>
      <c r="AI43" s="9">
        <f>'펀더멘탈 지표'!V116</f>
        <v>467</v>
      </c>
      <c r="AJ43" s="9">
        <f>'펀더멘탈 지표'!W116</f>
        <v>695</v>
      </c>
      <c r="AK43" s="9">
        <f>'펀더멘탈 지표'!X116</f>
        <v>4598</v>
      </c>
      <c r="AL43" s="9">
        <f>'펀더멘탈 지표'!Y116</f>
        <v>6861</v>
      </c>
      <c r="AM43" s="9">
        <f>'펀더멘탈 지표'!Z116</f>
        <v>11620</v>
      </c>
      <c r="AN43" s="9">
        <f>'펀더멘탈 지표'!AA116</f>
        <v>12272</v>
      </c>
      <c r="AO43" s="9">
        <f>'펀더멘탈 지표'!AB116</f>
        <v>0</v>
      </c>
      <c r="AP43" s="9">
        <f>'펀더멘탈 지표'!AC116</f>
        <v>0</v>
      </c>
      <c r="AQ43" s="9">
        <f>'펀더멘탈 지표'!AD116</f>
        <v>0</v>
      </c>
      <c r="AR43" s="9">
        <f>'펀더멘탈 지표'!AE116</f>
        <v>64</v>
      </c>
      <c r="AS43" s="10">
        <f>(T43/Q43)^(1/4)-1</f>
        <v>-1</v>
      </c>
      <c r="AT43" s="10">
        <f>T43/S43-1</f>
        <v>-1</v>
      </c>
      <c r="AU43" s="10">
        <f>(X43/U43)^(1/4)-1</f>
        <v>1.4038495505954609</v>
      </c>
      <c r="AV43" s="10">
        <f>X43/W43-1</f>
        <v>0.72868820552744262</v>
      </c>
      <c r="AW43" s="10">
        <f>AJ43/AI43-1</f>
        <v>0.48822269807280505</v>
      </c>
      <c r="AX43" s="10">
        <f>AR43/P43</f>
        <v>1.3852813852813853E-3</v>
      </c>
      <c r="AY43" s="12">
        <f>AX43+AV43</f>
        <v>0.730073486912724</v>
      </c>
      <c r="AZ43" s="11">
        <f>P43/AI43</f>
        <v>98.929336188436835</v>
      </c>
      <c r="BA43" s="11">
        <f>P43/AJ43</f>
        <v>66.474820143884898</v>
      </c>
      <c r="BB43" s="11">
        <f>P43/AM43</f>
        <v>3.9759036144578315</v>
      </c>
      <c r="BC43" s="11">
        <f>P43/AN43</f>
        <v>3.7646675358539765</v>
      </c>
      <c r="BD43" s="11">
        <f>AVERAGE(AC43:AF43)</f>
        <v>4.1950000000000003</v>
      </c>
      <c r="BE43">
        <v>18</v>
      </c>
      <c r="BF43">
        <f>BE43+O43</f>
        <v>100</v>
      </c>
      <c r="BG43">
        <v>42</v>
      </c>
    </row>
    <row r="44" spans="1:59" x14ac:dyDescent="0.3">
      <c r="A44" s="5">
        <f>유니버스!A57</f>
        <v>56190</v>
      </c>
      <c r="B44" s="5" t="str">
        <f>유니버스!B57</f>
        <v>에스에프에이</v>
      </c>
      <c r="C44" s="5" t="str">
        <f>유니버스!C57</f>
        <v>디스플레이</v>
      </c>
      <c r="D44" s="5">
        <f>유니버스!D57</f>
        <v>0</v>
      </c>
      <c r="E44" s="6">
        <f>'모멘텀 지표'!C57</f>
        <v>-0.63</v>
      </c>
      <c r="F44" s="6">
        <f>'모멘텀 지표'!D57</f>
        <v>-0.93</v>
      </c>
      <c r="G44" s="6">
        <f>'모멘텀 지표'!E57</f>
        <v>-2.72</v>
      </c>
      <c r="H44" s="6">
        <f>'모멘텀 지표'!F57</f>
        <v>-1.77</v>
      </c>
      <c r="I44" s="6">
        <f>'모멘텀 지표'!G57</f>
        <v>11.97</v>
      </c>
      <c r="J44" s="6">
        <f>'모멘텀 지표'!H57</f>
        <v>4.54</v>
      </c>
      <c r="K44" s="6">
        <v>78</v>
      </c>
      <c r="L44" s="6">
        <v>83</v>
      </c>
      <c r="M44" s="6">
        <v>17</v>
      </c>
      <c r="N44">
        <f>L44+M44</f>
        <v>100</v>
      </c>
      <c r="O44">
        <v>42</v>
      </c>
      <c r="P44" s="9">
        <f>'펀더멘탈 지표'!C57</f>
        <v>39300</v>
      </c>
      <c r="Q44" s="9">
        <f>'펀더멘탈 지표'!D57</f>
        <v>15777</v>
      </c>
      <c r="R44" s="9">
        <f>'펀더멘탈 지표'!E57</f>
        <v>15512</v>
      </c>
      <c r="S44" s="9">
        <f>'펀더멘탈 지표'!F57</f>
        <v>15649</v>
      </c>
      <c r="T44" s="9">
        <f>'펀더멘탈 지표'!G57</f>
        <v>18069</v>
      </c>
      <c r="U44" s="9">
        <f>'펀더멘탈 지표'!H57</f>
        <v>2142</v>
      </c>
      <c r="V44" s="9">
        <f>'펀더멘탈 지표'!I57</f>
        <v>1673</v>
      </c>
      <c r="W44" s="9">
        <f>'펀더멘탈 지표'!J57</f>
        <v>1889</v>
      </c>
      <c r="X44" s="9">
        <f>'펀더멘탈 지표'!K57</f>
        <v>2256</v>
      </c>
      <c r="Y44" s="9">
        <f>'펀더멘탈 지표'!L57</f>
        <v>13.58</v>
      </c>
      <c r="Z44" s="9">
        <f>'펀더멘탈 지표'!M57</f>
        <v>10.79</v>
      </c>
      <c r="AA44" s="9">
        <f>'펀더멘탈 지표'!N57</f>
        <v>12.07</v>
      </c>
      <c r="AB44" s="9">
        <f>'펀더멘탈 지표'!O57</f>
        <v>12.49</v>
      </c>
      <c r="AC44" s="9">
        <f>'펀더멘탈 지표'!P57</f>
        <v>15.9</v>
      </c>
      <c r="AD44" s="9">
        <f>'펀더멘탈 지표'!Q57</f>
        <v>11.33</v>
      </c>
      <c r="AE44" s="9">
        <f>'펀더멘탈 지표'!R57</f>
        <v>10.86</v>
      </c>
      <c r="AF44" s="9">
        <f>'펀더멘탈 지표'!S57</f>
        <v>13.17</v>
      </c>
      <c r="AG44" s="9">
        <f>'펀더멘탈 지표'!T57</f>
        <v>3676</v>
      </c>
      <c r="AH44" s="9">
        <f>'펀더멘탈 지표'!U57</f>
        <v>3015</v>
      </c>
      <c r="AI44" s="9">
        <f>'펀더멘탈 지표'!V57</f>
        <v>3254</v>
      </c>
      <c r="AJ44" s="9">
        <f>'펀더멘탈 지표'!W57</f>
        <v>4290</v>
      </c>
      <c r="AK44" s="9">
        <f>'펀더멘탈 지표'!X57</f>
        <v>26125</v>
      </c>
      <c r="AL44" s="9">
        <f>'펀더멘탈 지표'!Y57</f>
        <v>28838</v>
      </c>
      <c r="AM44" s="9">
        <f>'펀더멘탈 지표'!Z57</f>
        <v>31340</v>
      </c>
      <c r="AN44" s="9">
        <f>'펀더멘탈 지표'!AA57</f>
        <v>35223</v>
      </c>
      <c r="AO44" s="9">
        <f>'펀더멘탈 지표'!AB57</f>
        <v>1056</v>
      </c>
      <c r="AP44" s="9">
        <f>'펀더멘탈 지표'!AC57</f>
        <v>950</v>
      </c>
      <c r="AQ44" s="9">
        <f>'펀더멘탈 지표'!AD57</f>
        <v>1170</v>
      </c>
      <c r="AR44" s="9">
        <f>'펀더멘탈 지표'!AE57</f>
        <v>1116</v>
      </c>
      <c r="AS44" s="10">
        <f>(T44/Q44)^(1/4)-1</f>
        <v>3.4492682655787199E-2</v>
      </c>
      <c r="AT44" s="10">
        <f>T44/S44-1</f>
        <v>0.15464246916735891</v>
      </c>
      <c r="AU44" s="10">
        <f>(X44/U44)^(1/4)-1</f>
        <v>1.3047728757150434E-2</v>
      </c>
      <c r="AV44" s="10">
        <f>X44/W44-1</f>
        <v>0.19428268925357339</v>
      </c>
      <c r="AW44" s="10">
        <f>AJ44/AI44-1</f>
        <v>0.31837738168408114</v>
      </c>
      <c r="AX44" s="10">
        <f>AR44/P44</f>
        <v>2.8396946564885495E-2</v>
      </c>
      <c r="AY44" s="12">
        <f>AX44+AV44</f>
        <v>0.2226796358184589</v>
      </c>
      <c r="AZ44" s="11">
        <f>P44/AI44</f>
        <v>12.077443146896128</v>
      </c>
      <c r="BA44" s="11">
        <f>P44/AJ44</f>
        <v>9.1608391608391617</v>
      </c>
      <c r="BB44" s="11">
        <f>P44/AM44</f>
        <v>1.253988513082323</v>
      </c>
      <c r="BC44" s="11">
        <f>P44/AN44</f>
        <v>1.1157482326888681</v>
      </c>
      <c r="BD44" s="11">
        <f>AVERAGE(AC44:AF44)</f>
        <v>12.815000000000001</v>
      </c>
      <c r="BE44">
        <v>59</v>
      </c>
      <c r="BF44">
        <f>BE44+O44</f>
        <v>101</v>
      </c>
      <c r="BG44">
        <v>43</v>
      </c>
    </row>
    <row r="45" spans="1:59" x14ac:dyDescent="0.3">
      <c r="A45" s="5">
        <f>유니버스!A69</f>
        <v>86520</v>
      </c>
      <c r="B45" s="5" t="str">
        <f>유니버스!B69</f>
        <v>에코프로</v>
      </c>
      <c r="C45" s="5" t="str">
        <f>유니버스!C69</f>
        <v>이차전지</v>
      </c>
      <c r="D45" s="5" t="str">
        <f>유니버스!D69</f>
        <v>지주</v>
      </c>
      <c r="E45" s="6">
        <f>'모멘텀 지표'!C69</f>
        <v>-3.95</v>
      </c>
      <c r="F45" s="6">
        <f>'모멘텀 지표'!D69</f>
        <v>-2.4900000000000002</v>
      </c>
      <c r="G45" s="6">
        <f>'모멘텀 지표'!E69</f>
        <v>-2.4900000000000002</v>
      </c>
      <c r="H45" s="6">
        <f>'모멘텀 지표'!F69</f>
        <v>-3.64</v>
      </c>
      <c r="I45" s="6">
        <f>'모멘텀 지표'!G69</f>
        <v>-11.52</v>
      </c>
      <c r="J45" s="6">
        <f>'모멘텀 지표'!H69</f>
        <v>4.74</v>
      </c>
      <c r="K45" s="6">
        <v>119</v>
      </c>
      <c r="L45" s="6">
        <v>81</v>
      </c>
      <c r="M45" s="6">
        <v>89</v>
      </c>
      <c r="N45">
        <f>L45+M45</f>
        <v>170</v>
      </c>
      <c r="O45">
        <v>94</v>
      </c>
      <c r="P45" s="9">
        <f>'펀더멘탈 지표'!C69</f>
        <v>89900</v>
      </c>
      <c r="Q45" s="9">
        <f>'펀더멘탈 지표'!D69</f>
        <v>7023</v>
      </c>
      <c r="R45" s="9">
        <f>'펀더멘탈 지표'!E69</f>
        <v>8508</v>
      </c>
      <c r="S45" s="9">
        <f>'펀더멘탈 지표'!F69</f>
        <v>15041</v>
      </c>
      <c r="T45" s="9">
        <f>'펀더멘탈 지표'!G69</f>
        <v>26876</v>
      </c>
      <c r="U45" s="9">
        <f>'펀더멘탈 지표'!H69</f>
        <v>478</v>
      </c>
      <c r="V45" s="9">
        <f>'펀더멘탈 지표'!I69</f>
        <v>636</v>
      </c>
      <c r="W45" s="9">
        <f>'펀더멘탈 지표'!J69</f>
        <v>865</v>
      </c>
      <c r="X45" s="9">
        <f>'펀더멘탈 지표'!K69</f>
        <v>3040</v>
      </c>
      <c r="Y45" s="9">
        <f>'펀더멘탈 지표'!L69</f>
        <v>6.81</v>
      </c>
      <c r="Z45" s="9">
        <f>'펀더멘탈 지표'!M69</f>
        <v>7.48</v>
      </c>
      <c r="AA45" s="9">
        <f>'펀더멘탈 지표'!N69</f>
        <v>5.75</v>
      </c>
      <c r="AB45" s="9">
        <f>'펀더멘탈 지표'!O69</f>
        <v>11.31</v>
      </c>
      <c r="AC45" s="9">
        <f>'펀더멘탈 지표'!P69</f>
        <v>9.33</v>
      </c>
      <c r="AD45" s="9">
        <f>'펀더멘탈 지표'!Q69</f>
        <v>8.18</v>
      </c>
      <c r="AE45" s="9">
        <f>'펀더멘탈 지표'!R69</f>
        <v>32.700000000000003</v>
      </c>
      <c r="AF45" s="9">
        <f>'펀더멘탈 지표'!S69</f>
        <v>11.81</v>
      </c>
      <c r="AG45" s="9">
        <f>'펀더멘탈 지표'!T69</f>
        <v>926</v>
      </c>
      <c r="AH45" s="9">
        <f>'펀더멘탈 지표'!U69</f>
        <v>1071</v>
      </c>
      <c r="AI45" s="9">
        <f>'펀더멘탈 지표'!V69</f>
        <v>11326</v>
      </c>
      <c r="AJ45" s="9">
        <f>'펀더멘탈 지표'!W69</f>
        <v>4499</v>
      </c>
      <c r="AK45" s="9">
        <f>'펀더멘탈 지표'!X69</f>
        <v>11980</v>
      </c>
      <c r="AL45" s="9">
        <f>'펀더멘탈 지표'!Y69</f>
        <v>14353</v>
      </c>
      <c r="AM45" s="9">
        <f>'펀더멘탈 지표'!Z69</f>
        <v>47207</v>
      </c>
      <c r="AN45" s="9">
        <f>'펀더멘탈 지표'!AA69</f>
        <v>29667</v>
      </c>
      <c r="AO45" s="9">
        <f>'펀더멘탈 지표'!AB69</f>
        <v>288</v>
      </c>
      <c r="AP45" s="9">
        <f>'펀더멘탈 지표'!AC69</f>
        <v>288</v>
      </c>
      <c r="AQ45" s="9">
        <f>'펀더멘탈 지표'!AD69</f>
        <v>422</v>
      </c>
      <c r="AR45" s="9">
        <f>'펀더멘탈 지표'!AE69</f>
        <v>288</v>
      </c>
      <c r="AS45" s="10">
        <f>(T45/Q45)^(1/4)-1</f>
        <v>0.3986546418275918</v>
      </c>
      <c r="AT45" s="10">
        <f>T45/S45-1</f>
        <v>0.78684927863838849</v>
      </c>
      <c r="AU45" s="10">
        <f>(X45/U45)^(1/4)-1</f>
        <v>0.5880399429141201</v>
      </c>
      <c r="AV45" s="10">
        <f>X45/W45-1</f>
        <v>2.5144508670520231</v>
      </c>
      <c r="AW45" s="10">
        <f>AJ45/AI45-1</f>
        <v>-0.60277238212961326</v>
      </c>
      <c r="AX45" s="10">
        <f>AR45/P45</f>
        <v>3.2035595105672971E-3</v>
      </c>
      <c r="AY45" s="12">
        <f>AX45+AV45</f>
        <v>2.5176544265625904</v>
      </c>
      <c r="AZ45" s="11">
        <f>P45/AI45</f>
        <v>7.9374889634469366</v>
      </c>
      <c r="BA45" s="11">
        <f>P45/AJ45</f>
        <v>19.982218270726829</v>
      </c>
      <c r="BB45" s="11">
        <f>P45/AM45</f>
        <v>1.9043785879212829</v>
      </c>
      <c r="BC45" s="11">
        <f>P45/AN45</f>
        <v>3.0303030303030303</v>
      </c>
      <c r="BD45" s="11">
        <f>AVERAGE(AC45:AF45)</f>
        <v>15.505000000000001</v>
      </c>
      <c r="BE45">
        <v>7</v>
      </c>
      <c r="BF45">
        <f>BE45+O45</f>
        <v>101</v>
      </c>
      <c r="BG45">
        <v>44</v>
      </c>
    </row>
    <row r="46" spans="1:59" x14ac:dyDescent="0.3">
      <c r="A46" s="5">
        <f>유니버스!A91</f>
        <v>139480</v>
      </c>
      <c r="B46" s="5" t="str">
        <f>유니버스!B91</f>
        <v>이마트</v>
      </c>
      <c r="C46" s="5" t="str">
        <f>유니버스!C91</f>
        <v>소비재</v>
      </c>
      <c r="D46" s="5">
        <f>유니버스!D91</f>
        <v>0</v>
      </c>
      <c r="E46" s="6">
        <f>'모멘텀 지표'!C91</f>
        <v>0.73</v>
      </c>
      <c r="F46" s="6">
        <f>'모멘텀 지표'!D91</f>
        <v>0.44</v>
      </c>
      <c r="G46" s="6">
        <f>'모멘텀 지표'!E91</f>
        <v>-3.16</v>
      </c>
      <c r="H46" s="6">
        <f>'모멘텀 지표'!F91</f>
        <v>-1</v>
      </c>
      <c r="I46" s="6">
        <f>'모멘텀 지표'!G91</f>
        <v>-3.5</v>
      </c>
      <c r="J46" s="6">
        <f>'모멘텀 지표'!H91</f>
        <v>1.64</v>
      </c>
      <c r="K46" s="6">
        <v>47</v>
      </c>
      <c r="L46" s="6">
        <v>90</v>
      </c>
      <c r="M46" s="6">
        <v>54</v>
      </c>
      <c r="N46">
        <f>L46+M46</f>
        <v>144</v>
      </c>
      <c r="O46">
        <v>77</v>
      </c>
      <c r="P46" s="9">
        <f>'펀더멘탈 지표'!C91</f>
        <v>138000</v>
      </c>
      <c r="Q46" s="9">
        <f>'펀더멘탈 지표'!D91</f>
        <v>190629</v>
      </c>
      <c r="R46" s="9">
        <f>'펀더멘탈 지표'!E91</f>
        <v>220330</v>
      </c>
      <c r="S46" s="9">
        <f>'펀더멘탈 지표'!F91</f>
        <v>249327</v>
      </c>
      <c r="T46" s="9">
        <f>'펀더멘탈 지표'!G91</f>
        <v>291570</v>
      </c>
      <c r="U46" s="9">
        <f>'펀더멘탈 지표'!H91</f>
        <v>1507</v>
      </c>
      <c r="V46" s="9">
        <f>'펀더멘탈 지표'!I91</f>
        <v>2372</v>
      </c>
      <c r="W46" s="9">
        <f>'펀더멘탈 지표'!J91</f>
        <v>3168</v>
      </c>
      <c r="X46" s="9">
        <f>'펀더멘탈 지표'!K91</f>
        <v>5092</v>
      </c>
      <c r="Y46" s="9">
        <f>'펀더멘탈 지표'!L91</f>
        <v>0.79</v>
      </c>
      <c r="Z46" s="9">
        <f>'펀더멘탈 지표'!M91</f>
        <v>1.08</v>
      </c>
      <c r="AA46" s="9">
        <f>'펀더멘탈 지표'!N91</f>
        <v>1.27</v>
      </c>
      <c r="AB46" s="9">
        <f>'펀더멘탈 지표'!O91</f>
        <v>1.75</v>
      </c>
      <c r="AC46" s="9">
        <f>'펀더멘탈 지표'!P91</f>
        <v>2.76</v>
      </c>
      <c r="AD46" s="9">
        <f>'펀더멘탈 지표'!Q91</f>
        <v>4.05</v>
      </c>
      <c r="AE46" s="9">
        <f>'펀더멘탈 지표'!R91</f>
        <v>16.25</v>
      </c>
      <c r="AF46" s="9">
        <f>'펀더멘탈 지표'!S91</f>
        <v>4.8600000000000003</v>
      </c>
      <c r="AG46" s="9">
        <f>'펀더멘탈 지표'!T91</f>
        <v>8391</v>
      </c>
      <c r="AH46" s="9">
        <f>'펀더멘탈 지표'!U91</f>
        <v>12979</v>
      </c>
      <c r="AI46" s="9">
        <f>'펀더멘탈 지표'!V91</f>
        <v>56348</v>
      </c>
      <c r="AJ46" s="9">
        <f>'펀더멘탈 지표'!W91</f>
        <v>18398</v>
      </c>
      <c r="AK46" s="9">
        <f>'펀더멘탈 지표'!X91</f>
        <v>326681</v>
      </c>
      <c r="AL46" s="9">
        <f>'펀더멘탈 지표'!Y91</f>
        <v>336509</v>
      </c>
      <c r="AM46" s="9">
        <f>'펀더멘탈 지표'!Z91</f>
        <v>369202</v>
      </c>
      <c r="AN46" s="9">
        <f>'펀더멘탈 지표'!AA91</f>
        <v>401438</v>
      </c>
      <c r="AO46" s="9">
        <f>'펀더멘탈 지표'!AB91</f>
        <v>2000</v>
      </c>
      <c r="AP46" s="9">
        <f>'펀더멘탈 지표'!AC91</f>
        <v>2000</v>
      </c>
      <c r="AQ46" s="9">
        <f>'펀더멘탈 지표'!AD91</f>
        <v>2000</v>
      </c>
      <c r="AR46" s="9">
        <f>'펀더멘탈 지표'!AE91</f>
        <v>2074</v>
      </c>
      <c r="AS46" s="10">
        <f>(T46/Q46)^(1/4)-1</f>
        <v>0.1120862389777475</v>
      </c>
      <c r="AT46" s="10">
        <f>T46/S46-1</f>
        <v>0.16942810044640177</v>
      </c>
      <c r="AU46" s="10">
        <f>(X46/U46)^(1/4)-1</f>
        <v>0.35579424362162082</v>
      </c>
      <c r="AV46" s="10">
        <f>X46/W46-1</f>
        <v>0.60732323232323226</v>
      </c>
      <c r="AW46" s="10">
        <f>AJ46/AI46-1</f>
        <v>-0.67349329168737126</v>
      </c>
      <c r="AX46" s="10">
        <f>AR46/P46</f>
        <v>1.5028985507246377E-2</v>
      </c>
      <c r="AY46" s="12">
        <f>AX46+AV46</f>
        <v>0.62235221783047867</v>
      </c>
      <c r="AZ46" s="11">
        <f>P46/AI46</f>
        <v>2.449066515226805</v>
      </c>
      <c r="BA46" s="11">
        <f>P46/AJ46</f>
        <v>7.500815306011523</v>
      </c>
      <c r="BB46" s="11">
        <f>P46/AM46</f>
        <v>0.37377912362338234</v>
      </c>
      <c r="BC46" s="11">
        <f>P46/AN46</f>
        <v>0.34376416781669894</v>
      </c>
      <c r="BD46" s="11">
        <f>AVERAGE(AC46:AF46)</f>
        <v>6.9799999999999995</v>
      </c>
      <c r="BE46">
        <v>24</v>
      </c>
      <c r="BF46">
        <f>BE46+O46</f>
        <v>101</v>
      </c>
      <c r="BG46">
        <v>45</v>
      </c>
    </row>
    <row r="47" spans="1:59" x14ac:dyDescent="0.3">
      <c r="A47" s="5">
        <f>유니버스!A118</f>
        <v>336260</v>
      </c>
      <c r="B47" s="5" t="str">
        <f>유니버스!B118</f>
        <v>두산퓨얼셀</v>
      </c>
      <c r="C47" s="5" t="str">
        <f>유니버스!C118</f>
        <v>신재생</v>
      </c>
      <c r="D47" s="5" t="str">
        <f>유니버스!D118</f>
        <v>수소</v>
      </c>
      <c r="E47" s="6">
        <f>'모멘텀 지표'!C118</f>
        <v>-1.8</v>
      </c>
      <c r="F47" s="6">
        <f>'모멘텀 지표'!D118</f>
        <v>-0.91</v>
      </c>
      <c r="G47" s="6">
        <f>'모멘텀 지표'!E118</f>
        <v>-4.7300000000000004</v>
      </c>
      <c r="H47" s="6">
        <f>'모멘텀 지표'!F118</f>
        <v>-4.3099999999999996</v>
      </c>
      <c r="I47" s="6">
        <f>'모멘텀 지표'!G118</f>
        <v>-7.61</v>
      </c>
      <c r="J47" s="6">
        <f>'모멘텀 지표'!H118</f>
        <v>-1.1599999999999999</v>
      </c>
      <c r="K47" s="6">
        <v>98</v>
      </c>
      <c r="L47" s="6">
        <v>100</v>
      </c>
      <c r="M47" s="6">
        <v>68</v>
      </c>
      <c r="N47">
        <f>L47+M47</f>
        <v>168</v>
      </c>
      <c r="O47">
        <v>93</v>
      </c>
      <c r="P47" s="9">
        <f>'펀더멘탈 지표'!C118</f>
        <v>38250</v>
      </c>
      <c r="Q47" s="9">
        <f>'펀더멘탈 지표'!D118</f>
        <v>2212</v>
      </c>
      <c r="R47" s="9">
        <f>'펀더멘탈 지표'!E118</f>
        <v>4618</v>
      </c>
      <c r="S47" s="9">
        <f>'펀더멘탈 지표'!F118</f>
        <v>3814</v>
      </c>
      <c r="T47" s="9">
        <f>'펀더멘탈 지표'!G118</f>
        <v>6697</v>
      </c>
      <c r="U47" s="9">
        <f>'펀더멘탈 지표'!H118</f>
        <v>195</v>
      </c>
      <c r="V47" s="9">
        <f>'펀더멘탈 지표'!I118</f>
        <v>260</v>
      </c>
      <c r="W47" s="9">
        <f>'펀더멘탈 지표'!J118</f>
        <v>180</v>
      </c>
      <c r="X47" s="9">
        <f>'펀더멘탈 지표'!K118</f>
        <v>446</v>
      </c>
      <c r="Y47" s="9">
        <f>'펀더멘탈 지표'!L118</f>
        <v>8.81</v>
      </c>
      <c r="Z47" s="9">
        <f>'펀더멘탈 지표'!M118</f>
        <v>5.64</v>
      </c>
      <c r="AA47" s="9">
        <f>'펀더멘탈 지표'!N118</f>
        <v>4.72</v>
      </c>
      <c r="AB47" s="9">
        <f>'펀더멘탈 지표'!O118</f>
        <v>6.67</v>
      </c>
      <c r="AC47" s="9">
        <f>'펀더멘탈 지표'!P118</f>
        <v>0</v>
      </c>
      <c r="AD47" s="9">
        <f>'펀더멘탈 지표'!Q118</f>
        <v>4.18</v>
      </c>
      <c r="AE47" s="9">
        <f>'펀더멘탈 지표'!R118</f>
        <v>1.69</v>
      </c>
      <c r="AF47" s="9">
        <f>'펀더멘탈 지표'!S118</f>
        <v>6.06</v>
      </c>
      <c r="AG47" s="9">
        <f>'펀더멘탈 지표'!T118</f>
        <v>643</v>
      </c>
      <c r="AH47" s="9">
        <f>'펀더멘탈 지표'!U118</f>
        <v>193</v>
      </c>
      <c r="AI47" s="9">
        <f>'펀더멘탈 지표'!V118</f>
        <v>106</v>
      </c>
      <c r="AJ47" s="9">
        <f>'펀더멘탈 지표'!W118</f>
        <v>395</v>
      </c>
      <c r="AK47" s="9">
        <f>'펀더멘탈 지표'!X118</f>
        <v>2276</v>
      </c>
      <c r="AL47" s="9">
        <f>'펀더멘탈 지표'!Y118</f>
        <v>6263</v>
      </c>
      <c r="AM47" s="9">
        <f>'펀더멘탈 지표'!Z118</f>
        <v>6332</v>
      </c>
      <c r="AN47" s="9">
        <f>'펀더멘탈 지표'!AA118</f>
        <v>6704</v>
      </c>
      <c r="AO47" s="9">
        <f>'펀더멘탈 지표'!AB118</f>
        <v>0</v>
      </c>
      <c r="AP47" s="9" t="str">
        <f>'펀더멘탈 지표'!AC118</f>
        <v>-</v>
      </c>
      <c r="AQ47" s="9">
        <f>'펀더멘탈 지표'!AD118</f>
        <v>0</v>
      </c>
      <c r="AR47" s="9">
        <f>'펀더멘탈 지표'!AE118</f>
        <v>44</v>
      </c>
      <c r="AS47" s="10">
        <f>(T47/Q47)^(1/4)-1</f>
        <v>0.31908807465677524</v>
      </c>
      <c r="AT47" s="10">
        <f>T47/S47-1</f>
        <v>0.75589931830099633</v>
      </c>
      <c r="AU47" s="10">
        <f>(X47/U47)^(1/4)-1</f>
        <v>0.22977330603796942</v>
      </c>
      <c r="AV47" s="10">
        <f>X47/W47-1</f>
        <v>1.4777777777777779</v>
      </c>
      <c r="AW47" s="10">
        <f>AJ47/AI47-1</f>
        <v>2.7264150943396226</v>
      </c>
      <c r="AX47" s="10">
        <f>AR47/P47</f>
        <v>1.150326797385621E-3</v>
      </c>
      <c r="AY47" s="12">
        <f>AX47+AV47</f>
        <v>1.4789281045751634</v>
      </c>
      <c r="AZ47" s="11">
        <f>P47/AI47</f>
        <v>360.84905660377359</v>
      </c>
      <c r="BA47" s="11">
        <f>P47/AJ47</f>
        <v>96.835443037974684</v>
      </c>
      <c r="BB47" s="11">
        <f>P47/AM47</f>
        <v>6.0407454200884398</v>
      </c>
      <c r="BC47" s="11">
        <f>P47/AN47</f>
        <v>5.7055489260143197</v>
      </c>
      <c r="BD47" s="11">
        <f>AVERAGE(AC47:AF47)</f>
        <v>2.9824999999999999</v>
      </c>
      <c r="BE47">
        <v>10</v>
      </c>
      <c r="BF47">
        <f>BE47+O47</f>
        <v>103</v>
      </c>
      <c r="BG47">
        <v>46</v>
      </c>
    </row>
    <row r="48" spans="1:59" x14ac:dyDescent="0.3">
      <c r="A48" s="5">
        <f>유니버스!A8</f>
        <v>1680</v>
      </c>
      <c r="B48" s="5" t="str">
        <f>유니버스!B8</f>
        <v>대상</v>
      </c>
      <c r="C48" s="5" t="str">
        <f>유니버스!C8</f>
        <v>소비재</v>
      </c>
      <c r="D48" s="5">
        <f>유니버스!D8</f>
        <v>0</v>
      </c>
      <c r="E48" s="6">
        <f>'모멘텀 지표'!C8</f>
        <v>1.06</v>
      </c>
      <c r="F48" s="6">
        <f>'모멘텀 지표'!D8</f>
        <v>0.08</v>
      </c>
      <c r="G48" s="6">
        <f>'모멘텀 지표'!E8</f>
        <v>6.01</v>
      </c>
      <c r="H48" s="6">
        <f>'모멘텀 지표'!F8</f>
        <v>2.0499999999999998</v>
      </c>
      <c r="I48" s="6">
        <f>'모멘텀 지표'!G8</f>
        <v>4.8499999999999996</v>
      </c>
      <c r="J48" s="6">
        <f>'모멘텀 지표'!H8</f>
        <v>4.92</v>
      </c>
      <c r="K48" s="6">
        <v>45</v>
      </c>
      <c r="L48" s="6">
        <v>36</v>
      </c>
      <c r="M48" s="6">
        <v>28</v>
      </c>
      <c r="N48">
        <f>L48+M48</f>
        <v>64</v>
      </c>
      <c r="O48">
        <v>20</v>
      </c>
      <c r="P48" s="9">
        <f>'펀더멘탈 지표'!C8</f>
        <v>23800</v>
      </c>
      <c r="Q48" s="9">
        <f>'펀더멘탈 지표'!D8</f>
        <v>29640</v>
      </c>
      <c r="R48" s="9">
        <f>'펀더멘탈 지표'!E8</f>
        <v>31132</v>
      </c>
      <c r="S48" s="9">
        <f>'펀더멘탈 지표'!F8</f>
        <v>34700</v>
      </c>
      <c r="T48" s="9">
        <f>'펀더멘탈 지표'!G8</f>
        <v>36376</v>
      </c>
      <c r="U48" s="9">
        <f>'펀더멘탈 지표'!H8</f>
        <v>1298</v>
      </c>
      <c r="V48" s="9">
        <f>'펀더멘탈 지표'!I8</f>
        <v>1744</v>
      </c>
      <c r="W48" s="9">
        <f>'펀더멘탈 지표'!J8</f>
        <v>1532</v>
      </c>
      <c r="X48" s="9">
        <f>'펀더멘탈 지표'!K8</f>
        <v>1662</v>
      </c>
      <c r="Y48" s="9">
        <f>'펀더멘탈 지표'!L8</f>
        <v>4.38</v>
      </c>
      <c r="Z48" s="9">
        <f>'펀더멘탈 지표'!M8</f>
        <v>5.6</v>
      </c>
      <c r="AA48" s="9">
        <f>'펀더멘탈 지표'!N8</f>
        <v>4.42</v>
      </c>
      <c r="AB48" s="9">
        <f>'펀더멘탈 지표'!O8</f>
        <v>4.57</v>
      </c>
      <c r="AC48" s="9">
        <f>'펀더멘탈 지표'!P8</f>
        <v>11.21</v>
      </c>
      <c r="AD48" s="9">
        <f>'펀더멘탈 지표'!Q8</f>
        <v>12.02</v>
      </c>
      <c r="AE48" s="9">
        <f>'펀더멘탈 지표'!R8</f>
        <v>12.48</v>
      </c>
      <c r="AF48" s="9">
        <f>'펀더멘탈 지표'!S8</f>
        <v>9.33</v>
      </c>
      <c r="AG48" s="9">
        <f>'펀더멘탈 지표'!T8</f>
        <v>2976</v>
      </c>
      <c r="AH48" s="9">
        <f>'펀더멘탈 지표'!U8</f>
        <v>3473</v>
      </c>
      <c r="AI48" s="9">
        <f>'펀더멘탈 지표'!V8</f>
        <v>4002</v>
      </c>
      <c r="AJ48" s="9">
        <f>'펀더멘탈 지표'!W8</f>
        <v>3270</v>
      </c>
      <c r="AK48" s="9">
        <f>'펀더멘탈 지표'!X8</f>
        <v>27689</v>
      </c>
      <c r="AL48" s="9">
        <f>'펀더멘탈 지표'!Y8</f>
        <v>30083</v>
      </c>
      <c r="AM48" s="9">
        <f>'펀더멘탈 지표'!Z8</f>
        <v>34063</v>
      </c>
      <c r="AN48" s="9">
        <f>'펀더멘탈 지표'!AA8</f>
        <v>36038</v>
      </c>
      <c r="AO48" s="9">
        <f>'펀더멘탈 지표'!AB8</f>
        <v>600</v>
      </c>
      <c r="AP48" s="9">
        <f>'펀더멘탈 지표'!AC8</f>
        <v>700</v>
      </c>
      <c r="AQ48" s="9">
        <f>'펀더멘탈 지표'!AD8</f>
        <v>800</v>
      </c>
      <c r="AR48" s="9">
        <f>'펀더멘탈 지표'!AE8</f>
        <v>770</v>
      </c>
      <c r="AS48" s="10">
        <f>(T48/Q48)^(1/4)-1</f>
        <v>5.2529278272616553E-2</v>
      </c>
      <c r="AT48" s="10">
        <f>T48/S48-1</f>
        <v>4.8299711815561919E-2</v>
      </c>
      <c r="AU48" s="10">
        <f>(X48/U48)^(1/4)-1</f>
        <v>6.3748796508388494E-2</v>
      </c>
      <c r="AV48" s="10">
        <f>X48/W48-1</f>
        <v>8.4856396866840766E-2</v>
      </c>
      <c r="AW48" s="10">
        <f>AJ48/AI48-1</f>
        <v>-0.18290854572713644</v>
      </c>
      <c r="AX48" s="10">
        <f>AR48/P48</f>
        <v>3.2352941176470591E-2</v>
      </c>
      <c r="AY48" s="12">
        <f>AX48+AV48</f>
        <v>0.11720933804331135</v>
      </c>
      <c r="AZ48" s="11">
        <f>P48/AI48</f>
        <v>5.9470264867566218</v>
      </c>
      <c r="BA48" s="11">
        <f>P48/AJ48</f>
        <v>7.2782874617736999</v>
      </c>
      <c r="BB48" s="11">
        <f>P48/AM48</f>
        <v>0.69870534010509933</v>
      </c>
      <c r="BC48" s="11">
        <f>P48/AN48</f>
        <v>0.66041400743659473</v>
      </c>
      <c r="BD48" s="11">
        <f>AVERAGE(AC48:AF48)</f>
        <v>11.26</v>
      </c>
      <c r="BE48">
        <v>84</v>
      </c>
      <c r="BF48">
        <f>BE48+O48</f>
        <v>104</v>
      </c>
      <c r="BG48">
        <v>47</v>
      </c>
    </row>
    <row r="49" spans="1:59" x14ac:dyDescent="0.3">
      <c r="A49" s="5">
        <f>유니버스!A39</f>
        <v>30200</v>
      </c>
      <c r="B49" s="5" t="str">
        <f>유니버스!B39</f>
        <v>KT</v>
      </c>
      <c r="C49" s="5" t="str">
        <f>유니버스!C39</f>
        <v>통신</v>
      </c>
      <c r="D49" s="5">
        <f>유니버스!D39</f>
        <v>0</v>
      </c>
      <c r="E49" s="6">
        <f>'모멘텀 지표'!C39</f>
        <v>-4.4800000000000004</v>
      </c>
      <c r="F49" s="6">
        <f>'모멘텀 지표'!D39</f>
        <v>-1.95</v>
      </c>
      <c r="G49" s="6">
        <f>'모멘텀 지표'!E39</f>
        <v>6.19</v>
      </c>
      <c r="H49" s="6">
        <f>'모멘텀 지표'!F39</f>
        <v>-1.04</v>
      </c>
      <c r="I49" s="6">
        <f>'모멘텀 지표'!G39</f>
        <v>13.39</v>
      </c>
      <c r="J49" s="6">
        <f>'모멘텀 지표'!H39</f>
        <v>6.08</v>
      </c>
      <c r="K49" s="6">
        <v>120</v>
      </c>
      <c r="L49" s="6">
        <v>35</v>
      </c>
      <c r="M49" s="6">
        <v>9</v>
      </c>
      <c r="N49">
        <f>L49+M49</f>
        <v>44</v>
      </c>
      <c r="O49">
        <v>12</v>
      </c>
      <c r="P49" s="9">
        <f>'펀더멘탈 지표'!C39</f>
        <v>35150</v>
      </c>
      <c r="Q49" s="9">
        <f>'펀더멘탈 지표'!D39</f>
        <v>243421</v>
      </c>
      <c r="R49" s="9">
        <f>'펀더멘탈 지표'!E39</f>
        <v>239167</v>
      </c>
      <c r="S49" s="9">
        <f>'펀더멘탈 지표'!F39</f>
        <v>248980</v>
      </c>
      <c r="T49" s="9">
        <f>'펀더멘탈 지표'!G39</f>
        <v>257202</v>
      </c>
      <c r="U49" s="9">
        <f>'펀더멘탈 지표'!H39</f>
        <v>11596</v>
      </c>
      <c r="V49" s="9">
        <f>'펀더멘탈 지표'!I39</f>
        <v>11841</v>
      </c>
      <c r="W49" s="9">
        <f>'펀더멘탈 지표'!J39</f>
        <v>16718</v>
      </c>
      <c r="X49" s="9">
        <f>'펀더멘탈 지표'!K39</f>
        <v>16980</v>
      </c>
      <c r="Y49" s="9">
        <f>'펀더멘탈 지표'!L39</f>
        <v>4.76</v>
      </c>
      <c r="Z49" s="9">
        <f>'펀더멘탈 지표'!M39</f>
        <v>4.95</v>
      </c>
      <c r="AA49" s="9">
        <f>'펀더멘탈 지표'!N39</f>
        <v>6.71</v>
      </c>
      <c r="AB49" s="9">
        <f>'펀더멘탈 지표'!O39</f>
        <v>6.6</v>
      </c>
      <c r="AC49" s="9">
        <f>'펀더멘탈 지표'!P39</f>
        <v>4.58</v>
      </c>
      <c r="AD49" s="9">
        <f>'펀더멘탈 지표'!Q39</f>
        <v>4.75</v>
      </c>
      <c r="AE49" s="9">
        <f>'펀더멘탈 지표'!R39</f>
        <v>9.36</v>
      </c>
      <c r="AF49" s="9">
        <f>'펀더멘탈 지표'!S39</f>
        <v>7.81</v>
      </c>
      <c r="AG49" s="9">
        <f>'펀더멘탈 지표'!T39</f>
        <v>2358</v>
      </c>
      <c r="AH49" s="9">
        <f>'펀더멘탈 지표'!U39</f>
        <v>2520</v>
      </c>
      <c r="AI49" s="9">
        <f>'펀더멘탈 지표'!V39</f>
        <v>5197</v>
      </c>
      <c r="AJ49" s="9">
        <f>'펀더멘탈 지표'!W39</f>
        <v>4572</v>
      </c>
      <c r="AK49" s="9">
        <f>'펀더멘탈 지표'!X39</f>
        <v>55714</v>
      </c>
      <c r="AL49" s="9">
        <f>'펀더멘탈 지표'!Y39</f>
        <v>58008</v>
      </c>
      <c r="AM49" s="9">
        <f>'펀더멘탈 지표'!Z39</f>
        <v>63512</v>
      </c>
      <c r="AN49" s="9">
        <f>'펀더멘탈 지표'!AA39</f>
        <v>66102</v>
      </c>
      <c r="AO49" s="9">
        <f>'펀더멘탈 지표'!AB39</f>
        <v>1100</v>
      </c>
      <c r="AP49" s="9">
        <f>'펀더멘탈 지표'!AC39</f>
        <v>1350</v>
      </c>
      <c r="AQ49" s="9">
        <f>'펀더멘탈 지표'!AD39</f>
        <v>1910</v>
      </c>
      <c r="AR49" s="9">
        <f>'펀더멘탈 지표'!AE39</f>
        <v>2077</v>
      </c>
      <c r="AS49" s="10">
        <f>(T49/Q49)^(1/4)-1</f>
        <v>1.3862534530566739E-2</v>
      </c>
      <c r="AT49" s="10">
        <f>T49/S49-1</f>
        <v>3.3022732749618422E-2</v>
      </c>
      <c r="AU49" s="10">
        <f>(X49/U49)^(1/4)-1</f>
        <v>0.10003719454560511</v>
      </c>
      <c r="AV49" s="10">
        <f>X49/W49-1</f>
        <v>1.5671731068309658E-2</v>
      </c>
      <c r="AW49" s="10">
        <f>AJ49/AI49-1</f>
        <v>-0.12026168943621318</v>
      </c>
      <c r="AX49" s="10">
        <f>AR49/P49</f>
        <v>5.9089615931721198E-2</v>
      </c>
      <c r="AY49" s="12">
        <f>AX49+AV49</f>
        <v>7.4761347000030856E-2</v>
      </c>
      <c r="AZ49" s="11">
        <f>P49/AI49</f>
        <v>6.7635174138926306</v>
      </c>
      <c r="BA49" s="11">
        <f>P49/AJ49</f>
        <v>7.6881014873140856</v>
      </c>
      <c r="BB49" s="11">
        <f>P49/AM49</f>
        <v>0.55343872024184404</v>
      </c>
      <c r="BC49" s="11">
        <f>P49/AN49</f>
        <v>0.53175395600738251</v>
      </c>
      <c r="BD49" s="11">
        <f>AVERAGE(AC49:AF49)</f>
        <v>6.6249999999999991</v>
      </c>
      <c r="BE49">
        <v>92</v>
      </c>
      <c r="BF49">
        <f>BE49+O49</f>
        <v>104</v>
      </c>
      <c r="BG49">
        <v>48</v>
      </c>
    </row>
    <row r="50" spans="1:59" x14ac:dyDescent="0.3">
      <c r="A50" s="5">
        <f>유니버스!A56</f>
        <v>55550</v>
      </c>
      <c r="B50" s="5" t="str">
        <f>유니버스!B56</f>
        <v>신한지주</v>
      </c>
      <c r="C50" s="5" t="str">
        <f>유니버스!C56</f>
        <v>금융</v>
      </c>
      <c r="D50" s="5">
        <f>유니버스!D56</f>
        <v>0</v>
      </c>
      <c r="E50" s="6">
        <f>'모멘텀 지표'!C56</f>
        <v>-2.0699999999999998</v>
      </c>
      <c r="F50" s="6">
        <f>'모멘텀 지표'!D56</f>
        <v>-1.03</v>
      </c>
      <c r="G50" s="6">
        <f>'모멘텀 지표'!E56</f>
        <v>5.5</v>
      </c>
      <c r="H50" s="6">
        <f>'모멘텀 지표'!F56</f>
        <v>-0.48</v>
      </c>
      <c r="I50" s="6">
        <f>'모멘텀 지표'!G56</f>
        <v>3.73</v>
      </c>
      <c r="J50" s="6">
        <f>'모멘텀 지표'!H56</f>
        <v>1.89</v>
      </c>
      <c r="K50" s="6">
        <v>102</v>
      </c>
      <c r="L50" s="6">
        <v>41</v>
      </c>
      <c r="M50" s="6">
        <v>30</v>
      </c>
      <c r="N50">
        <f>L50+M50</f>
        <v>71</v>
      </c>
      <c r="O50">
        <v>24</v>
      </c>
      <c r="P50" s="9">
        <f>'펀더멘탈 지표'!C56</f>
        <v>40300</v>
      </c>
      <c r="Q50" s="9">
        <f>'펀더멘탈 지표'!D56</f>
        <v>300050</v>
      </c>
      <c r="R50" s="9">
        <f>'펀더멘탈 지표'!E56</f>
        <v>290007</v>
      </c>
      <c r="S50" s="9">
        <f>'펀더멘탈 지표'!F56</f>
        <v>286756</v>
      </c>
      <c r="T50" s="9" t="str">
        <f>'펀더멘탈 지표'!G56</f>
        <v>nan</v>
      </c>
      <c r="U50" s="9">
        <f>'펀더멘탈 지표'!H56</f>
        <v>50462</v>
      </c>
      <c r="V50" s="9">
        <f>'펀더멘탈 지표'!I56</f>
        <v>49297</v>
      </c>
      <c r="W50" s="9">
        <f>'펀더멘탈 지표'!J56</f>
        <v>59521</v>
      </c>
      <c r="X50" s="9">
        <f>'펀더멘탈 지표'!K56</f>
        <v>63914</v>
      </c>
      <c r="Y50" s="9">
        <f>'펀더멘탈 지표'!L56</f>
        <v>16.82</v>
      </c>
      <c r="Z50" s="9">
        <f>'펀더멘탈 지표'!M56</f>
        <v>17</v>
      </c>
      <c r="AA50" s="9">
        <f>'펀더멘탈 지표'!N56</f>
        <v>20.76</v>
      </c>
      <c r="AB50" s="9" t="str">
        <f>'펀더멘탈 지표'!O56</f>
        <v>nan</v>
      </c>
      <c r="AC50" s="9">
        <f>'펀더멘탈 지표'!P56</f>
        <v>9.09</v>
      </c>
      <c r="AD50" s="9">
        <f>'펀더멘탈 지표'!Q56</f>
        <v>8.1999999999999993</v>
      </c>
      <c r="AE50" s="9">
        <f>'펀더멘탈 지표'!R56</f>
        <v>8.8000000000000007</v>
      </c>
      <c r="AF50" s="9">
        <f>'펀더멘탈 지표'!S56</f>
        <v>9.11</v>
      </c>
      <c r="AG50" s="9">
        <f>'펀더멘탈 지표'!T56</f>
        <v>7003</v>
      </c>
      <c r="AH50" s="9">
        <f>'펀더멘탈 지표'!U56</f>
        <v>6742</v>
      </c>
      <c r="AI50" s="9">
        <f>'펀더멘탈 지표'!V56</f>
        <v>7526</v>
      </c>
      <c r="AJ50" s="9">
        <f>'펀더멘탈 지표'!W56</f>
        <v>8368</v>
      </c>
      <c r="AK50" s="9">
        <f>'펀더멘탈 지표'!X56</f>
        <v>81997</v>
      </c>
      <c r="AL50" s="9">
        <f>'펀더멘탈 지표'!Y56</f>
        <v>82516</v>
      </c>
      <c r="AM50" s="9">
        <f>'펀더멘탈 지표'!Z56</f>
        <v>88548</v>
      </c>
      <c r="AN50" s="9">
        <f>'펀더멘탈 지표'!AA56</f>
        <v>95850</v>
      </c>
      <c r="AO50" s="9">
        <f>'펀더멘탈 지표'!AB56</f>
        <v>1850</v>
      </c>
      <c r="AP50" s="9">
        <f>'펀더멘탈 지표'!AC56</f>
        <v>1500</v>
      </c>
      <c r="AQ50" s="9">
        <f>'펀더멘탈 지표'!AD56</f>
        <v>1960</v>
      </c>
      <c r="AR50" s="9">
        <f>'펀더멘탈 지표'!AE56</f>
        <v>2210</v>
      </c>
      <c r="AS50" s="10" t="e">
        <f>(T50/Q50)^(1/4)-1</f>
        <v>#VALUE!</v>
      </c>
      <c r="AT50" s="10" t="e">
        <f>T50/S50-1</f>
        <v>#VALUE!</v>
      </c>
      <c r="AU50" s="10">
        <f>(X50/U50)^(1/4)-1</f>
        <v>6.0859536455251773E-2</v>
      </c>
      <c r="AV50" s="10">
        <f>X50/W50-1</f>
        <v>7.3805883637707792E-2</v>
      </c>
      <c r="AW50" s="10">
        <f>AJ50/AI50-1</f>
        <v>0.11187882009035355</v>
      </c>
      <c r="AX50" s="10">
        <f>AR50/P50</f>
        <v>5.4838709677419356E-2</v>
      </c>
      <c r="AY50" s="12">
        <f>AX50+AV50</f>
        <v>0.12864459331512715</v>
      </c>
      <c r="AZ50" s="11">
        <f>P50/AI50</f>
        <v>5.3547701302152539</v>
      </c>
      <c r="BA50" s="11">
        <f>P50/AJ50</f>
        <v>4.8159655831739965</v>
      </c>
      <c r="BB50" s="11">
        <f>P50/AM50</f>
        <v>0.45512038668292903</v>
      </c>
      <c r="BC50" s="11">
        <f>P50/AN50</f>
        <v>0.4204486176317162</v>
      </c>
      <c r="BD50" s="11">
        <f>AVERAGE(AC50:AF50)</f>
        <v>8.8000000000000007</v>
      </c>
      <c r="BE50">
        <v>81</v>
      </c>
      <c r="BF50">
        <f>BE50+O50</f>
        <v>105</v>
      </c>
      <c r="BG50">
        <v>49</v>
      </c>
    </row>
    <row r="51" spans="1:59" x14ac:dyDescent="0.3">
      <c r="A51" s="5">
        <f>유니버스!A66</f>
        <v>83310</v>
      </c>
      <c r="B51" s="5" t="str">
        <f>유니버스!B66</f>
        <v>엘오티베큠</v>
      </c>
      <c r="C51" s="5" t="str">
        <f>유니버스!C66</f>
        <v>반도체</v>
      </c>
      <c r="D51" s="5" t="str">
        <f>유니버스!D66</f>
        <v>장비</v>
      </c>
      <c r="E51" s="6">
        <f>'모멘텀 지표'!C66</f>
        <v>0.35</v>
      </c>
      <c r="F51" s="6">
        <f>'모멘텀 지표'!D66</f>
        <v>0.14000000000000001</v>
      </c>
      <c r="G51" s="6">
        <f>'모멘텀 지표'!E66</f>
        <v>1.75</v>
      </c>
      <c r="H51" s="6">
        <f>'모멘텀 지표'!F66</f>
        <v>-0.91</v>
      </c>
      <c r="I51" s="6">
        <f>'모멘텀 지표'!G66</f>
        <v>-10.77</v>
      </c>
      <c r="J51" s="6">
        <f>'모멘텀 지표'!H66</f>
        <v>-0.78</v>
      </c>
      <c r="K51" s="6">
        <v>56</v>
      </c>
      <c r="L51" s="6">
        <v>60</v>
      </c>
      <c r="M51" s="6">
        <v>84</v>
      </c>
      <c r="N51">
        <f>L51+M51</f>
        <v>144</v>
      </c>
      <c r="O51">
        <v>76</v>
      </c>
      <c r="P51" s="9">
        <f>'펀더멘탈 지표'!C66</f>
        <v>14500</v>
      </c>
      <c r="Q51" s="9">
        <f>'펀더멘탈 지표'!D66</f>
        <v>1502</v>
      </c>
      <c r="R51" s="9">
        <f>'펀더멘탈 지표'!E66</f>
        <v>1712</v>
      </c>
      <c r="S51" s="9">
        <f>'펀더멘탈 지표'!F66</f>
        <v>2596</v>
      </c>
      <c r="T51" s="9">
        <f>'펀더멘탈 지표'!G66</f>
        <v>3178</v>
      </c>
      <c r="U51" s="9">
        <f>'펀더멘탈 지표'!H66</f>
        <v>-10</v>
      </c>
      <c r="V51" s="9">
        <f>'펀더멘탈 지표'!I66</f>
        <v>42</v>
      </c>
      <c r="W51" s="9">
        <f>'펀더멘탈 지표'!J66</f>
        <v>264</v>
      </c>
      <c r="X51" s="9">
        <f>'펀더멘탈 지표'!K66</f>
        <v>398</v>
      </c>
      <c r="Y51" s="9">
        <f>'펀더멘탈 지표'!L66</f>
        <v>-0.69</v>
      </c>
      <c r="Z51" s="9">
        <f>'펀더멘탈 지표'!M66</f>
        <v>2.4300000000000002</v>
      </c>
      <c r="AA51" s="9">
        <f>'펀더멘탈 지표'!N66</f>
        <v>10.15</v>
      </c>
      <c r="AB51" s="9">
        <f>'펀더멘탈 지표'!O66</f>
        <v>12.51</v>
      </c>
      <c r="AC51" s="9">
        <f>'펀더멘탈 지표'!P66</f>
        <v>1.51</v>
      </c>
      <c r="AD51" s="9">
        <f>'펀더멘탈 지표'!Q66</f>
        <v>2.39</v>
      </c>
      <c r="AE51" s="9">
        <f>'펀더멘탈 지표'!R66</f>
        <v>11.48</v>
      </c>
      <c r="AF51" s="9">
        <f>'펀더멘탈 지표'!S66</f>
        <v>13.69</v>
      </c>
      <c r="AG51" s="9">
        <f>'펀더멘탈 지표'!T66</f>
        <v>138</v>
      </c>
      <c r="AH51" s="9">
        <f>'펀더멘탈 지표'!U66</f>
        <v>242</v>
      </c>
      <c r="AI51" s="9">
        <f>'펀더멘탈 지표'!V66</f>
        <v>1151</v>
      </c>
      <c r="AJ51" s="9">
        <f>'펀더멘탈 지표'!W66</f>
        <v>1575</v>
      </c>
      <c r="AK51" s="9">
        <f>'펀더멘탈 지표'!X66</f>
        <v>9630</v>
      </c>
      <c r="AL51" s="9">
        <f>'펀더멘탈 지표'!Y66</f>
        <v>10105</v>
      </c>
      <c r="AM51" s="9">
        <f>'펀더멘탈 지표'!Z66</f>
        <v>11468</v>
      </c>
      <c r="AN51" s="9">
        <f>'펀더멘탈 지표'!AA66</f>
        <v>13202</v>
      </c>
      <c r="AO51" s="9" t="str">
        <f>'펀더멘탈 지표'!AB66</f>
        <v>nan</v>
      </c>
      <c r="AP51" s="9">
        <f>'펀더멘탈 지표'!AC66</f>
        <v>50</v>
      </c>
      <c r="AQ51" s="9">
        <f>'펀더멘탈 지표'!AD66</f>
        <v>100</v>
      </c>
      <c r="AR51" s="9">
        <f>'펀더멘탈 지표'!AE66</f>
        <v>50</v>
      </c>
      <c r="AS51" s="10">
        <f>(T51/Q51)^(1/4)-1</f>
        <v>0.20606576544120214</v>
      </c>
      <c r="AT51" s="10">
        <f>T51/S51-1</f>
        <v>0.22419106317411397</v>
      </c>
      <c r="AU51" s="10" t="e">
        <f>(X51/U51)^(1/4)-1</f>
        <v>#NUM!</v>
      </c>
      <c r="AV51" s="10">
        <f>X51/W51-1</f>
        <v>0.50757575757575757</v>
      </c>
      <c r="AW51" s="10">
        <f>AJ51/AI51-1</f>
        <v>0.36837532580364907</v>
      </c>
      <c r="AX51" s="10">
        <f>AR51/P51</f>
        <v>3.4482758620689655E-3</v>
      </c>
      <c r="AY51" s="12">
        <f>AX51+AV51</f>
        <v>0.51102403343782654</v>
      </c>
      <c r="AZ51" s="11">
        <f>P51/AI51</f>
        <v>12.597741094700261</v>
      </c>
      <c r="BA51" s="11">
        <f>P51/AJ51</f>
        <v>9.2063492063492056</v>
      </c>
      <c r="BB51" s="11">
        <f>P51/AM51</f>
        <v>1.2643878618765261</v>
      </c>
      <c r="BC51" s="11">
        <f>P51/AN51</f>
        <v>1.098318436600515</v>
      </c>
      <c r="BD51" s="11">
        <f>AVERAGE(AC51:AF51)</f>
        <v>7.2675000000000001</v>
      </c>
      <c r="BE51">
        <v>29</v>
      </c>
      <c r="BF51">
        <f>BE51+O51</f>
        <v>105</v>
      </c>
      <c r="BG51">
        <v>50</v>
      </c>
    </row>
    <row r="52" spans="1:59" x14ac:dyDescent="0.3">
      <c r="A52" s="5">
        <f>유니버스!A95</f>
        <v>192820</v>
      </c>
      <c r="B52" s="5" t="str">
        <f>유니버스!B95</f>
        <v>코스맥스</v>
      </c>
      <c r="C52" s="5" t="str">
        <f>유니버스!C95</f>
        <v>소비재</v>
      </c>
      <c r="D52" s="5">
        <f>유니버스!D95</f>
        <v>0</v>
      </c>
      <c r="E52" s="6">
        <f>'모멘텀 지표'!C95</f>
        <v>-0.95</v>
      </c>
      <c r="F52" s="6">
        <f>'모멘텀 지표'!D95</f>
        <v>-1.52</v>
      </c>
      <c r="G52" s="6">
        <f>'모멘텀 지표'!E95</f>
        <v>5.59</v>
      </c>
      <c r="H52" s="6">
        <f>'모멘텀 지표'!F95</f>
        <v>-0.51</v>
      </c>
      <c r="I52" s="6">
        <f>'모멘텀 지표'!G95</f>
        <v>7.5</v>
      </c>
      <c r="J52" s="6">
        <f>'모멘텀 지표'!H95</f>
        <v>2.16</v>
      </c>
      <c r="K52" s="6">
        <v>81</v>
      </c>
      <c r="L52" s="6">
        <v>39</v>
      </c>
      <c r="M52" s="6">
        <v>19</v>
      </c>
      <c r="N52">
        <f>L52+M52</f>
        <v>58</v>
      </c>
      <c r="O52">
        <v>17</v>
      </c>
      <c r="P52" s="9">
        <f>'펀더멘탈 지표'!C95</f>
        <v>83100</v>
      </c>
      <c r="Q52" s="9">
        <f>'펀더멘탈 지표'!D95</f>
        <v>13307</v>
      </c>
      <c r="R52" s="9">
        <f>'펀더멘탈 지표'!E95</f>
        <v>13829</v>
      </c>
      <c r="S52" s="9">
        <f>'펀더멘탈 지표'!F95</f>
        <v>15915</v>
      </c>
      <c r="T52" s="9">
        <f>'펀더멘탈 지표'!G95</f>
        <v>18017</v>
      </c>
      <c r="U52" s="9">
        <f>'펀더멘탈 지표'!H95</f>
        <v>540</v>
      </c>
      <c r="V52" s="9">
        <f>'펀더멘탈 지표'!I95</f>
        <v>666</v>
      </c>
      <c r="W52" s="9">
        <f>'펀더멘탈 지표'!J95</f>
        <v>1226</v>
      </c>
      <c r="X52" s="9">
        <f>'펀더멘탈 지표'!K95</f>
        <v>1331</v>
      </c>
      <c r="Y52" s="9">
        <f>'펀더멘탈 지표'!L95</f>
        <v>4.0599999999999996</v>
      </c>
      <c r="Z52" s="9">
        <f>'펀더멘탈 지표'!M95</f>
        <v>4.82</v>
      </c>
      <c r="AA52" s="9">
        <f>'펀더멘탈 지표'!N95</f>
        <v>7.7</v>
      </c>
      <c r="AB52" s="9">
        <f>'펀더멘탈 지표'!O95</f>
        <v>7.39</v>
      </c>
      <c r="AC52" s="9">
        <f>'펀더멘탈 지표'!P95</f>
        <v>10.45</v>
      </c>
      <c r="AD52" s="9">
        <f>'펀더멘탈 지표'!Q95</f>
        <v>6.23</v>
      </c>
      <c r="AE52" s="9">
        <f>'펀더멘탈 지표'!R95</f>
        <v>16.46</v>
      </c>
      <c r="AF52" s="9">
        <f>'펀더멘탈 지표'!S95</f>
        <v>15.75</v>
      </c>
      <c r="AG52" s="9">
        <f>'펀더멘탈 지표'!T95</f>
        <v>3099</v>
      </c>
      <c r="AH52" s="9">
        <f>'펀더멘탈 지표'!U95</f>
        <v>2082</v>
      </c>
      <c r="AI52" s="9">
        <f>'펀더멘탈 지표'!V95</f>
        <v>6880</v>
      </c>
      <c r="AJ52" s="9">
        <f>'펀더멘탈 지표'!W95</f>
        <v>7954</v>
      </c>
      <c r="AK52" s="9">
        <f>'펀더멘탈 지표'!X95</f>
        <v>33462</v>
      </c>
      <c r="AL52" s="9">
        <f>'펀더멘탈 지표'!Y95</f>
        <v>33405</v>
      </c>
      <c r="AM52" s="9">
        <f>'펀더멘탈 지표'!Z95</f>
        <v>49474</v>
      </c>
      <c r="AN52" s="9">
        <f>'펀더멘탈 지표'!AA95</f>
        <v>51571</v>
      </c>
      <c r="AO52" s="9">
        <f>'펀더멘탈 지표'!AB95</f>
        <v>881</v>
      </c>
      <c r="AP52" s="9">
        <f>'펀더멘탈 지표'!AC95</f>
        <v>0</v>
      </c>
      <c r="AQ52" s="9">
        <f>'펀더멘탈 지표'!AD95</f>
        <v>550</v>
      </c>
      <c r="AR52" s="9">
        <f>'펀더멘탈 지표'!AE95</f>
        <v>468</v>
      </c>
      <c r="AS52" s="10">
        <f>(T52/Q52)^(1/4)-1</f>
        <v>7.869975580256594E-2</v>
      </c>
      <c r="AT52" s="10">
        <f>T52/S52-1</f>
        <v>0.1320766572415959</v>
      </c>
      <c r="AU52" s="10">
        <f>(X52/U52)^(1/4)-1</f>
        <v>0.25298558280841288</v>
      </c>
      <c r="AV52" s="10">
        <f>X52/W52-1</f>
        <v>8.5644371941272501E-2</v>
      </c>
      <c r="AW52" s="10">
        <f>AJ52/AI52-1</f>
        <v>0.1561046511627906</v>
      </c>
      <c r="AX52" s="10">
        <f>AR52/P52</f>
        <v>5.6317689530685925E-3</v>
      </c>
      <c r="AY52" s="12">
        <f>AX52+AV52</f>
        <v>9.1276140894341093E-2</v>
      </c>
      <c r="AZ52" s="11">
        <f>P52/AI52</f>
        <v>12.078488372093023</v>
      </c>
      <c r="BA52" s="11">
        <f>P52/AJ52</f>
        <v>10.447573547900427</v>
      </c>
      <c r="BB52" s="11">
        <f>P52/AM52</f>
        <v>1.6796701297651291</v>
      </c>
      <c r="BC52" s="11">
        <f>P52/AN52</f>
        <v>1.6113707316127281</v>
      </c>
      <c r="BD52" s="11">
        <f>AVERAGE(AC52:AF52)</f>
        <v>12.2225</v>
      </c>
      <c r="BE52">
        <v>88</v>
      </c>
      <c r="BF52">
        <f>BE52+O52</f>
        <v>105</v>
      </c>
      <c r="BG52">
        <v>51</v>
      </c>
    </row>
    <row r="53" spans="1:59" x14ac:dyDescent="0.3">
      <c r="A53" s="5">
        <f>유니버스!A99</f>
        <v>207940</v>
      </c>
      <c r="B53" s="5" t="str">
        <f>유니버스!B99</f>
        <v>삼성바이오로직스</v>
      </c>
      <c r="C53" s="5" t="str">
        <f>유니버스!C99</f>
        <v>바이오</v>
      </c>
      <c r="D53" s="5" t="str">
        <f>유니버스!D99</f>
        <v>생산</v>
      </c>
      <c r="E53" s="6">
        <f>'모멘텀 지표'!C99</f>
        <v>4.24</v>
      </c>
      <c r="F53" s="6">
        <f>'모멘텀 지표'!D99</f>
        <v>2.5</v>
      </c>
      <c r="G53" s="6">
        <f>'모멘텀 지표'!E99</f>
        <v>0.72</v>
      </c>
      <c r="H53" s="6">
        <f>'모멘텀 지표'!F99</f>
        <v>1.71</v>
      </c>
      <c r="I53" s="6">
        <f>'모멘텀 지표'!G99</f>
        <v>2.29</v>
      </c>
      <c r="J53" s="6">
        <f>'모멘텀 지표'!H99</f>
        <v>5.74</v>
      </c>
      <c r="K53" s="6">
        <v>15</v>
      </c>
      <c r="L53" s="6">
        <v>64</v>
      </c>
      <c r="M53" s="6">
        <v>35</v>
      </c>
      <c r="N53">
        <f>L53+M53</f>
        <v>99</v>
      </c>
      <c r="O53">
        <v>41</v>
      </c>
      <c r="P53" s="9">
        <f>'펀더멘탈 지표'!C99</f>
        <v>835000</v>
      </c>
      <c r="Q53" s="9">
        <f>'펀더멘탈 지표'!D99</f>
        <v>7016</v>
      </c>
      <c r="R53" s="9">
        <f>'펀더멘탈 지표'!E99</f>
        <v>11648</v>
      </c>
      <c r="S53" s="9">
        <f>'펀더멘탈 지표'!F99</f>
        <v>15680</v>
      </c>
      <c r="T53" s="9">
        <f>'펀더멘탈 지표'!G99</f>
        <v>19426</v>
      </c>
      <c r="U53" s="9">
        <f>'펀더멘탈 지표'!H99</f>
        <v>917</v>
      </c>
      <c r="V53" s="9">
        <f>'펀더멘탈 지표'!I99</f>
        <v>2928</v>
      </c>
      <c r="W53" s="9">
        <f>'펀더멘탈 지표'!J99</f>
        <v>5373</v>
      </c>
      <c r="X53" s="9">
        <f>'펀더멘탈 지표'!K99</f>
        <v>6521</v>
      </c>
      <c r="Y53" s="9">
        <f>'펀더멘탈 지표'!L99</f>
        <v>13.08</v>
      </c>
      <c r="Z53" s="9">
        <f>'펀더멘탈 지표'!M99</f>
        <v>25.14</v>
      </c>
      <c r="AA53" s="9">
        <f>'펀더멘탈 지표'!N99</f>
        <v>34.270000000000003</v>
      </c>
      <c r="AB53" s="9">
        <f>'펀더멘탈 지표'!O99</f>
        <v>33.57</v>
      </c>
      <c r="AC53" s="9">
        <f>'펀더멘탈 지표'!P99</f>
        <v>1.44</v>
      </c>
      <c r="AD53" s="9">
        <f>'펀더멘탈 지표'!Q99</f>
        <v>0</v>
      </c>
      <c r="AE53" s="9">
        <f>'펀더멘탈 지표'!R99</f>
        <v>8.2100000000000009</v>
      </c>
      <c r="AF53" s="9">
        <f>'펀더멘탈 지표'!S99</f>
        <v>9.2899999999999991</v>
      </c>
      <c r="AG53" s="9">
        <f>'펀더멘탈 지표'!T99</f>
        <v>741</v>
      </c>
      <c r="AH53" s="9">
        <f>'펀더멘탈 지표'!U99</f>
        <v>3599</v>
      </c>
      <c r="AI53" s="9">
        <f>'펀더멘탈 지표'!V99</f>
        <v>5878</v>
      </c>
      <c r="AJ53" s="9">
        <f>'펀더멘탈 지표'!W99</f>
        <v>7273</v>
      </c>
      <c r="AK53" s="9">
        <f>'펀더멘탈 지표'!X99</f>
        <v>41377</v>
      </c>
      <c r="AL53" s="9">
        <f>'펀더멘탈 지표'!Y99</f>
        <v>68678</v>
      </c>
      <c r="AM53" s="9">
        <f>'펀더멘탈 지표'!Z99</f>
        <v>74537</v>
      </c>
      <c r="AN53" s="9">
        <f>'펀더멘탈 지표'!AA99</f>
        <v>83643</v>
      </c>
      <c r="AO53" s="9" t="str">
        <f>'펀더멘탈 지표'!AB99</f>
        <v>-</v>
      </c>
      <c r="AP53" s="9" t="str">
        <f>'펀더멘탈 지표'!AC99</f>
        <v>-</v>
      </c>
      <c r="AQ53" s="9">
        <f>'펀더멘탈 지표'!AD99</f>
        <v>0</v>
      </c>
      <c r="AR53" s="9" t="str">
        <f>'펀더멘탈 지표'!AE99</f>
        <v>-</v>
      </c>
      <c r="AS53" s="10">
        <f>(T53/Q53)^(1/4)-1</f>
        <v>0.28995170537318105</v>
      </c>
      <c r="AT53" s="10">
        <f>T53/S53-1</f>
        <v>0.23890306122448979</v>
      </c>
      <c r="AU53" s="10">
        <f>(X53/U53)^(1/4)-1</f>
        <v>0.63300011805913758</v>
      </c>
      <c r="AV53" s="10">
        <f>X53/W53-1</f>
        <v>0.21366089707798253</v>
      </c>
      <c r="AW53" s="10">
        <f>AJ53/AI53-1</f>
        <v>0.23732562095951004</v>
      </c>
      <c r="AX53" s="10">
        <f>AQ53/P53</f>
        <v>0</v>
      </c>
      <c r="AY53" s="12">
        <f>AX53+AV53</f>
        <v>0.21366089707798253</v>
      </c>
      <c r="AZ53" s="11">
        <f>P53/AI53</f>
        <v>142.05512078938415</v>
      </c>
      <c r="BA53" s="11">
        <f>P53/AJ53</f>
        <v>114.80819469269902</v>
      </c>
      <c r="BB53" s="11">
        <f>P53/AM53</f>
        <v>11.202490038504367</v>
      </c>
      <c r="BC53" s="11">
        <f>P53/AN53</f>
        <v>9.9829035304807334</v>
      </c>
      <c r="BD53" s="11">
        <f>AVERAGE(AC53:AF53)</f>
        <v>4.7349999999999994</v>
      </c>
      <c r="BE53">
        <v>64</v>
      </c>
      <c r="BF53">
        <f>BE53+O53</f>
        <v>105</v>
      </c>
      <c r="BG53">
        <v>52</v>
      </c>
    </row>
    <row r="54" spans="1:59" x14ac:dyDescent="0.3">
      <c r="A54" s="5">
        <f>유니버스!A117</f>
        <v>330860</v>
      </c>
      <c r="B54" s="5" t="str">
        <f>유니버스!B117</f>
        <v>네패스아크</v>
      </c>
      <c r="C54" s="5" t="str">
        <f>유니버스!C117</f>
        <v>반도체</v>
      </c>
      <c r="D54" s="5" t="str">
        <f>유니버스!D117</f>
        <v>OSAT</v>
      </c>
      <c r="E54" s="6">
        <f>'모멘텀 지표'!C117</f>
        <v>-0.35</v>
      </c>
      <c r="F54" s="6">
        <f>'모멘텀 지표'!D117</f>
        <v>-0.05</v>
      </c>
      <c r="G54" s="6">
        <f>'모멘텀 지표'!E117</f>
        <v>0.35</v>
      </c>
      <c r="H54" s="6">
        <f>'모멘텀 지표'!F117</f>
        <v>-0.78</v>
      </c>
      <c r="I54" s="6">
        <f>'모멘텀 지표'!G117</f>
        <v>-11.45</v>
      </c>
      <c r="J54" s="6">
        <f>'모멘텀 지표'!H117</f>
        <v>-1.72</v>
      </c>
      <c r="K54" s="6">
        <v>70</v>
      </c>
      <c r="L54" s="6">
        <v>68</v>
      </c>
      <c r="M54" s="6">
        <v>86</v>
      </c>
      <c r="N54">
        <f>L54+M54</f>
        <v>154</v>
      </c>
      <c r="O54">
        <v>86</v>
      </c>
      <c r="P54" s="9">
        <f>'펀더멘탈 지표'!C117</f>
        <v>43300</v>
      </c>
      <c r="Q54" s="9">
        <f>'펀더멘탈 지표'!D117</f>
        <v>547</v>
      </c>
      <c r="R54" s="9">
        <f>'펀더멘탈 지표'!E117</f>
        <v>678</v>
      </c>
      <c r="S54" s="9">
        <f>'펀더멘탈 지표'!F117</f>
        <v>1142</v>
      </c>
      <c r="T54" s="9">
        <f>'펀더멘탈 지표'!G117</f>
        <v>1774</v>
      </c>
      <c r="U54" s="9">
        <f>'펀더멘탈 지표'!H117</f>
        <v>182</v>
      </c>
      <c r="V54" s="9">
        <f>'펀더멘탈 지표'!I117</f>
        <v>87</v>
      </c>
      <c r="W54" s="9">
        <f>'펀더멘탈 지표'!J117</f>
        <v>269</v>
      </c>
      <c r="X54" s="9">
        <f>'펀더멘탈 지표'!K117</f>
        <v>456</v>
      </c>
      <c r="Y54" s="9">
        <f>'펀더멘탈 지표'!L117</f>
        <v>33.28</v>
      </c>
      <c r="Z54" s="9">
        <f>'펀더멘탈 지표'!M117</f>
        <v>12.75</v>
      </c>
      <c r="AA54" s="9">
        <f>'펀더멘탈 지표'!N117</f>
        <v>23.57</v>
      </c>
      <c r="AB54" s="9">
        <f>'펀더멘탈 지표'!O117</f>
        <v>25.67</v>
      </c>
      <c r="AC54" s="9">
        <f>'펀더멘탈 지표'!P117</f>
        <v>0</v>
      </c>
      <c r="AD54" s="9">
        <f>'펀더멘탈 지표'!Q117</f>
        <v>-39.119999999999997</v>
      </c>
      <c r="AE54" s="9">
        <f>'펀더멘탈 지표'!R117</f>
        <v>14.09</v>
      </c>
      <c r="AF54" s="9">
        <f>'펀더멘탈 지표'!S117</f>
        <v>17.25</v>
      </c>
      <c r="AG54" s="9">
        <f>'펀더멘탈 지표'!T117</f>
        <v>860</v>
      </c>
      <c r="AH54" s="9">
        <f>'펀더멘탈 지표'!U117</f>
        <v>-4124</v>
      </c>
      <c r="AI54" s="9">
        <f>'펀더멘탈 지표'!V117</f>
        <v>2068</v>
      </c>
      <c r="AJ54" s="9">
        <f>'펀더멘탈 지표'!W117</f>
        <v>3004</v>
      </c>
      <c r="AK54" s="9">
        <f>'펀더멘탈 지표'!X117</f>
        <v>3876</v>
      </c>
      <c r="AL54" s="9">
        <f>'펀더멘탈 지표'!Y117</f>
        <v>13343</v>
      </c>
      <c r="AM54" s="9">
        <f>'펀더멘탈 지표'!Z117</f>
        <v>16497</v>
      </c>
      <c r="AN54" s="9">
        <f>'펀더멘탈 지표'!AA117</f>
        <v>18340</v>
      </c>
      <c r="AO54" s="9">
        <f>'펀더멘탈 지표'!AB117</f>
        <v>0</v>
      </c>
      <c r="AP54" s="9">
        <f>'펀더멘탈 지표'!AC117</f>
        <v>0</v>
      </c>
      <c r="AQ54" s="9">
        <f>'펀더멘탈 지표'!AD117</f>
        <v>0</v>
      </c>
      <c r="AR54" s="9" t="str">
        <f>'펀더멘탈 지표'!AE117</f>
        <v>-</v>
      </c>
      <c r="AS54" s="10">
        <f>(T54/Q54)^(1/4)-1</f>
        <v>0.34196618412279078</v>
      </c>
      <c r="AT54" s="10">
        <f>T54/S54-1</f>
        <v>0.55341506129597207</v>
      </c>
      <c r="AU54" s="10">
        <f>(X54/U54)^(1/4)-1</f>
        <v>0.25812375847969049</v>
      </c>
      <c r="AV54" s="10">
        <f>X54/W54-1</f>
        <v>0.69516728624535307</v>
      </c>
      <c r="AW54" s="10">
        <f>AJ54/AI54-1</f>
        <v>0.45261121856866549</v>
      </c>
      <c r="AX54" s="10">
        <f>AQ54/P54</f>
        <v>0</v>
      </c>
      <c r="AY54" s="12">
        <f>AX54+AV54</f>
        <v>0.69516728624535307</v>
      </c>
      <c r="AZ54" s="11">
        <f>P54/AI54</f>
        <v>20.938104448742745</v>
      </c>
      <c r="BA54" s="11">
        <f>P54/AJ54</f>
        <v>14.414114513981358</v>
      </c>
      <c r="BB54" s="11">
        <f>P54/AM54</f>
        <v>2.6247196459962416</v>
      </c>
      <c r="BC54" s="11">
        <f>P54/AN54</f>
        <v>2.3609596510359867</v>
      </c>
      <c r="BD54" s="11">
        <f>AVERAGE(AC54:AF54)</f>
        <v>-1.9449999999999994</v>
      </c>
      <c r="BE54">
        <v>19</v>
      </c>
      <c r="BF54">
        <f>BE54+O54</f>
        <v>105</v>
      </c>
      <c r="BG54">
        <v>53</v>
      </c>
    </row>
    <row r="55" spans="1:59" x14ac:dyDescent="0.3">
      <c r="A55" s="5">
        <f>유니버스!A54</f>
        <v>54780</v>
      </c>
      <c r="B55" s="5" t="str">
        <f>유니버스!B54</f>
        <v>키이스트</v>
      </c>
      <c r="C55" s="5" t="str">
        <f>유니버스!C54</f>
        <v>엔터</v>
      </c>
      <c r="D55" s="5">
        <f>유니버스!D54</f>
        <v>0</v>
      </c>
      <c r="E55" s="6">
        <f>'모멘텀 지표'!C54</f>
        <v>2.2200000000000002</v>
      </c>
      <c r="F55" s="6">
        <f>'모멘텀 지표'!D54</f>
        <v>1.86</v>
      </c>
      <c r="G55" s="6">
        <f>'모멘텀 지표'!E54</f>
        <v>-8.73</v>
      </c>
      <c r="H55" s="6">
        <f>'모멘텀 지표'!F54</f>
        <v>-3.73</v>
      </c>
      <c r="I55" s="6">
        <f>'모멘텀 지표'!G54</f>
        <v>-9.09</v>
      </c>
      <c r="J55" s="6">
        <f>'모멘텀 지표'!H54</f>
        <v>-4.2</v>
      </c>
      <c r="K55" s="6">
        <v>33</v>
      </c>
      <c r="L55" s="6">
        <v>115</v>
      </c>
      <c r="M55" s="6">
        <v>76</v>
      </c>
      <c r="N55">
        <f>L55+M55</f>
        <v>191</v>
      </c>
      <c r="O55">
        <v>107</v>
      </c>
      <c r="P55" s="9">
        <f>'펀더멘탈 지표'!C54</f>
        <v>11500</v>
      </c>
      <c r="Q55" s="9">
        <f>'펀더멘탈 지표'!D54</f>
        <v>394</v>
      </c>
      <c r="R55" s="9">
        <f>'펀더멘탈 지표'!E54</f>
        <v>481</v>
      </c>
      <c r="S55" s="9">
        <f>'펀더멘탈 지표'!F54</f>
        <v>465</v>
      </c>
      <c r="T55" s="9">
        <f>'펀더멘탈 지표'!G54</f>
        <v>1079</v>
      </c>
      <c r="U55" s="9">
        <f>'펀더멘탈 지표'!H54</f>
        <v>-21</v>
      </c>
      <c r="V55" s="9">
        <f>'펀더멘탈 지표'!I54</f>
        <v>17</v>
      </c>
      <c r="W55" s="9">
        <f>'펀더멘탈 지표'!J54</f>
        <v>10</v>
      </c>
      <c r="X55" s="9">
        <f>'펀더멘탈 지표'!K54</f>
        <v>119</v>
      </c>
      <c r="Y55" s="9">
        <f>'펀더멘탈 지표'!L54</f>
        <v>-5.43</v>
      </c>
      <c r="Z55" s="9">
        <f>'펀더멘탈 지표'!M54</f>
        <v>3.47</v>
      </c>
      <c r="AA55" s="9">
        <f>'펀더멘탈 지표'!N54</f>
        <v>2.1800000000000002</v>
      </c>
      <c r="AB55" s="9">
        <f>'펀더멘탈 지표'!O54</f>
        <v>11.03</v>
      </c>
      <c r="AC55" s="9">
        <f>'펀더멘탈 지표'!P54</f>
        <v>-17.440000000000001</v>
      </c>
      <c r="AD55" s="9">
        <f>'펀더멘탈 지표'!Q54</f>
        <v>22.42</v>
      </c>
      <c r="AE55" s="9">
        <f>'펀더멘탈 지표'!R54</f>
        <v>-0.54</v>
      </c>
      <c r="AF55" s="9">
        <f>'펀더멘탈 지표'!S54</f>
        <v>18.260000000000002</v>
      </c>
      <c r="AG55" s="9">
        <f>'펀더멘탈 지표'!T54</f>
        <v>-485</v>
      </c>
      <c r="AH55" s="9">
        <f>'펀더멘탈 지표'!U54</f>
        <v>559</v>
      </c>
      <c r="AI55" s="9">
        <f>'펀더멘탈 지표'!V54</f>
        <v>-13</v>
      </c>
      <c r="AJ55" s="9">
        <f>'펀더멘탈 지표'!W54</f>
        <v>477</v>
      </c>
      <c r="AK55" s="9">
        <f>'펀더멘탈 지표'!X54</f>
        <v>2552</v>
      </c>
      <c r="AL55" s="9">
        <f>'펀더멘탈 지표'!Y54</f>
        <v>2440</v>
      </c>
      <c r="AM55" s="9">
        <f>'펀더멘탈 지표'!Z54</f>
        <v>2519</v>
      </c>
      <c r="AN55" s="9">
        <f>'펀더멘탈 지표'!AA54</f>
        <v>2820</v>
      </c>
      <c r="AO55" s="9">
        <f>'펀더멘탈 지표'!AB54</f>
        <v>0</v>
      </c>
      <c r="AP55" s="9">
        <f>'펀더멘탈 지표'!AC54</f>
        <v>0</v>
      </c>
      <c r="AQ55" s="9">
        <f>'펀더멘탈 지표'!AD54</f>
        <v>0</v>
      </c>
      <c r="AR55" s="9" t="str">
        <f>'펀더멘탈 지표'!AE54</f>
        <v>-</v>
      </c>
      <c r="AS55" s="10">
        <f>(T55/Q55)^(1/4)-1</f>
        <v>0.28641562284075106</v>
      </c>
      <c r="AT55" s="10">
        <f>T55/S55-1</f>
        <v>1.3204301075268816</v>
      </c>
      <c r="AU55" s="10" t="e">
        <f>(X55/U55)^(1/4)-1</f>
        <v>#NUM!</v>
      </c>
      <c r="AV55" s="10">
        <f>X55/W55-1</f>
        <v>10.9</v>
      </c>
      <c r="AW55" s="10">
        <f>AJ55/AI55-1</f>
        <v>-37.692307692307693</v>
      </c>
      <c r="AX55" s="10">
        <f>AQ55/P55</f>
        <v>0</v>
      </c>
      <c r="AY55" s="12">
        <f>AX55+AV55</f>
        <v>10.9</v>
      </c>
      <c r="AZ55" s="11">
        <f>P55/AI55</f>
        <v>-884.61538461538464</v>
      </c>
      <c r="BA55" s="11">
        <f>P55/AJ55</f>
        <v>24.109014675052411</v>
      </c>
      <c r="BB55" s="11">
        <f>P55/AM55</f>
        <v>4.5653036919412466</v>
      </c>
      <c r="BC55" s="11">
        <f>P55/AN55</f>
        <v>4.0780141843971629</v>
      </c>
      <c r="BD55" s="11">
        <f>AVERAGE(AC55:AF55)</f>
        <v>5.6750000000000007</v>
      </c>
      <c r="BE55">
        <v>2</v>
      </c>
      <c r="BF55">
        <f>BE55+O55</f>
        <v>109</v>
      </c>
      <c r="BG55">
        <v>54</v>
      </c>
    </row>
    <row r="56" spans="1:59" x14ac:dyDescent="0.3">
      <c r="A56" s="5">
        <f>유니버스!A86</f>
        <v>112610</v>
      </c>
      <c r="B56" s="5" t="str">
        <f>유니버스!B86</f>
        <v>씨에스윈드</v>
      </c>
      <c r="C56" s="5" t="str">
        <f>유니버스!C86</f>
        <v>신재생</v>
      </c>
      <c r="D56" s="5" t="str">
        <f>유니버스!D86</f>
        <v>풍력</v>
      </c>
      <c r="E56" s="6">
        <f>'모멘텀 지표'!C86</f>
        <v>0.16</v>
      </c>
      <c r="F56" s="6">
        <f>'모멘텀 지표'!D86</f>
        <v>0.54</v>
      </c>
      <c r="G56" s="6">
        <f>'모멘텀 지표'!E86</f>
        <v>0</v>
      </c>
      <c r="H56" s="6">
        <f>'모멘텀 지표'!F86</f>
        <v>0.52</v>
      </c>
      <c r="I56" s="6">
        <f>'모멘텀 지표'!G86</f>
        <v>3.61</v>
      </c>
      <c r="J56" s="6">
        <f>'모멘텀 지표'!H86</f>
        <v>8.8000000000000007</v>
      </c>
      <c r="K56" s="6">
        <v>60</v>
      </c>
      <c r="L56" s="6">
        <v>70</v>
      </c>
      <c r="M56" s="6">
        <v>31</v>
      </c>
      <c r="N56">
        <f>L56+M56</f>
        <v>101</v>
      </c>
      <c r="O56">
        <v>43</v>
      </c>
      <c r="P56" s="9">
        <f>'펀더멘탈 지표'!C86</f>
        <v>63200</v>
      </c>
      <c r="Q56" s="9">
        <f>'펀더멘탈 지표'!D86</f>
        <v>7994</v>
      </c>
      <c r="R56" s="9">
        <f>'펀더멘탈 지표'!E86</f>
        <v>9691</v>
      </c>
      <c r="S56" s="9">
        <f>'펀더멘탈 지표'!F86</f>
        <v>12034</v>
      </c>
      <c r="T56" s="9">
        <f>'펀더멘탈 지표'!G86</f>
        <v>16803</v>
      </c>
      <c r="U56" s="9">
        <f>'펀더멘탈 지표'!H86</f>
        <v>601</v>
      </c>
      <c r="V56" s="9">
        <f>'펀더멘탈 지표'!I86</f>
        <v>976</v>
      </c>
      <c r="W56" s="9">
        <f>'펀더멘탈 지표'!J86</f>
        <v>1010</v>
      </c>
      <c r="X56" s="9">
        <f>'펀더멘탈 지표'!K86</f>
        <v>1214</v>
      </c>
      <c r="Y56" s="9">
        <f>'펀더멘탈 지표'!L86</f>
        <v>7.52</v>
      </c>
      <c r="Z56" s="9">
        <f>'펀더멘탈 지표'!M86</f>
        <v>10.07</v>
      </c>
      <c r="AA56" s="9">
        <f>'펀더멘탈 지표'!N86</f>
        <v>8.39</v>
      </c>
      <c r="AB56" s="9">
        <f>'펀더멘탈 지표'!O86</f>
        <v>7.23</v>
      </c>
      <c r="AC56" s="9">
        <f>'펀더멘탈 지표'!P86</f>
        <v>9.92</v>
      </c>
      <c r="AD56" s="9">
        <f>'펀더멘탈 지표'!Q86</f>
        <v>8.19</v>
      </c>
      <c r="AE56" s="9">
        <f>'펀더멘탈 지표'!R86</f>
        <v>10.130000000000001</v>
      </c>
      <c r="AF56" s="9">
        <f>'펀더멘탈 지표'!S86</f>
        <v>9.2799999999999994</v>
      </c>
      <c r="AG56" s="9">
        <f>'펀더멘탈 지표'!T86</f>
        <v>874</v>
      </c>
      <c r="AH56" s="9">
        <f>'펀더멘탈 지표'!U86</f>
        <v>845</v>
      </c>
      <c r="AI56" s="9">
        <f>'펀더멘탈 지표'!V86</f>
        <v>1601</v>
      </c>
      <c r="AJ56" s="9">
        <f>'펀더멘탈 지표'!W86</f>
        <v>2082</v>
      </c>
      <c r="AK56" s="9">
        <f>'펀더멘탈 지표'!X86</f>
        <v>9821</v>
      </c>
      <c r="AL56" s="9">
        <f>'펀더멘탈 지표'!Y86</f>
        <v>11314</v>
      </c>
      <c r="AM56" s="9">
        <f>'펀더멘탈 지표'!Z86</f>
        <v>21204</v>
      </c>
      <c r="AN56" s="9">
        <f>'펀더멘탈 지표'!AA86</f>
        <v>23719</v>
      </c>
      <c r="AO56" s="9">
        <f>'펀더멘탈 지표'!AB86</f>
        <v>218</v>
      </c>
      <c r="AP56" s="9">
        <f>'펀더멘탈 지표'!AC86</f>
        <v>473</v>
      </c>
      <c r="AQ56" s="9">
        <f>'펀더멘탈 지표'!AD86</f>
        <v>600</v>
      </c>
      <c r="AR56" s="9">
        <f>'펀더멘탈 지표'!AE86</f>
        <v>630</v>
      </c>
      <c r="AS56" s="10">
        <f>(T56/Q56)^(1/4)-1</f>
        <v>0.20408090973058335</v>
      </c>
      <c r="AT56" s="10">
        <f>T56/S56-1</f>
        <v>0.3962938341366129</v>
      </c>
      <c r="AU56" s="10">
        <f>(X56/U56)^(1/4)-1</f>
        <v>0.19216413852836722</v>
      </c>
      <c r="AV56" s="10">
        <f>X56/W56-1</f>
        <v>0.20198019801980194</v>
      </c>
      <c r="AW56" s="10">
        <f>AJ56/AI56-1</f>
        <v>0.30043722673329176</v>
      </c>
      <c r="AX56" s="10">
        <f>AR56/P56</f>
        <v>9.9683544303797462E-3</v>
      </c>
      <c r="AY56" s="12">
        <f>AX56+AV56</f>
        <v>0.21194855245018168</v>
      </c>
      <c r="AZ56" s="11">
        <f>P56/AI56</f>
        <v>39.47532792004997</v>
      </c>
      <c r="BA56" s="11">
        <f>P56/AJ56</f>
        <v>30.355427473583092</v>
      </c>
      <c r="BB56" s="11">
        <f>P56/AM56</f>
        <v>2.9805697038294663</v>
      </c>
      <c r="BC56" s="11">
        <f>P56/AN56</f>
        <v>2.6645305451325942</v>
      </c>
      <c r="BD56" s="11">
        <f>AVERAGE(AC56:AF56)</f>
        <v>9.3800000000000008</v>
      </c>
      <c r="BE56">
        <v>66</v>
      </c>
      <c r="BF56">
        <f>BE56+O56</f>
        <v>109</v>
      </c>
      <c r="BG56">
        <v>55</v>
      </c>
    </row>
    <row r="57" spans="1:59" x14ac:dyDescent="0.3">
      <c r="A57" s="5">
        <f>유니버스!A23</f>
        <v>10780</v>
      </c>
      <c r="B57" s="5" t="str">
        <f>유니버스!B23</f>
        <v>아이에스동서</v>
      </c>
      <c r="C57" s="5" t="str">
        <f>유니버스!C23</f>
        <v>건설</v>
      </c>
      <c r="D57" s="5">
        <f>유니버스!D23</f>
        <v>0</v>
      </c>
      <c r="E57" s="6">
        <f>'모멘텀 지표'!C23</f>
        <v>-2.34</v>
      </c>
      <c r="F57" s="6">
        <f>'모멘텀 지표'!D23</f>
        <v>-1.24</v>
      </c>
      <c r="G57" s="6">
        <f>'모멘텀 지표'!E23</f>
        <v>-6.87</v>
      </c>
      <c r="H57" s="6">
        <f>'모멘텀 지표'!F23</f>
        <v>-3.72</v>
      </c>
      <c r="I57" s="6">
        <f>'모멘텀 지표'!G23</f>
        <v>12.22</v>
      </c>
      <c r="J57" s="6">
        <f>'모멘텀 지표'!H23</f>
        <v>1.73</v>
      </c>
      <c r="K57" s="6">
        <v>107</v>
      </c>
      <c r="L57" s="6">
        <v>110</v>
      </c>
      <c r="M57" s="6">
        <v>16</v>
      </c>
      <c r="N57">
        <f>L57+M57</f>
        <v>126</v>
      </c>
      <c r="O57">
        <v>58</v>
      </c>
      <c r="P57" s="9">
        <f>'펀더멘탈 지표'!C23</f>
        <v>54200</v>
      </c>
      <c r="Q57" s="9">
        <f>'펀더멘탈 지표'!D23</f>
        <v>7706</v>
      </c>
      <c r="R57" s="9">
        <f>'펀더멘탈 지표'!E23</f>
        <v>12004</v>
      </c>
      <c r="S57" s="9">
        <f>'펀더멘탈 지표'!F23</f>
        <v>16084</v>
      </c>
      <c r="T57" s="9">
        <f>'펀더멘탈 지표'!G23</f>
        <v>21054</v>
      </c>
      <c r="U57" s="9">
        <f>'펀더멘탈 지표'!H23</f>
        <v>715</v>
      </c>
      <c r="V57" s="9">
        <f>'펀더멘탈 지표'!I23</f>
        <v>2090</v>
      </c>
      <c r="W57" s="9">
        <f>'펀더멘탈 지표'!J23</f>
        <v>3108</v>
      </c>
      <c r="X57" s="9">
        <f>'펀더멘탈 지표'!K23</f>
        <v>3850</v>
      </c>
      <c r="Y57" s="9">
        <f>'펀더멘탈 지표'!L23</f>
        <v>9.27</v>
      </c>
      <c r="Z57" s="9">
        <f>'펀더멘탈 지표'!M23</f>
        <v>17.41</v>
      </c>
      <c r="AA57" s="9">
        <f>'펀더멘탈 지표'!N23</f>
        <v>19.32</v>
      </c>
      <c r="AB57" s="9">
        <f>'펀더멘탈 지표'!O23</f>
        <v>18.29</v>
      </c>
      <c r="AC57" s="9">
        <f>'펀더멘탈 지표'!P23</f>
        <v>6.1</v>
      </c>
      <c r="AD57" s="9">
        <f>'펀더멘탈 지표'!Q23</f>
        <v>10.92</v>
      </c>
      <c r="AE57" s="9">
        <f>'펀더멘탈 지표'!R23</f>
        <v>8.69</v>
      </c>
      <c r="AF57" s="9">
        <f>'펀더멘탈 지표'!S23</f>
        <v>15.5</v>
      </c>
      <c r="AG57" s="9">
        <f>'펀더멘탈 지표'!T23</f>
        <v>2139</v>
      </c>
      <c r="AH57" s="9">
        <f>'펀더멘탈 지표'!U23</f>
        <v>4022</v>
      </c>
      <c r="AI57" s="9">
        <f>'펀더멘탈 지표'!V23</f>
        <v>3398</v>
      </c>
      <c r="AJ57" s="9">
        <f>'펀더멘탈 지표'!W23</f>
        <v>6569</v>
      </c>
      <c r="AK57" s="9">
        <f>'펀더멘탈 지표'!X23</f>
        <v>35591</v>
      </c>
      <c r="AL57" s="9">
        <f>'펀더멘탈 지표'!Y23</f>
        <v>38672</v>
      </c>
      <c r="AM57" s="9">
        <f>'펀더멘탈 지표'!Z23</f>
        <v>40644</v>
      </c>
      <c r="AN57" s="9">
        <f>'펀더멘탈 지표'!AA23</f>
        <v>45153</v>
      </c>
      <c r="AO57" s="9">
        <f>'펀더멘탈 지표'!AB23</f>
        <v>700</v>
      </c>
      <c r="AP57" s="9">
        <f>'펀더멘탈 지표'!AC23</f>
        <v>1000</v>
      </c>
      <c r="AQ57" s="9">
        <f>'펀더멘탈 지표'!AD23</f>
        <v>1200</v>
      </c>
      <c r="AR57" s="9">
        <f>'펀더멘탈 지표'!AE23</f>
        <v>1050</v>
      </c>
      <c r="AS57" s="10">
        <f>(T57/Q57)^(1/4)-1</f>
        <v>0.28566080320218212</v>
      </c>
      <c r="AT57" s="10">
        <f>T57/S57-1</f>
        <v>0.30900273563790104</v>
      </c>
      <c r="AU57" s="10">
        <f>(X57/U57)^(1/4)-1</f>
        <v>0.52331132880356601</v>
      </c>
      <c r="AV57" s="10">
        <f>X57/W57-1</f>
        <v>0.23873873873873874</v>
      </c>
      <c r="AW57" s="10">
        <f>AJ57/AI57-1</f>
        <v>0.93319599764567385</v>
      </c>
      <c r="AX57" s="10">
        <f>AR57/P57</f>
        <v>1.9372693726937271E-2</v>
      </c>
      <c r="AY57" s="12">
        <f>AX57+AV57</f>
        <v>0.25811143246567603</v>
      </c>
      <c r="AZ57" s="11">
        <f>P57/AI57</f>
        <v>15.950559152442613</v>
      </c>
      <c r="BA57" s="11">
        <f>P57/AJ57</f>
        <v>8.2508753234891152</v>
      </c>
      <c r="BB57" s="11">
        <f>P57/AM57</f>
        <v>1.3335301643539021</v>
      </c>
      <c r="BC57" s="11">
        <f>P57/AN57</f>
        <v>1.2003632095320356</v>
      </c>
      <c r="BD57" s="11">
        <f>AVERAGE(AC57:AF57)</f>
        <v>10.3025</v>
      </c>
      <c r="BE57">
        <v>52</v>
      </c>
      <c r="BF57">
        <f>BE57+O57</f>
        <v>110</v>
      </c>
      <c r="BG57">
        <v>56</v>
      </c>
    </row>
    <row r="58" spans="1:59" x14ac:dyDescent="0.3">
      <c r="A58" s="5">
        <f>유니버스!A78</f>
        <v>97950</v>
      </c>
      <c r="B58" s="5" t="str">
        <f>유니버스!B78</f>
        <v>CJ제일제당</v>
      </c>
      <c r="C58" s="5" t="str">
        <f>유니버스!C78</f>
        <v>소비재</v>
      </c>
      <c r="D58" s="5">
        <f>유니버스!D78</f>
        <v>0</v>
      </c>
      <c r="E58" s="6">
        <f>'모멘텀 지표'!C78</f>
        <v>-2.77</v>
      </c>
      <c r="F58" s="6">
        <f>'모멘텀 지표'!D78</f>
        <v>-1.51</v>
      </c>
      <c r="G58" s="6">
        <f>'모멘텀 지표'!E78</f>
        <v>9.19</v>
      </c>
      <c r="H58" s="6">
        <f>'모멘텀 지표'!F78</f>
        <v>1.67</v>
      </c>
      <c r="I58" s="6">
        <f>'모멘텀 지표'!G78</f>
        <v>2.12</v>
      </c>
      <c r="J58" s="6">
        <f>'모멘텀 지표'!H78</f>
        <v>4.32</v>
      </c>
      <c r="K58" s="6">
        <v>110</v>
      </c>
      <c r="L58" s="6">
        <v>25</v>
      </c>
      <c r="M58" s="6">
        <v>36</v>
      </c>
      <c r="N58">
        <f>L58+M58</f>
        <v>61</v>
      </c>
      <c r="O58">
        <v>18</v>
      </c>
      <c r="P58" s="9">
        <f>'펀더멘탈 지표'!C78</f>
        <v>386000</v>
      </c>
      <c r="Q58" s="9">
        <f>'펀더멘탈 지표'!D78</f>
        <v>223525</v>
      </c>
      <c r="R58" s="9">
        <f>'펀더멘탈 지표'!E78</f>
        <v>242457</v>
      </c>
      <c r="S58" s="9">
        <f>'펀더멘탈 지표'!F78</f>
        <v>262892</v>
      </c>
      <c r="T58" s="9">
        <f>'펀더멘탈 지표'!G78</f>
        <v>277177</v>
      </c>
      <c r="U58" s="9">
        <f>'펀더멘탈 지표'!H78</f>
        <v>8969</v>
      </c>
      <c r="V58" s="9">
        <f>'펀더멘탈 지표'!I78</f>
        <v>13596</v>
      </c>
      <c r="W58" s="9">
        <f>'펀더멘탈 지표'!J78</f>
        <v>15244</v>
      </c>
      <c r="X58" s="9">
        <f>'펀더멘탈 지표'!K78</f>
        <v>15880</v>
      </c>
      <c r="Y58" s="9">
        <f>'펀더멘탈 지표'!L78</f>
        <v>4.01</v>
      </c>
      <c r="Z58" s="9">
        <f>'펀더멘탈 지표'!M78</f>
        <v>5.61</v>
      </c>
      <c r="AA58" s="9">
        <f>'펀더멘탈 지표'!N78</f>
        <v>5.8</v>
      </c>
      <c r="AB58" s="9">
        <f>'펀더멘탈 지표'!O78</f>
        <v>5.73</v>
      </c>
      <c r="AC58" s="9">
        <f>'펀더멘탈 지표'!P78</f>
        <v>3.16</v>
      </c>
      <c r="AD58" s="9">
        <f>'펀더멘탈 지표'!Q78</f>
        <v>13.5</v>
      </c>
      <c r="AE58" s="9">
        <f>'펀더멘탈 지표'!R78</f>
        <v>10.76</v>
      </c>
      <c r="AF58" s="9">
        <f>'펀더멘탈 지표'!S78</f>
        <v>10.76</v>
      </c>
      <c r="AG58" s="9">
        <f>'펀더멘탈 지표'!T78</f>
        <v>9312</v>
      </c>
      <c r="AH58" s="9">
        <f>'펀더멘탈 지표'!U78</f>
        <v>41851</v>
      </c>
      <c r="AI58" s="9">
        <f>'펀더멘탈 지표'!V78</f>
        <v>37413</v>
      </c>
      <c r="AJ58" s="9">
        <f>'펀더멘탈 지표'!W78</f>
        <v>41725</v>
      </c>
      <c r="AK58" s="9">
        <f>'펀더멘탈 지표'!X78</f>
        <v>304614</v>
      </c>
      <c r="AL58" s="9">
        <f>'펀더멘탈 지표'!Y78</f>
        <v>329172</v>
      </c>
      <c r="AM58" s="9">
        <f>'펀더멘탈 지표'!Z78</f>
        <v>381542</v>
      </c>
      <c r="AN58" s="9">
        <f>'펀더멘탈 지표'!AA78</f>
        <v>411342</v>
      </c>
      <c r="AO58" s="9">
        <f>'펀더멘탈 지표'!AB78</f>
        <v>3500</v>
      </c>
      <c r="AP58" s="9">
        <f>'펀더멘탈 지표'!AC78</f>
        <v>4000</v>
      </c>
      <c r="AQ58" s="9">
        <f>'펀더멘탈 지표'!AD78</f>
        <v>5000</v>
      </c>
      <c r="AR58" s="9">
        <f>'펀더멘탈 지표'!AE78</f>
        <v>4955</v>
      </c>
      <c r="AS58" s="10">
        <f>(T58/Q58)^(1/4)-1</f>
        <v>5.5255857695050814E-2</v>
      </c>
      <c r="AT58" s="10">
        <f>T58/S58-1</f>
        <v>5.4337903017208644E-2</v>
      </c>
      <c r="AU58" s="10">
        <f>(X58/U58)^(1/4)-1</f>
        <v>0.1535239567586355</v>
      </c>
      <c r="AV58" s="10">
        <f>X58/W58-1</f>
        <v>4.1721332983468917E-2</v>
      </c>
      <c r="AW58" s="10">
        <f>AJ58/AI58-1</f>
        <v>0.11525405607676475</v>
      </c>
      <c r="AX58" s="10">
        <f>AR58/P58</f>
        <v>1.283678756476684E-2</v>
      </c>
      <c r="AY58" s="12">
        <f>AX58+AV58</f>
        <v>5.4558120548235757E-2</v>
      </c>
      <c r="AZ58" s="11">
        <f>P58/AI58</f>
        <v>10.317269398337476</v>
      </c>
      <c r="BA58" s="11">
        <f>P58/AJ58</f>
        <v>9.2510485320551226</v>
      </c>
      <c r="BB58" s="11">
        <f>P58/AM58</f>
        <v>1.011684165832333</v>
      </c>
      <c r="BC58" s="11">
        <f>P58/AN58</f>
        <v>0.93839189773959386</v>
      </c>
      <c r="BD58" s="11">
        <f>AVERAGE(AC58:AF58)</f>
        <v>9.5449999999999999</v>
      </c>
      <c r="BE58">
        <v>93</v>
      </c>
      <c r="BF58">
        <f>BE58+O58</f>
        <v>111</v>
      </c>
      <c r="BG58">
        <v>57</v>
      </c>
    </row>
    <row r="59" spans="1:59" x14ac:dyDescent="0.3">
      <c r="A59" s="5">
        <f>유니버스!A10</f>
        <v>4170</v>
      </c>
      <c r="B59" s="5" t="str">
        <f>유니버스!B10</f>
        <v>신세계</v>
      </c>
      <c r="C59" s="5" t="str">
        <f>유니버스!C10</f>
        <v>소비재</v>
      </c>
      <c r="D59" s="5">
        <f>유니버스!D10</f>
        <v>0</v>
      </c>
      <c r="E59" s="6">
        <f>'모멘텀 지표'!C10</f>
        <v>-0.97</v>
      </c>
      <c r="F59" s="6">
        <f>'모멘텀 지표'!D10</f>
        <v>-0.31</v>
      </c>
      <c r="G59" s="6">
        <f>'모멘텀 지표'!E10</f>
        <v>-3.05</v>
      </c>
      <c r="H59" s="6">
        <f>'모멘텀 지표'!F10</f>
        <v>-1.62</v>
      </c>
      <c r="I59" s="6">
        <f>'모멘텀 지표'!G10</f>
        <v>5.61</v>
      </c>
      <c r="J59" s="6">
        <f>'모멘텀 지표'!H10</f>
        <v>-0.14000000000000001</v>
      </c>
      <c r="K59" s="6">
        <v>82</v>
      </c>
      <c r="L59" s="6">
        <v>87</v>
      </c>
      <c r="M59" s="6">
        <v>25</v>
      </c>
      <c r="N59">
        <f>L59+M59</f>
        <v>112</v>
      </c>
      <c r="O59">
        <v>52</v>
      </c>
      <c r="P59" s="9">
        <f>'펀더멘탈 지표'!C10</f>
        <v>254000</v>
      </c>
      <c r="Q59" s="9">
        <f>'펀더멘탈 지표'!D10</f>
        <v>63942</v>
      </c>
      <c r="R59" s="9">
        <f>'펀더멘탈 지표'!E10</f>
        <v>47693</v>
      </c>
      <c r="S59" s="9">
        <f>'펀더멘탈 지표'!F10</f>
        <v>63164</v>
      </c>
      <c r="T59" s="9">
        <f>'펀더멘탈 지표'!G10</f>
        <v>73266</v>
      </c>
      <c r="U59" s="9">
        <f>'펀더멘탈 지표'!H10</f>
        <v>4678</v>
      </c>
      <c r="V59" s="9">
        <f>'펀더멘탈 지표'!I10</f>
        <v>885</v>
      </c>
      <c r="W59" s="9">
        <f>'펀더멘탈 지표'!J10</f>
        <v>5174</v>
      </c>
      <c r="X59" s="9">
        <f>'펀더멘탈 지표'!K10</f>
        <v>6247</v>
      </c>
      <c r="Y59" s="9">
        <f>'펀더멘탈 지표'!L10</f>
        <v>7.32</v>
      </c>
      <c r="Z59" s="9">
        <f>'펀더멘탈 지표'!M10</f>
        <v>1.85</v>
      </c>
      <c r="AA59" s="9">
        <f>'펀더멘탈 지표'!N10</f>
        <v>8.19</v>
      </c>
      <c r="AB59" s="9">
        <f>'펀더멘탈 지표'!O10</f>
        <v>8.5299999999999994</v>
      </c>
      <c r="AC59" s="9">
        <f>'펀더멘탈 지표'!P10</f>
        <v>14.24</v>
      </c>
      <c r="AD59" s="9">
        <f>'펀더멘탈 지표'!Q10</f>
        <v>-2.81</v>
      </c>
      <c r="AE59" s="9">
        <f>'펀더멘탈 지표'!R10</f>
        <v>8.5399999999999991</v>
      </c>
      <c r="AF59" s="9">
        <f>'펀더멘탈 지표'!S10</f>
        <v>8.42</v>
      </c>
      <c r="AG59" s="9">
        <f>'펀더멘탈 지표'!T10</f>
        <v>53472</v>
      </c>
      <c r="AH59" s="9">
        <f>'펀더멘탈 지표'!U10</f>
        <v>-10512</v>
      </c>
      <c r="AI59" s="9">
        <f>'펀더멘탈 지표'!V10</f>
        <v>31165</v>
      </c>
      <c r="AJ59" s="9">
        <f>'펀더멘탈 지표'!W10</f>
        <v>33403</v>
      </c>
      <c r="AK59" s="9">
        <f>'펀더멘탈 지표'!X10</f>
        <v>399182</v>
      </c>
      <c r="AL59" s="9">
        <f>'펀더멘탈 지표'!Y10</f>
        <v>349962</v>
      </c>
      <c r="AM59" s="9">
        <f>'펀더멘탈 지표'!Z10</f>
        <v>380637</v>
      </c>
      <c r="AN59" s="9">
        <f>'펀더멘탈 지표'!AA10</f>
        <v>413642</v>
      </c>
      <c r="AO59" s="9">
        <f>'펀더멘탈 지표'!AB10</f>
        <v>2000</v>
      </c>
      <c r="AP59" s="9">
        <f>'펀더멘탈 지표'!AC10</f>
        <v>1500</v>
      </c>
      <c r="AQ59" s="9">
        <f>'펀더멘탈 지표'!AD10</f>
        <v>3000</v>
      </c>
      <c r="AR59" s="9">
        <f>'펀더멘탈 지표'!AE10</f>
        <v>2527</v>
      </c>
      <c r="AS59" s="10">
        <f>(T59/Q59)^(1/4)-1</f>
        <v>3.4615704639255895E-2</v>
      </c>
      <c r="AT59" s="10">
        <f>T59/S59-1</f>
        <v>0.1599328731555949</v>
      </c>
      <c r="AU59" s="10">
        <f>(X59/U59)^(1/4)-1</f>
        <v>7.4986034236533605E-2</v>
      </c>
      <c r="AV59" s="10">
        <f>X59/W59-1</f>
        <v>0.20738306919211436</v>
      </c>
      <c r="AW59" s="10">
        <f>AJ59/AI59-1</f>
        <v>7.1811326808920217E-2</v>
      </c>
      <c r="AX59" s="10">
        <f>AR59/P59</f>
        <v>9.9488188976377956E-3</v>
      </c>
      <c r="AY59" s="12">
        <f>AX59+AV59</f>
        <v>0.21733188808975215</v>
      </c>
      <c r="AZ59" s="11">
        <f>P59/AI59</f>
        <v>8.1501684582063216</v>
      </c>
      <c r="BA59" s="11">
        <f>P59/AJ59</f>
        <v>7.604107415501602</v>
      </c>
      <c r="BB59" s="11">
        <f>P59/AM59</f>
        <v>0.66730244301000696</v>
      </c>
      <c r="BC59" s="11">
        <f>P59/AN59</f>
        <v>0.6140575666881023</v>
      </c>
      <c r="BD59" s="11">
        <f>AVERAGE(AC59:AF59)</f>
        <v>7.0975000000000001</v>
      </c>
      <c r="BE59">
        <v>61</v>
      </c>
      <c r="BF59">
        <f>BE59+O59</f>
        <v>113</v>
      </c>
      <c r="BG59">
        <v>58</v>
      </c>
    </row>
    <row r="60" spans="1:59" x14ac:dyDescent="0.3">
      <c r="A60" s="5">
        <f>유니버스!A28</f>
        <v>11790</v>
      </c>
      <c r="B60" s="5" t="str">
        <f>유니버스!B28</f>
        <v>SKC</v>
      </c>
      <c r="C60" s="5" t="str">
        <f>유니버스!C28</f>
        <v>이차전지</v>
      </c>
      <c r="D60" s="5" t="str">
        <f>유니버스!D28</f>
        <v>동박</v>
      </c>
      <c r="E60" s="6">
        <f>'모멘텀 지표'!C28</f>
        <v>-1.88</v>
      </c>
      <c r="F60" s="6">
        <f>'모멘텀 지표'!D28</f>
        <v>-0.63</v>
      </c>
      <c r="G60" s="6">
        <f>'모멘텀 지표'!E28</f>
        <v>10.6</v>
      </c>
      <c r="H60" s="6">
        <f>'모멘텀 지표'!F28</f>
        <v>2.66</v>
      </c>
      <c r="I60" s="6">
        <f>'모멘텀 지표'!G28</f>
        <v>0.32</v>
      </c>
      <c r="J60" s="6">
        <f>'모멘텀 지표'!H28</f>
        <v>9.2200000000000006</v>
      </c>
      <c r="K60" s="6">
        <v>99</v>
      </c>
      <c r="L60" s="6">
        <v>22</v>
      </c>
      <c r="M60" s="6">
        <v>42</v>
      </c>
      <c r="N60">
        <f>L60+M60</f>
        <v>64</v>
      </c>
      <c r="O60">
        <v>21</v>
      </c>
      <c r="P60" s="9">
        <f>'펀더멘탈 지표'!C28</f>
        <v>156500</v>
      </c>
      <c r="Q60" s="9">
        <f>'펀더멘탈 지표'!D28</f>
        <v>23611</v>
      </c>
      <c r="R60" s="9">
        <f>'펀더멘탈 지표'!E28</f>
        <v>24659</v>
      </c>
      <c r="S60" s="9">
        <f>'펀더멘탈 지표'!F28</f>
        <v>33961</v>
      </c>
      <c r="T60" s="9">
        <f>'펀더멘탈 지표'!G28</f>
        <v>40721</v>
      </c>
      <c r="U60" s="9">
        <f>'펀더멘탈 지표'!H28</f>
        <v>1398</v>
      </c>
      <c r="V60" s="9">
        <f>'펀더멘탈 지표'!I28</f>
        <v>2020</v>
      </c>
      <c r="W60" s="9">
        <f>'펀더멘탈 지표'!J28</f>
        <v>4647</v>
      </c>
      <c r="X60" s="9">
        <f>'펀더멘탈 지표'!K28</f>
        <v>4858</v>
      </c>
      <c r="Y60" s="9">
        <f>'펀더멘탈 지표'!L28</f>
        <v>5.92</v>
      </c>
      <c r="Z60" s="9">
        <f>'펀더멘탈 지표'!M28</f>
        <v>8.19</v>
      </c>
      <c r="AA60" s="9">
        <f>'펀더멘탈 지표'!N28</f>
        <v>13.69</v>
      </c>
      <c r="AB60" s="9">
        <f>'펀더멘탈 지표'!O28</f>
        <v>11.93</v>
      </c>
      <c r="AC60" s="9">
        <f>'펀더멘탈 지표'!P28</f>
        <v>3.86</v>
      </c>
      <c r="AD60" s="9">
        <f>'펀더멘탈 지표'!Q28</f>
        <v>2.21</v>
      </c>
      <c r="AE60" s="9">
        <f>'펀더멘탈 지표'!R28</f>
        <v>11.59</v>
      </c>
      <c r="AF60" s="9">
        <f>'펀더멘탈 지표'!S28</f>
        <v>10.98</v>
      </c>
      <c r="AG60" s="9">
        <f>'펀더멘탈 지표'!T28</f>
        <v>1591</v>
      </c>
      <c r="AH60" s="9">
        <f>'펀더멘탈 지표'!U28</f>
        <v>989</v>
      </c>
      <c r="AI60" s="9">
        <f>'펀더멘탈 지표'!V28</f>
        <v>5832</v>
      </c>
      <c r="AJ60" s="9">
        <f>'펀더멘탈 지표'!W28</f>
        <v>6036</v>
      </c>
      <c r="AK60" s="9">
        <f>'펀더멘탈 지표'!X28</f>
        <v>44022</v>
      </c>
      <c r="AL60" s="9">
        <f>'펀더멘탈 지표'!Y28</f>
        <v>50573</v>
      </c>
      <c r="AM60" s="9">
        <f>'펀더멘탈 지표'!Z28</f>
        <v>55782</v>
      </c>
      <c r="AN60" s="9">
        <f>'펀더멘탈 지표'!AA28</f>
        <v>60247</v>
      </c>
      <c r="AO60" s="9">
        <f>'펀더멘탈 지표'!AB28</f>
        <v>1000</v>
      </c>
      <c r="AP60" s="9">
        <f>'펀더멘탈 지표'!AC28</f>
        <v>1000</v>
      </c>
      <c r="AQ60" s="9">
        <f>'펀더멘탈 지표'!AD28</f>
        <v>1100</v>
      </c>
      <c r="AR60" s="9">
        <f>'펀더멘탈 지표'!AE28</f>
        <v>1169</v>
      </c>
      <c r="AS60" s="10">
        <f>(T60/Q60)^(1/4)-1</f>
        <v>0.14597729555615935</v>
      </c>
      <c r="AT60" s="10">
        <f>T60/S60-1</f>
        <v>0.19905185359677269</v>
      </c>
      <c r="AU60" s="10">
        <f>(X60/U60)^(1/4)-1</f>
        <v>0.3653298484923746</v>
      </c>
      <c r="AV60" s="10">
        <f>X60/W60-1</f>
        <v>4.5405638046051244E-2</v>
      </c>
      <c r="AW60" s="10">
        <f>AJ60/AI60-1</f>
        <v>3.4979423868312765E-2</v>
      </c>
      <c r="AX60" s="10">
        <f>AR60/P60</f>
        <v>7.4696485623003198E-3</v>
      </c>
      <c r="AY60" s="12">
        <f>AX60+AV60</f>
        <v>5.2875286608351564E-2</v>
      </c>
      <c r="AZ60" s="11">
        <f>P60/AI60</f>
        <v>26.834705075445815</v>
      </c>
      <c r="BA60" s="11">
        <f>P60/AJ60</f>
        <v>25.927766732935719</v>
      </c>
      <c r="BB60" s="11">
        <f>P60/AM60</f>
        <v>2.8055645190204728</v>
      </c>
      <c r="BC60" s="11">
        <f>P60/AN60</f>
        <v>2.5976397165004066</v>
      </c>
      <c r="BD60" s="11">
        <f>AVERAGE(AC60:AF60)</f>
        <v>7.16</v>
      </c>
      <c r="BE60">
        <v>94</v>
      </c>
      <c r="BF60">
        <f>BE60+O60</f>
        <v>115</v>
      </c>
      <c r="BG60">
        <v>59</v>
      </c>
    </row>
    <row r="61" spans="1:59" x14ac:dyDescent="0.3">
      <c r="A61" s="5">
        <f>유니버스!A93</f>
        <v>178920</v>
      </c>
      <c r="B61" s="5" t="str">
        <f>유니버스!B93</f>
        <v>PI첨단소재</v>
      </c>
      <c r="C61" s="5" t="str">
        <f>유니버스!C93</f>
        <v>디스플레이</v>
      </c>
      <c r="D61" s="5">
        <f>유니버스!D93</f>
        <v>0</v>
      </c>
      <c r="E61" s="6">
        <f>'모멘텀 지표'!C93</f>
        <v>3.31</v>
      </c>
      <c r="F61" s="6">
        <f>'모멘텀 지표'!D93</f>
        <v>1.38</v>
      </c>
      <c r="G61" s="6">
        <f>'모멘텀 지표'!E93</f>
        <v>9.5</v>
      </c>
      <c r="H61" s="6">
        <f>'모멘텀 지표'!F93</f>
        <v>4.04</v>
      </c>
      <c r="I61" s="6">
        <f>'모멘텀 지표'!G93</f>
        <v>-10.039999999999999</v>
      </c>
      <c r="J61" s="6">
        <f>'모멘텀 지표'!H93</f>
        <v>7.22</v>
      </c>
      <c r="K61" s="6">
        <v>20</v>
      </c>
      <c r="L61" s="6">
        <v>23</v>
      </c>
      <c r="M61" s="6">
        <v>80</v>
      </c>
      <c r="N61">
        <f>L61+M61</f>
        <v>103</v>
      </c>
      <c r="O61">
        <v>45</v>
      </c>
      <c r="P61" s="9">
        <f>'펀더멘탈 지표'!C93</f>
        <v>48400</v>
      </c>
      <c r="Q61" s="9">
        <f>'펀더멘탈 지표'!D93</f>
        <v>2237</v>
      </c>
      <c r="R61" s="9">
        <f>'펀더멘탈 지표'!E93</f>
        <v>2618</v>
      </c>
      <c r="S61" s="9">
        <f>'펀더멘탈 지표'!F93</f>
        <v>3019</v>
      </c>
      <c r="T61" s="9">
        <f>'펀더멘탈 지표'!G93</f>
        <v>3544</v>
      </c>
      <c r="U61" s="9">
        <f>'펀더멘탈 지표'!H93</f>
        <v>336</v>
      </c>
      <c r="V61" s="9">
        <f>'펀더멘탈 지표'!I93</f>
        <v>600</v>
      </c>
      <c r="W61" s="9">
        <f>'펀더멘탈 지표'!J93</f>
        <v>759</v>
      </c>
      <c r="X61" s="9">
        <f>'펀더멘탈 지표'!K93</f>
        <v>884</v>
      </c>
      <c r="Y61" s="9">
        <f>'펀더멘탈 지표'!L93</f>
        <v>15.02</v>
      </c>
      <c r="Z61" s="9">
        <f>'펀더멘탈 지표'!M93</f>
        <v>22.92</v>
      </c>
      <c r="AA61" s="9">
        <f>'펀더멘탈 지표'!N93</f>
        <v>25.13</v>
      </c>
      <c r="AB61" s="9">
        <f>'펀더멘탈 지표'!O93</f>
        <v>24.94</v>
      </c>
      <c r="AC61" s="9">
        <f>'펀더멘탈 지표'!P93</f>
        <v>6.95</v>
      </c>
      <c r="AD61" s="9">
        <f>'펀더멘탈 지표'!Q93</f>
        <v>15.62</v>
      </c>
      <c r="AE61" s="9">
        <f>'펀더멘탈 지표'!R93</f>
        <v>21.03</v>
      </c>
      <c r="AF61" s="9">
        <f>'펀더멘탈 지표'!S93</f>
        <v>19.52</v>
      </c>
      <c r="AG61" s="9">
        <f>'펀더멘탈 지표'!T93</f>
        <v>603</v>
      </c>
      <c r="AH61" s="9">
        <f>'펀더멘탈 지표'!U93</f>
        <v>1421</v>
      </c>
      <c r="AI61" s="9">
        <f>'펀더멘탈 지표'!V93</f>
        <v>2179</v>
      </c>
      <c r="AJ61" s="9">
        <f>'펀더멘탈 지표'!W93</f>
        <v>2313</v>
      </c>
      <c r="AK61" s="9">
        <f>'펀더멘탈 지표'!X93</f>
        <v>8557</v>
      </c>
      <c r="AL61" s="9">
        <f>'펀더멘탈 지표'!Y93</f>
        <v>9633</v>
      </c>
      <c r="AM61" s="9">
        <f>'펀더멘탈 지표'!Z93</f>
        <v>11097</v>
      </c>
      <c r="AN61" s="9">
        <f>'펀더멘탈 지표'!AA93</f>
        <v>12596</v>
      </c>
      <c r="AO61" s="9">
        <f>'펀더멘탈 지표'!AB93</f>
        <v>315</v>
      </c>
      <c r="AP61" s="9">
        <f>'펀더멘탈 지표'!AC93</f>
        <v>711</v>
      </c>
      <c r="AQ61" s="9">
        <f>'펀더멘탈 지표'!AD93</f>
        <v>1090</v>
      </c>
      <c r="AR61" s="9">
        <f>'펀더멘탈 지표'!AE93</f>
        <v>821</v>
      </c>
      <c r="AS61" s="10">
        <f>(T61/Q61)^(1/4)-1</f>
        <v>0.12190719251265647</v>
      </c>
      <c r="AT61" s="10">
        <f>T61/S61-1</f>
        <v>0.17389864193441529</v>
      </c>
      <c r="AU61" s="10">
        <f>(X61/U61)^(1/4)-1</f>
        <v>0.27358591350231776</v>
      </c>
      <c r="AV61" s="10">
        <f>X61/W61-1</f>
        <v>0.16469038208168651</v>
      </c>
      <c r="AW61" s="10">
        <f>AJ61/AI61-1</f>
        <v>6.1496099128040438E-2</v>
      </c>
      <c r="AX61" s="10">
        <f>AR61/P61</f>
        <v>1.6962809917355371E-2</v>
      </c>
      <c r="AY61" s="12">
        <f>AX61+AV61</f>
        <v>0.1816531919990419</v>
      </c>
      <c r="AZ61" s="11">
        <f>P61/AI61</f>
        <v>22.212023864157871</v>
      </c>
      <c r="BA61" s="11">
        <f>P61/AJ61</f>
        <v>20.925205361003027</v>
      </c>
      <c r="BB61" s="11">
        <f>P61/AM61</f>
        <v>4.3615391547265023</v>
      </c>
      <c r="BC61" s="11">
        <f>P61/AN61</f>
        <v>3.8424896792632581</v>
      </c>
      <c r="BD61" s="11">
        <f>AVERAGE(AC61:AF61)</f>
        <v>15.780000000000001</v>
      </c>
      <c r="BE61">
        <v>71</v>
      </c>
      <c r="BF61">
        <f>BE61+O61</f>
        <v>116</v>
      </c>
      <c r="BG61">
        <v>60</v>
      </c>
    </row>
    <row r="62" spans="1:59" x14ac:dyDescent="0.3">
      <c r="A62" s="5">
        <f>유니버스!A21</f>
        <v>10140</v>
      </c>
      <c r="B62" s="5" t="str">
        <f>유니버스!B21</f>
        <v>삼성중공업</v>
      </c>
      <c r="C62" s="5" t="str">
        <f>유니버스!C21</f>
        <v>조선</v>
      </c>
      <c r="D62" s="5">
        <f>유니버스!D21</f>
        <v>0</v>
      </c>
      <c r="E62" s="6">
        <f>'모멘텀 지표'!C21</f>
        <v>12.43</v>
      </c>
      <c r="F62" s="6">
        <f>'모멘텀 지표'!D21</f>
        <v>5.87</v>
      </c>
      <c r="G62" s="6">
        <f>'모멘텀 지표'!E21</f>
        <v>12.84</v>
      </c>
      <c r="H62" s="6">
        <f>'모멘텀 지표'!F21</f>
        <v>9.5299999999999994</v>
      </c>
      <c r="I62" s="6">
        <f>'모멘텀 지표'!G21</f>
        <v>12.84</v>
      </c>
      <c r="J62" s="6">
        <f>'모멘텀 지표'!H21</f>
        <v>11.28</v>
      </c>
      <c r="K62" s="6">
        <v>4</v>
      </c>
      <c r="L62" s="6">
        <v>16</v>
      </c>
      <c r="M62" s="6">
        <v>12</v>
      </c>
      <c r="N62">
        <f>L62+M62</f>
        <v>28</v>
      </c>
      <c r="O62">
        <v>7</v>
      </c>
      <c r="P62" s="9">
        <f>'펀더멘탈 지표'!C21</f>
        <v>6240</v>
      </c>
      <c r="Q62" s="9">
        <f>'펀더멘탈 지표'!D21</f>
        <v>73497</v>
      </c>
      <c r="R62" s="9">
        <f>'펀더멘탈 지표'!E21</f>
        <v>68603</v>
      </c>
      <c r="S62" s="9">
        <f>'펀더멘탈 지표'!F21</f>
        <v>66220</v>
      </c>
      <c r="T62" s="9">
        <f>'펀더멘탈 지표'!G21</f>
        <v>70648</v>
      </c>
      <c r="U62" s="9">
        <f>'펀더멘탈 지표'!H21</f>
        <v>-6166</v>
      </c>
      <c r="V62" s="9">
        <f>'펀더멘탈 지표'!I21</f>
        <v>-10541</v>
      </c>
      <c r="W62" s="9">
        <f>'펀더멘탈 지표'!J21</f>
        <v>-13120</v>
      </c>
      <c r="X62" s="9">
        <f>'펀더멘탈 지표'!K21</f>
        <v>-2195</v>
      </c>
      <c r="Y62" s="9">
        <f>'펀더멘탈 지표'!L21</f>
        <v>-8.39</v>
      </c>
      <c r="Z62" s="9">
        <f>'펀더멘탈 지표'!M21</f>
        <v>-15.37</v>
      </c>
      <c r="AA62" s="9">
        <f>'펀더멘탈 지표'!N21</f>
        <v>-19.809999999999999</v>
      </c>
      <c r="AB62" s="9">
        <f>'펀더멘탈 지표'!O21</f>
        <v>-3.11</v>
      </c>
      <c r="AC62" s="9">
        <f>'펀더멘탈 지표'!P21</f>
        <v>-21.88</v>
      </c>
      <c r="AD62" s="9">
        <f>'펀더멘탈 지표'!Q21</f>
        <v>-33.049999999999997</v>
      </c>
      <c r="AE62" s="9">
        <f>'펀더멘탈 지표'!R21</f>
        <v>-36.89</v>
      </c>
      <c r="AF62" s="9">
        <f>'펀더멘탈 지표'!S21</f>
        <v>-6.22</v>
      </c>
      <c r="AG62" s="9">
        <f>'펀더멘탈 지표'!T21</f>
        <v>-1946</v>
      </c>
      <c r="AH62" s="9">
        <f>'펀더멘탈 지표'!U21</f>
        <v>-2201</v>
      </c>
      <c r="AI62" s="9">
        <f>'펀더멘탈 지표'!V21</f>
        <v>-2053</v>
      </c>
      <c r="AJ62" s="9">
        <f>'펀더멘탈 지표'!W21</f>
        <v>-276</v>
      </c>
      <c r="AK62" s="9">
        <f>'펀더멘탈 지표'!X21</f>
        <v>8099</v>
      </c>
      <c r="AL62" s="9">
        <f>'펀더멘탈 지표'!Y21</f>
        <v>5750</v>
      </c>
      <c r="AM62" s="9">
        <f>'펀더멘탈 지표'!Z21</f>
        <v>4813</v>
      </c>
      <c r="AN62" s="9">
        <f>'펀더멘탈 지표'!AA21</f>
        <v>4332</v>
      </c>
      <c r="AO62" s="9" t="str">
        <f>'펀더멘탈 지표'!AB21</f>
        <v>-</v>
      </c>
      <c r="AP62" s="9">
        <f>'펀더멘탈 지표'!AC21</f>
        <v>0</v>
      </c>
      <c r="AQ62" s="9">
        <f>'펀더멘탈 지표'!AD21</f>
        <v>0</v>
      </c>
      <c r="AR62" s="9" t="str">
        <f>'펀더멘탈 지표'!AE21</f>
        <v>-</v>
      </c>
      <c r="AS62" s="10">
        <f>(T62/Q62)^(1/4)-1</f>
        <v>-9.8350140098513172E-3</v>
      </c>
      <c r="AT62" s="10">
        <f>T62/S62-1</f>
        <v>6.6868015705225048E-2</v>
      </c>
      <c r="AU62" s="10">
        <f>(X62/U62)^(1/4)-1</f>
        <v>-0.22757245750643729</v>
      </c>
      <c r="AV62" s="10">
        <f>X62/W62-1</f>
        <v>-0.83269817073170738</v>
      </c>
      <c r="AW62" s="10">
        <f>AJ62/AI62-1</f>
        <v>-0.86556259132976132</v>
      </c>
      <c r="AX62" s="10">
        <f>AQ62/P62</f>
        <v>0</v>
      </c>
      <c r="AY62" s="12">
        <f>AX62+AV62</f>
        <v>-0.83269817073170738</v>
      </c>
      <c r="AZ62" s="11">
        <f>P62/AI62</f>
        <v>-3.0394544568923525</v>
      </c>
      <c r="BA62" s="11">
        <f>P62/AJ62</f>
        <v>-22.608695652173914</v>
      </c>
      <c r="BB62" s="11">
        <f>P62/AM62</f>
        <v>1.2964886765011427</v>
      </c>
      <c r="BC62" s="11">
        <f>P62/AN62</f>
        <v>1.4404432132963989</v>
      </c>
      <c r="BD62" s="11">
        <f>AVERAGE(AC62:AF62)</f>
        <v>-24.509999999999998</v>
      </c>
      <c r="BE62">
        <v>110</v>
      </c>
      <c r="BF62">
        <f>BE62+O62</f>
        <v>117</v>
      </c>
      <c r="BG62">
        <v>61</v>
      </c>
    </row>
    <row r="63" spans="1:59" x14ac:dyDescent="0.3">
      <c r="A63" s="5">
        <f>유니버스!A45</f>
        <v>35720</v>
      </c>
      <c r="B63" s="5" t="str">
        <f>유니버스!B45</f>
        <v>카카오</v>
      </c>
      <c r="C63" s="5" t="str">
        <f>유니버스!C45</f>
        <v>소프트웨어</v>
      </c>
      <c r="D63" s="5">
        <f>유니버스!D45</f>
        <v>0</v>
      </c>
      <c r="E63" s="6">
        <f>'모멘텀 지표'!C45</f>
        <v>0.32</v>
      </c>
      <c r="F63" s="6">
        <f>'모멘텀 지표'!D45</f>
        <v>0.1</v>
      </c>
      <c r="G63" s="6">
        <f>'모멘텀 지표'!E45</f>
        <v>-9.14</v>
      </c>
      <c r="H63" s="6">
        <f>'모멘텀 지표'!F45</f>
        <v>-6.92</v>
      </c>
      <c r="I63" s="6">
        <f>'모멘텀 지표'!G45</f>
        <v>2.69</v>
      </c>
      <c r="J63" s="6">
        <f>'모멘텀 지표'!H45</f>
        <v>-0.57999999999999996</v>
      </c>
      <c r="K63" s="6">
        <v>58</v>
      </c>
      <c r="L63" s="6">
        <v>117</v>
      </c>
      <c r="M63" s="6">
        <v>33</v>
      </c>
      <c r="N63">
        <f>L63+M63</f>
        <v>150</v>
      </c>
      <c r="O63">
        <v>83</v>
      </c>
      <c r="P63" s="9">
        <f>'펀더멘탈 지표'!C45</f>
        <v>95400</v>
      </c>
      <c r="Q63" s="9">
        <f>'펀더멘탈 지표'!D45</f>
        <v>30701</v>
      </c>
      <c r="R63" s="9">
        <f>'펀더멘탈 지표'!E45</f>
        <v>41568</v>
      </c>
      <c r="S63" s="9">
        <f>'펀더멘탈 지표'!F45</f>
        <v>61367</v>
      </c>
      <c r="T63" s="9">
        <f>'펀더멘탈 지표'!G45</f>
        <v>80039</v>
      </c>
      <c r="U63" s="9">
        <f>'펀더멘탈 지표'!H45</f>
        <v>2068</v>
      </c>
      <c r="V63" s="9">
        <f>'펀더멘탈 지표'!I45</f>
        <v>4559</v>
      </c>
      <c r="W63" s="9">
        <f>'펀더멘탈 지표'!J45</f>
        <v>5949</v>
      </c>
      <c r="X63" s="9">
        <f>'펀더멘탈 지표'!K45</f>
        <v>8670</v>
      </c>
      <c r="Y63" s="9">
        <f>'펀더멘탈 지표'!L45</f>
        <v>6.73</v>
      </c>
      <c r="Z63" s="9">
        <f>'펀더멘탈 지표'!M45</f>
        <v>10.97</v>
      </c>
      <c r="AA63" s="9">
        <f>'펀더멘탈 지표'!N45</f>
        <v>9.69</v>
      </c>
      <c r="AB63" s="9">
        <f>'펀더멘탈 지표'!O45</f>
        <v>10.83</v>
      </c>
      <c r="AC63" s="9">
        <f>'펀더멘탈 지표'!P45</f>
        <v>-5.81</v>
      </c>
      <c r="AD63" s="9">
        <f>'펀더멘탈 지표'!Q45</f>
        <v>2.7</v>
      </c>
      <c r="AE63" s="9">
        <f>'펀더멘탈 지표'!R45</f>
        <v>17.100000000000001</v>
      </c>
      <c r="AF63" s="9">
        <f>'펀더멘탈 지표'!S45</f>
        <v>7.99</v>
      </c>
      <c r="AG63" s="9">
        <f>'펀더멘탈 지표'!T45</f>
        <v>-717</v>
      </c>
      <c r="AH63" s="9">
        <f>'펀더멘탈 지표'!U45</f>
        <v>355</v>
      </c>
      <c r="AI63" s="9">
        <f>'펀더멘탈 지표'!V45</f>
        <v>3132</v>
      </c>
      <c r="AJ63" s="9">
        <f>'펀더멘탈 지표'!W45</f>
        <v>1815</v>
      </c>
      <c r="AK63" s="9">
        <f>'펀더멘탈 지표'!X45</f>
        <v>12746</v>
      </c>
      <c r="AL63" s="9">
        <f>'펀더멘탈 지표'!Y45</f>
        <v>14647</v>
      </c>
      <c r="AM63" s="9">
        <f>'펀더멘탈 지표'!Z45</f>
        <v>23024</v>
      </c>
      <c r="AN63" s="9">
        <f>'펀더멘탈 지표'!AA45</f>
        <v>23667</v>
      </c>
      <c r="AO63" s="9">
        <f>'펀더멘탈 지표'!AB45</f>
        <v>25</v>
      </c>
      <c r="AP63" s="9">
        <f>'펀더멘탈 지표'!AC45</f>
        <v>30</v>
      </c>
      <c r="AQ63" s="9">
        <f>'펀더멘탈 지표'!AD45</f>
        <v>53</v>
      </c>
      <c r="AR63" s="9">
        <f>'펀더멘탈 지표'!AE45</f>
        <v>75</v>
      </c>
      <c r="AS63" s="10">
        <f>(T63/Q63)^(1/4)-1</f>
        <v>0.27068318545227532</v>
      </c>
      <c r="AT63" s="10">
        <f>T63/S63-1</f>
        <v>0.30426776606319361</v>
      </c>
      <c r="AU63" s="10">
        <f>(X63/U63)^(1/4)-1</f>
        <v>0.43092588751321914</v>
      </c>
      <c r="AV63" s="10">
        <f>X63/W63-1</f>
        <v>0.45738779626828041</v>
      </c>
      <c r="AW63" s="10">
        <f>AJ63/AI63-1</f>
        <v>-0.42049808429118773</v>
      </c>
      <c r="AX63" s="10">
        <f>AR63/P63</f>
        <v>7.8616352201257866E-4</v>
      </c>
      <c r="AY63" s="12">
        <f>AX63+AV63</f>
        <v>0.45817395979029302</v>
      </c>
      <c r="AZ63" s="11">
        <f>P63/AI63</f>
        <v>30.459770114942529</v>
      </c>
      <c r="BA63" s="11">
        <f>P63/AJ63</f>
        <v>52.561983471074377</v>
      </c>
      <c r="BB63" s="11">
        <f>P63/AM63</f>
        <v>4.1435024322446141</v>
      </c>
      <c r="BC63" s="11">
        <f>P63/AN63</f>
        <v>4.0309291418430728</v>
      </c>
      <c r="BD63" s="11">
        <f>AVERAGE(AC63:AF63)</f>
        <v>5.495000000000001</v>
      </c>
      <c r="BE63">
        <v>34</v>
      </c>
      <c r="BF63">
        <f>BE63+O63</f>
        <v>117</v>
      </c>
      <c r="BG63">
        <v>62</v>
      </c>
    </row>
    <row r="64" spans="1:59" x14ac:dyDescent="0.3">
      <c r="A64" s="5">
        <f>유니버스!A90</f>
        <v>131970</v>
      </c>
      <c r="B64" s="5" t="str">
        <f>유니버스!B90</f>
        <v>테스나</v>
      </c>
      <c r="C64" s="5" t="str">
        <f>유니버스!C90</f>
        <v>반도체</v>
      </c>
      <c r="D64" s="5" t="str">
        <f>유니버스!D90</f>
        <v>OSAT</v>
      </c>
      <c r="E64" s="6">
        <f>'모멘텀 지표'!C90</f>
        <v>5.45</v>
      </c>
      <c r="F64" s="6">
        <f>'모멘텀 지표'!D90</f>
        <v>2.75</v>
      </c>
      <c r="G64" s="6">
        <f>'모멘텀 지표'!E90</f>
        <v>1.31</v>
      </c>
      <c r="H64" s="6">
        <f>'모멘텀 지표'!F90</f>
        <v>1.54</v>
      </c>
      <c r="I64" s="6">
        <f>'모멘텀 지표'!G90</f>
        <v>-11.53</v>
      </c>
      <c r="J64" s="6">
        <f>'모멘텀 지표'!H90</f>
        <v>-4.3600000000000003</v>
      </c>
      <c r="K64" s="6">
        <v>10</v>
      </c>
      <c r="L64" s="6">
        <v>61</v>
      </c>
      <c r="M64" s="6">
        <v>90</v>
      </c>
      <c r="N64">
        <f>L64+M64</f>
        <v>151</v>
      </c>
      <c r="O64">
        <v>85</v>
      </c>
      <c r="P64" s="9">
        <f>'펀더멘탈 지표'!C90</f>
        <v>42600</v>
      </c>
      <c r="Q64" s="9">
        <f>'펀더멘탈 지표'!D90</f>
        <v>968</v>
      </c>
      <c r="R64" s="9">
        <f>'펀더멘탈 지표'!E90</f>
        <v>1325</v>
      </c>
      <c r="S64" s="9">
        <f>'펀더멘탈 지표'!F90</f>
        <v>2076</v>
      </c>
      <c r="T64" s="9">
        <f>'펀더멘탈 지표'!G90</f>
        <v>2820</v>
      </c>
      <c r="U64" s="9">
        <f>'펀더멘탈 지표'!H90</f>
        <v>242</v>
      </c>
      <c r="V64" s="9">
        <f>'펀더멘탈 지표'!I90</f>
        <v>306</v>
      </c>
      <c r="W64" s="9">
        <f>'펀더멘탈 지표'!J90</f>
        <v>541</v>
      </c>
      <c r="X64" s="9">
        <f>'펀더멘탈 지표'!K90</f>
        <v>802</v>
      </c>
      <c r="Y64" s="9">
        <f>'펀더멘탈 지표'!L90</f>
        <v>24.98</v>
      </c>
      <c r="Z64" s="9">
        <f>'펀더멘탈 지표'!M90</f>
        <v>23.06</v>
      </c>
      <c r="AA64" s="9">
        <f>'펀더멘탈 지표'!N90</f>
        <v>26.04</v>
      </c>
      <c r="AB64" s="9">
        <f>'펀더멘탈 지표'!O90</f>
        <v>28.46</v>
      </c>
      <c r="AC64" s="9">
        <f>'펀더멘탈 지표'!P90</f>
        <v>17.5</v>
      </c>
      <c r="AD64" s="9">
        <f>'펀더멘탈 지표'!Q90</f>
        <v>19.23</v>
      </c>
      <c r="AE64" s="9">
        <f>'펀더멘탈 지표'!R90</f>
        <v>19.399999999999999</v>
      </c>
      <c r="AF64" s="9">
        <f>'펀더멘탈 지표'!S90</f>
        <v>22.02</v>
      </c>
      <c r="AG64" s="9">
        <f>'펀더멘탈 지표'!T90</f>
        <v>1549</v>
      </c>
      <c r="AH64" s="9">
        <f>'펀더멘탈 지표'!U90</f>
        <v>2248</v>
      </c>
      <c r="AI64" s="9">
        <f>'펀더멘탈 지표'!V90</f>
        <v>2761</v>
      </c>
      <c r="AJ64" s="9">
        <f>'펀더멘탈 지표'!W90</f>
        <v>4026</v>
      </c>
      <c r="AK64" s="9">
        <f>'펀더멘탈 지표'!X90</f>
        <v>10304</v>
      </c>
      <c r="AL64" s="9">
        <f>'펀더멘탈 지표'!Y90</f>
        <v>13173</v>
      </c>
      <c r="AM64" s="9">
        <f>'펀더멘탈 지표'!Z90</f>
        <v>15444</v>
      </c>
      <c r="AN64" s="9">
        <f>'펀더멘탈 지표'!AA90</f>
        <v>21307</v>
      </c>
      <c r="AO64" s="9">
        <f>'펀더멘탈 지표'!AB90</f>
        <v>101</v>
      </c>
      <c r="AP64" s="9">
        <f>'펀더멘탈 지표'!AC90</f>
        <v>130</v>
      </c>
      <c r="AQ64" s="9">
        <f>'펀더멘탈 지표'!AD90</f>
        <v>160</v>
      </c>
      <c r="AR64" s="9">
        <f>'펀더멘탈 지표'!AE90</f>
        <v>183</v>
      </c>
      <c r="AS64" s="10">
        <f>(T64/Q64)^(1/4)-1</f>
        <v>0.30645193891069256</v>
      </c>
      <c r="AT64" s="10">
        <f>T64/S64-1</f>
        <v>0.35838150289017334</v>
      </c>
      <c r="AU64" s="10">
        <f>(X64/U64)^(1/4)-1</f>
        <v>0.34924168582681969</v>
      </c>
      <c r="AV64" s="10">
        <f>X64/W64-1</f>
        <v>0.48243992606284669</v>
      </c>
      <c r="AW64" s="10">
        <f>AJ64/AI64-1</f>
        <v>0.45816733067729087</v>
      </c>
      <c r="AX64" s="10">
        <f>AR64/P64</f>
        <v>4.2957746478873241E-3</v>
      </c>
      <c r="AY64" s="12">
        <f>AX64+AV64</f>
        <v>0.48673570071073402</v>
      </c>
      <c r="AZ64" s="11">
        <f>P64/AI64</f>
        <v>15.429192321622601</v>
      </c>
      <c r="BA64" s="11">
        <f>P64/AJ64</f>
        <v>10.581222056631892</v>
      </c>
      <c r="BB64" s="11">
        <f>P64/AM64</f>
        <v>2.7583527583527583</v>
      </c>
      <c r="BC64" s="11">
        <f>P64/AN64</f>
        <v>1.9993429389402544</v>
      </c>
      <c r="BD64" s="11">
        <f>AVERAGE(AC64:AF64)</f>
        <v>19.537500000000001</v>
      </c>
      <c r="BE64">
        <v>32</v>
      </c>
      <c r="BF64">
        <f>BE64+O64</f>
        <v>117</v>
      </c>
      <c r="BG64">
        <v>63</v>
      </c>
    </row>
    <row r="65" spans="1:59" x14ac:dyDescent="0.3">
      <c r="A65" s="5">
        <f>유니버스!A13</f>
        <v>5850</v>
      </c>
      <c r="B65" s="5" t="str">
        <f>유니버스!B13</f>
        <v>에스엘</v>
      </c>
      <c r="C65" s="5" t="str">
        <f>유니버스!C13</f>
        <v>자동차</v>
      </c>
      <c r="D65" s="5">
        <f>유니버스!D13</f>
        <v>0</v>
      </c>
      <c r="E65" s="6">
        <f>'모멘텀 지표'!C13</f>
        <v>3.1</v>
      </c>
      <c r="F65" s="6">
        <f>'모멘텀 지표'!D13</f>
        <v>3.36</v>
      </c>
      <c r="G65" s="6">
        <f>'모멘텀 지표'!E13</f>
        <v>5.5</v>
      </c>
      <c r="H65" s="6">
        <f>'모멘텀 지표'!F13</f>
        <v>3.39</v>
      </c>
      <c r="I65" s="6">
        <f>'모멘텀 지표'!G13</f>
        <v>-16.420000000000002</v>
      </c>
      <c r="J65" s="6">
        <f>'모멘텀 지표'!H13</f>
        <v>0.26</v>
      </c>
      <c r="K65" s="6">
        <v>23</v>
      </c>
      <c r="L65" s="6">
        <v>40</v>
      </c>
      <c r="M65" s="6">
        <v>108</v>
      </c>
      <c r="N65">
        <f>L65+M65</f>
        <v>148</v>
      </c>
      <c r="O65">
        <v>81</v>
      </c>
      <c r="P65" s="9">
        <f>'펀더멘탈 지표'!C13</f>
        <v>24950</v>
      </c>
      <c r="Q65" s="9">
        <f>'펀더멘탈 지표'!D13</f>
        <v>22622</v>
      </c>
      <c r="R65" s="9">
        <f>'펀더멘탈 지표'!E13</f>
        <v>25050</v>
      </c>
      <c r="S65" s="9">
        <f>'펀더멘탈 지표'!F13</f>
        <v>30011</v>
      </c>
      <c r="T65" s="9">
        <f>'펀더멘탈 지표'!G13</f>
        <v>33030</v>
      </c>
      <c r="U65" s="9">
        <f>'펀더멘탈 지표'!H13</f>
        <v>436</v>
      </c>
      <c r="V65" s="9">
        <f>'펀더멘탈 지표'!I13</f>
        <v>932</v>
      </c>
      <c r="W65" s="9">
        <f>'펀더멘탈 지표'!J13</f>
        <v>1105</v>
      </c>
      <c r="X65" s="9">
        <f>'펀더멘탈 지표'!K13</f>
        <v>1548</v>
      </c>
      <c r="Y65" s="9">
        <f>'펀더멘탈 지표'!L13</f>
        <v>1.93</v>
      </c>
      <c r="Z65" s="9">
        <f>'펀더멘탈 지표'!M13</f>
        <v>3.72</v>
      </c>
      <c r="AA65" s="9">
        <f>'펀더멘탈 지표'!N13</f>
        <v>3.68</v>
      </c>
      <c r="AB65" s="9">
        <f>'펀더멘탈 지표'!O13</f>
        <v>4.6900000000000004</v>
      </c>
      <c r="AC65" s="9">
        <f>'펀더멘탈 지표'!P13</f>
        <v>7.25</v>
      </c>
      <c r="AD65" s="9">
        <f>'펀더멘탈 지표'!Q13</f>
        <v>4.74</v>
      </c>
      <c r="AE65" s="9">
        <f>'펀더멘탈 지표'!R13</f>
        <v>6.63</v>
      </c>
      <c r="AF65" s="9">
        <f>'펀더멘탈 지표'!S13</f>
        <v>9.11</v>
      </c>
      <c r="AG65" s="9">
        <f>'펀더멘탈 지표'!T13</f>
        <v>1921</v>
      </c>
      <c r="AH65" s="9">
        <f>'펀더멘탈 지표'!U13</f>
        <v>1362</v>
      </c>
      <c r="AI65" s="9">
        <f>'펀더멘탈 지표'!V13</f>
        <v>2001</v>
      </c>
      <c r="AJ65" s="9">
        <f>'펀더멘탈 지표'!W13</f>
        <v>2941</v>
      </c>
      <c r="AK65" s="9">
        <f>'펀더멘탈 지표'!X13</f>
        <v>29291</v>
      </c>
      <c r="AL65" s="9">
        <f>'펀더멘탈 지표'!Y13</f>
        <v>30605</v>
      </c>
      <c r="AM65" s="9">
        <f>'펀더멘탈 지표'!Z13</f>
        <v>32608</v>
      </c>
      <c r="AN65" s="9">
        <f>'펀더멘탈 지표'!AA13</f>
        <v>35001</v>
      </c>
      <c r="AO65" s="9">
        <f>'펀더멘탈 지표'!AB13</f>
        <v>400</v>
      </c>
      <c r="AP65" s="9">
        <f>'펀더멘탈 지표'!AC13</f>
        <v>500</v>
      </c>
      <c r="AQ65" s="9">
        <f>'펀더멘탈 지표'!AD13</f>
        <v>500</v>
      </c>
      <c r="AR65" s="9">
        <f>'펀더멘탈 지표'!AE13</f>
        <v>540</v>
      </c>
      <c r="AS65" s="10">
        <f>(T65/Q65)^(1/4)-1</f>
        <v>9.9244734324357875E-2</v>
      </c>
      <c r="AT65" s="10">
        <f>T65/S65-1</f>
        <v>0.10059644796907796</v>
      </c>
      <c r="AU65" s="10">
        <f>(X65/U65)^(1/4)-1</f>
        <v>0.37268572320450555</v>
      </c>
      <c r="AV65" s="10">
        <f>X65/W65-1</f>
        <v>0.40090497737556552</v>
      </c>
      <c r="AW65" s="10">
        <f>AJ65/AI65-1</f>
        <v>0.46976511744127936</v>
      </c>
      <c r="AX65" s="10">
        <f>AR65/P65</f>
        <v>2.1643286573146292E-2</v>
      </c>
      <c r="AY65" s="12">
        <f>AX65+AV65</f>
        <v>0.42254826394871181</v>
      </c>
      <c r="AZ65" s="11">
        <f>P65/AI65</f>
        <v>12.468765617191405</v>
      </c>
      <c r="BA65" s="11">
        <f>P65/AJ65</f>
        <v>8.483509010540633</v>
      </c>
      <c r="BB65" s="11">
        <f>P65/AM65</f>
        <v>0.76514965652600586</v>
      </c>
      <c r="BC65" s="11">
        <f>P65/AN65</f>
        <v>0.7128367760921116</v>
      </c>
      <c r="BD65" s="11">
        <f>AVERAGE(AC65:AF65)</f>
        <v>6.9325000000000001</v>
      </c>
      <c r="BE65">
        <v>37</v>
      </c>
      <c r="BF65">
        <f>BE65+O65</f>
        <v>118</v>
      </c>
      <c r="BG65">
        <v>64</v>
      </c>
    </row>
    <row r="66" spans="1:59" x14ac:dyDescent="0.3">
      <c r="A66" s="5">
        <f>유니버스!A41</f>
        <v>33640</v>
      </c>
      <c r="B66" s="5" t="str">
        <f>유니버스!B41</f>
        <v>네패스</v>
      </c>
      <c r="C66" s="5" t="str">
        <f>유니버스!C41</f>
        <v>반도체</v>
      </c>
      <c r="D66" s="5" t="str">
        <f>유니버스!D41</f>
        <v>테스트</v>
      </c>
      <c r="E66" s="6">
        <f>'모멘텀 지표'!C41</f>
        <v>-0.54</v>
      </c>
      <c r="F66" s="6">
        <f>'모멘텀 지표'!D41</f>
        <v>-0.65</v>
      </c>
      <c r="G66" s="6">
        <f>'모멘텀 지표'!E41</f>
        <v>-6.26</v>
      </c>
      <c r="H66" s="6">
        <f>'모멘텀 지표'!F41</f>
        <v>-4.37</v>
      </c>
      <c r="I66" s="6">
        <f>'모멘텀 지표'!G41</f>
        <v>-19.940000000000001</v>
      </c>
      <c r="J66" s="6">
        <f>'모멘텀 지표'!H41</f>
        <v>-5.98</v>
      </c>
      <c r="K66" s="6">
        <v>76</v>
      </c>
      <c r="L66" s="6">
        <v>105</v>
      </c>
      <c r="M66" s="6">
        <v>115</v>
      </c>
      <c r="N66">
        <f>L66+M66</f>
        <v>220</v>
      </c>
      <c r="O66">
        <v>118</v>
      </c>
      <c r="P66" s="9">
        <f>'펀더멘탈 지표'!C41</f>
        <v>27700</v>
      </c>
      <c r="Q66" s="9">
        <f>'펀더멘탈 지표'!D41</f>
        <v>3563</v>
      </c>
      <c r="R66" s="9">
        <f>'펀더멘탈 지표'!E41</f>
        <v>3436</v>
      </c>
      <c r="S66" s="9">
        <f>'펀더멘탈 지표'!F41</f>
        <v>4184</v>
      </c>
      <c r="T66" s="9">
        <f>'펀더멘탈 지표'!G41</f>
        <v>6060</v>
      </c>
      <c r="U66" s="9">
        <f>'펀더멘탈 지표'!H41</f>
        <v>616</v>
      </c>
      <c r="V66" s="9">
        <f>'펀더멘탈 지표'!I41</f>
        <v>-36</v>
      </c>
      <c r="W66" s="9">
        <f>'펀더멘탈 지표'!J41</f>
        <v>-164</v>
      </c>
      <c r="X66" s="9">
        <f>'펀더멘탈 지표'!K41</f>
        <v>520</v>
      </c>
      <c r="Y66" s="9">
        <f>'펀더멘탈 지표'!L41</f>
        <v>17.29</v>
      </c>
      <c r="Z66" s="9">
        <f>'펀더멘탈 지표'!M41</f>
        <v>-1.04</v>
      </c>
      <c r="AA66" s="9">
        <f>'펀더멘탈 지표'!N41</f>
        <v>-3.92</v>
      </c>
      <c r="AB66" s="9">
        <f>'펀더멘탈 지표'!O41</f>
        <v>8.58</v>
      </c>
      <c r="AC66" s="9">
        <f>'펀더멘탈 지표'!P41</f>
        <v>17.12</v>
      </c>
      <c r="AD66" s="9">
        <f>'펀더멘탈 지표'!Q41</f>
        <v>-23.33</v>
      </c>
      <c r="AE66" s="9">
        <f>'펀더멘탈 지표'!R41</f>
        <v>-20.62</v>
      </c>
      <c r="AF66" s="9">
        <f>'펀더멘탈 지표'!S41</f>
        <v>12.01</v>
      </c>
      <c r="AG66" s="9">
        <f>'펀더멘탈 지표'!T41</f>
        <v>1380</v>
      </c>
      <c r="AH66" s="9">
        <f>'펀더멘탈 지표'!U41</f>
        <v>-2115</v>
      </c>
      <c r="AI66" s="9">
        <f>'펀더멘탈 지표'!V41</f>
        <v>-1721</v>
      </c>
      <c r="AJ66" s="9">
        <f>'펀더멘탈 지표'!W41</f>
        <v>1301</v>
      </c>
      <c r="AK66" s="9">
        <f>'펀더멘탈 지표'!X41</f>
        <v>9117</v>
      </c>
      <c r="AL66" s="9">
        <f>'펀더멘탈 지표'!Y41</f>
        <v>9023</v>
      </c>
      <c r="AM66" s="9">
        <f>'펀더멘탈 지표'!Z41</f>
        <v>7667</v>
      </c>
      <c r="AN66" s="9">
        <f>'펀더멘탈 지표'!AA41</f>
        <v>14158</v>
      </c>
      <c r="AO66" s="9">
        <f>'펀더멘탈 지표'!AB41</f>
        <v>270</v>
      </c>
      <c r="AP66" s="9" t="str">
        <f>'펀더멘탈 지표'!AC41</f>
        <v>-</v>
      </c>
      <c r="AQ66" s="9">
        <f>'펀더멘탈 지표'!AD41</f>
        <v>0</v>
      </c>
      <c r="AR66" s="9" t="str">
        <f>'펀더멘탈 지표'!AE41</f>
        <v>-</v>
      </c>
      <c r="AS66" s="10">
        <f>(T66/Q66)^(1/4)-1</f>
        <v>0.14199499477407107</v>
      </c>
      <c r="AT66" s="10">
        <f>T66/S66-1</f>
        <v>0.44837476099426388</v>
      </c>
      <c r="AU66" s="10">
        <f>(X66/U66)^(1/4)-1</f>
        <v>-4.1470114935227786E-2</v>
      </c>
      <c r="AV66" s="10">
        <f>X66/W66-1</f>
        <v>-4.1707317073170733</v>
      </c>
      <c r="AW66" s="10">
        <f>AJ66/AI66-1</f>
        <v>-1.7559558396281232</v>
      </c>
      <c r="AX66" s="10">
        <f>AQ66/P66</f>
        <v>0</v>
      </c>
      <c r="AY66" s="12">
        <f>AX66+AV66</f>
        <v>-4.1707317073170733</v>
      </c>
      <c r="AZ66" s="11">
        <f>P66/AI66</f>
        <v>-16.095293434049971</v>
      </c>
      <c r="BA66" s="11">
        <f>P66/AJ66</f>
        <v>21.291314373558802</v>
      </c>
      <c r="BB66" s="11">
        <f>P66/AM66</f>
        <v>3.6128863962436415</v>
      </c>
      <c r="BC66" s="11">
        <f>P66/AN66</f>
        <v>1.9564910298064699</v>
      </c>
      <c r="BD66" s="11">
        <f>AVERAGE(AC66:AF66)</f>
        <v>-3.7049999999999996</v>
      </c>
      <c r="BE66">
        <v>0</v>
      </c>
      <c r="BF66">
        <f>BE66+O66</f>
        <v>118</v>
      </c>
      <c r="BG66">
        <v>65</v>
      </c>
    </row>
    <row r="67" spans="1:59" x14ac:dyDescent="0.3">
      <c r="A67" s="5">
        <f>유니버스!A107</f>
        <v>267980</v>
      </c>
      <c r="B67" s="5" t="str">
        <f>유니버스!B107</f>
        <v>매일유업</v>
      </c>
      <c r="C67" s="5" t="str">
        <f>유니버스!C107</f>
        <v>소비재</v>
      </c>
      <c r="D67" s="5">
        <f>유니버스!D107</f>
        <v>0</v>
      </c>
      <c r="E67" s="6">
        <f>'모멘텀 지표'!C107</f>
        <v>-0.57999999999999996</v>
      </c>
      <c r="F67" s="6">
        <f>'모멘텀 지표'!D107</f>
        <v>-0.61</v>
      </c>
      <c r="G67" s="6">
        <f>'모멘텀 지표'!E107</f>
        <v>4.25</v>
      </c>
      <c r="H67" s="6">
        <f>'모멘텀 지표'!F107</f>
        <v>1.57</v>
      </c>
      <c r="I67" s="6">
        <f>'모멘텀 지표'!G107</f>
        <v>0.28999999999999998</v>
      </c>
      <c r="J67" s="6">
        <f>'모멘텀 지표'!H107</f>
        <v>1.83</v>
      </c>
      <c r="K67" s="6">
        <v>77</v>
      </c>
      <c r="L67" s="6">
        <v>47</v>
      </c>
      <c r="M67" s="6">
        <v>43</v>
      </c>
      <c r="N67">
        <f>L67+M67</f>
        <v>90</v>
      </c>
      <c r="O67">
        <v>33</v>
      </c>
      <c r="P67" s="9">
        <f>'펀더멘탈 지표'!C107</f>
        <v>68700</v>
      </c>
      <c r="Q67" s="9">
        <f>'펀더멘탈 지표'!D107</f>
        <v>13933</v>
      </c>
      <c r="R67" s="9">
        <f>'펀더멘탈 지표'!E107</f>
        <v>14631</v>
      </c>
      <c r="S67" s="9">
        <f>'펀더멘탈 지표'!F107</f>
        <v>15519</v>
      </c>
      <c r="T67" s="9">
        <f>'펀더멘탈 지표'!G107</f>
        <v>16420</v>
      </c>
      <c r="U67" s="9">
        <f>'펀더멘탈 지표'!H107</f>
        <v>853</v>
      </c>
      <c r="V67" s="9">
        <f>'펀더멘탈 지표'!I107</f>
        <v>865</v>
      </c>
      <c r="W67" s="9">
        <f>'펀더멘탈 지표'!J107</f>
        <v>878</v>
      </c>
      <c r="X67" s="9">
        <f>'펀더멘탈 지표'!K107</f>
        <v>948</v>
      </c>
      <c r="Y67" s="9">
        <f>'펀더멘탈 지표'!L107</f>
        <v>6.12</v>
      </c>
      <c r="Z67" s="9">
        <f>'펀더멘탈 지표'!M107</f>
        <v>5.91</v>
      </c>
      <c r="AA67" s="9">
        <f>'펀더멘탈 지표'!N107</f>
        <v>5.66</v>
      </c>
      <c r="AB67" s="9">
        <f>'펀더멘탈 지표'!O107</f>
        <v>5.77</v>
      </c>
      <c r="AC67" s="9">
        <f>'펀더멘탈 지표'!P107</f>
        <v>17.14</v>
      </c>
      <c r="AD67" s="9">
        <f>'펀더멘탈 지표'!Q107</f>
        <v>13.67</v>
      </c>
      <c r="AE67" s="9">
        <f>'펀더멘탈 지표'!R107</f>
        <v>15.84</v>
      </c>
      <c r="AF67" s="9">
        <f>'펀더멘탈 지표'!S107</f>
        <v>13.69</v>
      </c>
      <c r="AG67" s="9">
        <f>'펀더멘탈 지표'!T107</f>
        <v>8202</v>
      </c>
      <c r="AH67" s="9">
        <f>'펀더멘탈 지표'!U107</f>
        <v>7350</v>
      </c>
      <c r="AI67" s="9">
        <f>'펀더멘탈 지표'!V107</f>
        <v>9466</v>
      </c>
      <c r="AJ67" s="9">
        <f>'펀더멘탈 지표'!W107</f>
        <v>9288</v>
      </c>
      <c r="AK67" s="9">
        <f>'펀더멘탈 지표'!X107</f>
        <v>51546</v>
      </c>
      <c r="AL67" s="9">
        <f>'펀더멘탈 지표'!Y107</f>
        <v>57834</v>
      </c>
      <c r="AM67" s="9">
        <f>'펀더멘탈 지표'!Z107</f>
        <v>67256</v>
      </c>
      <c r="AN67" s="9">
        <f>'펀더멘탈 지표'!AA107</f>
        <v>76540</v>
      </c>
      <c r="AO67" s="9">
        <f>'펀더멘탈 지표'!AB107</f>
        <v>800</v>
      </c>
      <c r="AP67" s="9">
        <f>'펀더멘탈 지표'!AC107</f>
        <v>800</v>
      </c>
      <c r="AQ67" s="9">
        <f>'펀더멘탈 지표'!AD107</f>
        <v>1200</v>
      </c>
      <c r="AR67" s="9">
        <f>'펀더멘탈 지표'!AE107</f>
        <v>1000</v>
      </c>
      <c r="AS67" s="10">
        <f>(T67/Q67)^(1/4)-1</f>
        <v>4.1914612528258344E-2</v>
      </c>
      <c r="AT67" s="10">
        <f>T67/S67-1</f>
        <v>5.8057864553128447E-2</v>
      </c>
      <c r="AU67" s="10">
        <f>(X67/U67)^(1/4)-1</f>
        <v>2.6750271920711999E-2</v>
      </c>
      <c r="AV67" s="10">
        <f>X67/W67-1</f>
        <v>7.9726651480637845E-2</v>
      </c>
      <c r="AW67" s="10">
        <f>AJ67/AI67-1</f>
        <v>-1.8804141136699815E-2</v>
      </c>
      <c r="AX67" s="10">
        <f>AR67/P67</f>
        <v>1.4556040756914119E-2</v>
      </c>
      <c r="AY67" s="12">
        <f>AX67+AV67</f>
        <v>9.4282692237551965E-2</v>
      </c>
      <c r="AZ67" s="11">
        <f>P67/AI67</f>
        <v>7.2575533488273818</v>
      </c>
      <c r="BA67" s="11">
        <f>P67/AJ67</f>
        <v>7.3966408268733854</v>
      </c>
      <c r="BB67" s="11">
        <f>P67/AM67</f>
        <v>1.021470203401927</v>
      </c>
      <c r="BC67" s="11">
        <f>P67/AN67</f>
        <v>0.89756989809250065</v>
      </c>
      <c r="BD67" s="11">
        <f>AVERAGE(AC67:AF67)</f>
        <v>15.085000000000001</v>
      </c>
      <c r="BE67">
        <v>87</v>
      </c>
      <c r="BF67">
        <f>BE67+O67</f>
        <v>120</v>
      </c>
      <c r="BG67">
        <v>66</v>
      </c>
    </row>
    <row r="68" spans="1:59" x14ac:dyDescent="0.3">
      <c r="A68" s="5">
        <f>유니버스!A37</f>
        <v>28260</v>
      </c>
      <c r="B68" s="5" t="str">
        <f>유니버스!B37</f>
        <v>삼성물산</v>
      </c>
      <c r="C68" s="5" t="str">
        <f>유니버스!C37</f>
        <v>건설</v>
      </c>
      <c r="D68" s="5">
        <f>유니버스!D37</f>
        <v>0</v>
      </c>
      <c r="E68" s="6">
        <f>'모멘텀 지표'!C37</f>
        <v>-0.46</v>
      </c>
      <c r="F68" s="6">
        <f>'모멘텀 지표'!D37</f>
        <v>-0.55000000000000004</v>
      </c>
      <c r="G68" s="6">
        <f>'모멘텀 지표'!E37</f>
        <v>-3.11</v>
      </c>
      <c r="H68" s="6">
        <f>'모멘텀 지표'!F37</f>
        <v>-2.29</v>
      </c>
      <c r="I68" s="6">
        <f>'모멘텀 지표'!G37</f>
        <v>-3.54</v>
      </c>
      <c r="J68" s="6">
        <f>'모멘텀 지표'!H37</f>
        <v>-1.45</v>
      </c>
      <c r="K68" s="6">
        <v>74</v>
      </c>
      <c r="L68" s="6">
        <v>88</v>
      </c>
      <c r="M68" s="6">
        <v>55</v>
      </c>
      <c r="N68">
        <f>L68+M68</f>
        <v>143</v>
      </c>
      <c r="O68">
        <v>75</v>
      </c>
      <c r="P68" s="9">
        <f>'펀더멘탈 지표'!C37</f>
        <v>109000</v>
      </c>
      <c r="Q68" s="9">
        <f>'펀더멘탈 지표'!D37</f>
        <v>307615</v>
      </c>
      <c r="R68" s="9">
        <f>'펀더멘탈 지표'!E37</f>
        <v>302161</v>
      </c>
      <c r="S68" s="9">
        <f>'펀더멘탈 지표'!F37</f>
        <v>344552</v>
      </c>
      <c r="T68" s="9">
        <f>'펀더멘탈 지표'!G37</f>
        <v>356719</v>
      </c>
      <c r="U68" s="9">
        <f>'펀더멘탈 지표'!H37</f>
        <v>8668</v>
      </c>
      <c r="V68" s="9">
        <f>'펀더멘탈 지표'!I37</f>
        <v>8571</v>
      </c>
      <c r="W68" s="9">
        <f>'펀더멘탈 지표'!J37</f>
        <v>11960</v>
      </c>
      <c r="X68" s="9">
        <f>'펀더멘탈 지표'!K37</f>
        <v>15449</v>
      </c>
      <c r="Y68" s="9">
        <f>'펀더멘탈 지표'!L37</f>
        <v>2.82</v>
      </c>
      <c r="Z68" s="9">
        <f>'펀더멘탈 지표'!M37</f>
        <v>2.84</v>
      </c>
      <c r="AA68" s="9">
        <f>'펀더멘탈 지표'!N37</f>
        <v>3.47</v>
      </c>
      <c r="AB68" s="9">
        <f>'펀더멘탈 지표'!O37</f>
        <v>4.33</v>
      </c>
      <c r="AC68" s="9">
        <f>'펀더멘탈 지표'!P37</f>
        <v>4.7699999999999996</v>
      </c>
      <c r="AD68" s="9">
        <f>'펀더멘탈 지표'!Q37</f>
        <v>3.81</v>
      </c>
      <c r="AE68" s="9">
        <f>'펀더멘탈 지표'!R37</f>
        <v>5.4</v>
      </c>
      <c r="AF68" s="9">
        <f>'펀더멘탈 지표'!S37</f>
        <v>4.8</v>
      </c>
      <c r="AG68" s="9">
        <f>'펀더멘탈 지표'!T37</f>
        <v>5489</v>
      </c>
      <c r="AH68" s="9">
        <f>'펀더멘탈 지표'!U37</f>
        <v>5468</v>
      </c>
      <c r="AI68" s="9">
        <f>'펀더멘탈 지표'!V37</f>
        <v>8673</v>
      </c>
      <c r="AJ68" s="9">
        <f>'펀더멘탈 지표'!W37</f>
        <v>7882</v>
      </c>
      <c r="AK68" s="9">
        <f>'펀더멘탈 지표'!X37</f>
        <v>146097</v>
      </c>
      <c r="AL68" s="9">
        <f>'펀더멘탈 지표'!Y37</f>
        <v>183094</v>
      </c>
      <c r="AM68" s="9">
        <f>'펀더멘탈 지표'!Z37</f>
        <v>184352</v>
      </c>
      <c r="AN68" s="9">
        <f>'펀더멘탈 지표'!AA37</f>
        <v>190750</v>
      </c>
      <c r="AO68" s="9">
        <f>'펀더멘탈 지표'!AB37</f>
        <v>2000</v>
      </c>
      <c r="AP68" s="9">
        <f>'펀더멘탈 지표'!AC37</f>
        <v>2300</v>
      </c>
      <c r="AQ68" s="9">
        <f>'펀더멘탈 지표'!AD37</f>
        <v>4200</v>
      </c>
      <c r="AR68" s="9">
        <f>'펀더멘탈 지표'!AE37</f>
        <v>3233</v>
      </c>
      <c r="AS68" s="10">
        <f>(T68/Q68)^(1/4)-1</f>
        <v>3.7718796395565857E-2</v>
      </c>
      <c r="AT68" s="10">
        <f>T68/S68-1</f>
        <v>3.531252176739641E-2</v>
      </c>
      <c r="AU68" s="10">
        <f>(X68/U68)^(1/4)-1</f>
        <v>0.15543459758326339</v>
      </c>
      <c r="AV68" s="10">
        <f>X68/W68-1</f>
        <v>0.29172240802675575</v>
      </c>
      <c r="AW68" s="10">
        <f>AJ68/AI68-1</f>
        <v>-9.1202582728006409E-2</v>
      </c>
      <c r="AX68" s="10">
        <f>AR68/P68</f>
        <v>2.9660550458715598E-2</v>
      </c>
      <c r="AY68" s="12">
        <f>AX68+AV68</f>
        <v>0.32138295848547133</v>
      </c>
      <c r="AZ68" s="11">
        <f>P68/AI68</f>
        <v>12.567738959990775</v>
      </c>
      <c r="BA68" s="11">
        <f>P68/AJ68</f>
        <v>13.828977416899264</v>
      </c>
      <c r="BB68" s="11">
        <f>P68/AM68</f>
        <v>0.5912601978823121</v>
      </c>
      <c r="BC68" s="11">
        <f>P68/AN68</f>
        <v>0.5714285714285714</v>
      </c>
      <c r="BD68" s="11">
        <f>AVERAGE(AC68:AF68)</f>
        <v>4.6950000000000003</v>
      </c>
      <c r="BE68">
        <v>46</v>
      </c>
      <c r="BF68">
        <f>BE68+O68</f>
        <v>121</v>
      </c>
      <c r="BG68">
        <v>67</v>
      </c>
    </row>
    <row r="69" spans="1:59" x14ac:dyDescent="0.3">
      <c r="A69" s="5">
        <f>유니버스!A15</f>
        <v>6280</v>
      </c>
      <c r="B69" s="5" t="str">
        <f>유니버스!B15</f>
        <v>녹십자</v>
      </c>
      <c r="C69" s="5" t="str">
        <f>유니버스!C15</f>
        <v>바이오</v>
      </c>
      <c r="D69" s="5">
        <f>유니버스!D15</f>
        <v>0</v>
      </c>
      <c r="E69" s="6">
        <f>'모멘텀 지표'!C15</f>
        <v>1.6</v>
      </c>
      <c r="F69" s="6">
        <f>'모멘텀 지표'!D15</f>
        <v>0.69</v>
      </c>
      <c r="G69" s="6">
        <f>'모멘텀 지표'!E15</f>
        <v>-2.8</v>
      </c>
      <c r="H69" s="6">
        <f>'모멘텀 지표'!F15</f>
        <v>-2.25</v>
      </c>
      <c r="I69" s="6">
        <f>'모멘텀 지표'!G15</f>
        <v>-4.5</v>
      </c>
      <c r="J69" s="6">
        <f>'모멘텀 지표'!H15</f>
        <v>0.49</v>
      </c>
      <c r="K69" s="6">
        <v>41</v>
      </c>
      <c r="L69" s="6">
        <v>84</v>
      </c>
      <c r="M69" s="6">
        <v>62</v>
      </c>
      <c r="N69">
        <f>L69+M69</f>
        <v>146</v>
      </c>
      <c r="O69">
        <v>79</v>
      </c>
      <c r="P69" s="9">
        <f>'펀더멘탈 지표'!C15</f>
        <v>191000</v>
      </c>
      <c r="Q69" s="9">
        <f>'펀더멘탈 지표'!D15</f>
        <v>13571</v>
      </c>
      <c r="R69" s="9">
        <f>'펀더멘탈 지표'!E15</f>
        <v>15041</v>
      </c>
      <c r="S69" s="9">
        <f>'펀더멘탈 지표'!F15</f>
        <v>15378</v>
      </c>
      <c r="T69" s="9">
        <f>'펀더멘탈 지표'!G15</f>
        <v>16869</v>
      </c>
      <c r="U69" s="9">
        <f>'펀더멘탈 지표'!H15</f>
        <v>417</v>
      </c>
      <c r="V69" s="9">
        <f>'펀더멘탈 지표'!I15</f>
        <v>503</v>
      </c>
      <c r="W69" s="9">
        <f>'펀더멘탈 지표'!J15</f>
        <v>737</v>
      </c>
      <c r="X69" s="9">
        <f>'펀더멘탈 지표'!K15</f>
        <v>964</v>
      </c>
      <c r="Y69" s="9">
        <f>'펀더멘탈 지표'!L15</f>
        <v>3.07</v>
      </c>
      <c r="Z69" s="9">
        <f>'펀더멘탈 지표'!M15</f>
        <v>3.34</v>
      </c>
      <c r="AA69" s="9">
        <f>'펀더멘탈 지표'!N15</f>
        <v>4.79</v>
      </c>
      <c r="AB69" s="9">
        <f>'펀더멘탈 지표'!O15</f>
        <v>5.72</v>
      </c>
      <c r="AC69" s="9">
        <f>'펀더멘탈 지표'!P15</f>
        <v>-0.34</v>
      </c>
      <c r="AD69" s="9">
        <f>'펀더멘탈 지표'!Q15</f>
        <v>7.48</v>
      </c>
      <c r="AE69" s="9">
        <f>'펀더멘탈 지표'!R15</f>
        <v>10.3</v>
      </c>
      <c r="AF69" s="9">
        <f>'펀더멘탈 지표'!S15</f>
        <v>5.63</v>
      </c>
      <c r="AG69" s="9">
        <f>'펀더멘탈 지표'!T15</f>
        <v>-311</v>
      </c>
      <c r="AH69" s="9">
        <f>'펀더멘탈 지표'!U15</f>
        <v>6935</v>
      </c>
      <c r="AI69" s="9">
        <f>'펀더멘탈 지표'!V15</f>
        <v>10543</v>
      </c>
      <c r="AJ69" s="9">
        <f>'펀더멘탈 지표'!W15</f>
        <v>6246</v>
      </c>
      <c r="AK69" s="9">
        <f>'펀더멘탈 지표'!X15</f>
        <v>91888</v>
      </c>
      <c r="AL69" s="9">
        <f>'펀더멘탈 지표'!Y15</f>
        <v>98003</v>
      </c>
      <c r="AM69" s="9">
        <f>'펀더멘탈 지표'!Z15</f>
        <v>111693</v>
      </c>
      <c r="AN69" s="9">
        <f>'펀더멘탈 지표'!AA15</f>
        <v>115358</v>
      </c>
      <c r="AO69" s="9">
        <f>'펀더멘탈 지표'!AB15</f>
        <v>1000</v>
      </c>
      <c r="AP69" s="9">
        <f>'펀더멘탈 지표'!AC15</f>
        <v>1500</v>
      </c>
      <c r="AQ69" s="9">
        <f>'펀더멘탈 지표'!AD15</f>
        <v>2000</v>
      </c>
      <c r="AR69" s="9">
        <f>'펀더멘탈 지표'!AE15</f>
        <v>2000</v>
      </c>
      <c r="AS69" s="10">
        <f>(T69/Q69)^(1/4)-1</f>
        <v>5.58916899829216E-2</v>
      </c>
      <c r="AT69" s="10">
        <f>T69/S69-1</f>
        <v>9.6956691377292126E-2</v>
      </c>
      <c r="AU69" s="10">
        <f>(X69/U69)^(1/4)-1</f>
        <v>0.23306293888387186</v>
      </c>
      <c r="AV69" s="10">
        <f>X69/W69-1</f>
        <v>0.30800542740841252</v>
      </c>
      <c r="AW69" s="10">
        <f>AJ69/AI69-1</f>
        <v>-0.40756900313003885</v>
      </c>
      <c r="AX69" s="10">
        <f>AR69/P69</f>
        <v>1.0471204188481676E-2</v>
      </c>
      <c r="AY69" s="12">
        <f>AX69+AV69</f>
        <v>0.31847663159689421</v>
      </c>
      <c r="AZ69" s="11">
        <f>P69/AI69</f>
        <v>18.116285687185812</v>
      </c>
      <c r="BA69" s="11">
        <f>P69/AJ69</f>
        <v>30.57957092539225</v>
      </c>
      <c r="BB69" s="11">
        <f>P69/AM69</f>
        <v>1.7100444969693713</v>
      </c>
      <c r="BC69" s="11">
        <f>P69/AN69</f>
        <v>1.6557152516513809</v>
      </c>
      <c r="BD69" s="11">
        <f>AVERAGE(AC69:AF69)</f>
        <v>5.7675000000000001</v>
      </c>
      <c r="BE69">
        <v>47</v>
      </c>
      <c r="BF69">
        <f>BE69+O69</f>
        <v>126</v>
      </c>
      <c r="BG69">
        <v>68</v>
      </c>
    </row>
    <row r="70" spans="1:59" x14ac:dyDescent="0.3">
      <c r="A70" s="5">
        <f>유니버스!A70</f>
        <v>86790</v>
      </c>
      <c r="B70" s="5" t="str">
        <f>유니버스!B70</f>
        <v>하나금융지주</v>
      </c>
      <c r="C70" s="5" t="str">
        <f>유니버스!C70</f>
        <v>금융</v>
      </c>
      <c r="D70" s="5">
        <f>유니버스!D70</f>
        <v>0</v>
      </c>
      <c r="E70" s="6">
        <f>'모멘텀 지표'!C70</f>
        <v>-0.21</v>
      </c>
      <c r="F70" s="6">
        <f>'모멘텀 지표'!D70</f>
        <v>-0.26</v>
      </c>
      <c r="G70" s="6">
        <f>'모멘텀 지표'!E70</f>
        <v>-1.05</v>
      </c>
      <c r="H70" s="6">
        <f>'모멘텀 지표'!F70</f>
        <v>-2.19</v>
      </c>
      <c r="I70" s="6">
        <f>'모멘텀 지표'!G70</f>
        <v>3.99</v>
      </c>
      <c r="J70" s="6">
        <f>'모멘텀 지표'!H70</f>
        <v>-1.38</v>
      </c>
      <c r="K70" s="6">
        <v>67</v>
      </c>
      <c r="L70" s="6">
        <v>76</v>
      </c>
      <c r="M70" s="6">
        <v>29</v>
      </c>
      <c r="N70">
        <f>L70+M70</f>
        <v>105</v>
      </c>
      <c r="O70">
        <v>47</v>
      </c>
      <c r="P70" s="9">
        <f>'펀더멘탈 지표'!C70</f>
        <v>46900</v>
      </c>
      <c r="Q70" s="9">
        <f>'펀더멘탈 지표'!D70</f>
        <v>383815</v>
      </c>
      <c r="R70" s="9">
        <f>'펀더멘탈 지표'!E70</f>
        <v>482160</v>
      </c>
      <c r="S70" s="9">
        <f>'펀더멘탈 지표'!F70</f>
        <v>416778</v>
      </c>
      <c r="T70" s="9" t="str">
        <f>'펀더멘탈 지표'!G70</f>
        <v>nan</v>
      </c>
      <c r="U70" s="9">
        <f>'펀더멘탈 지표'!H70</f>
        <v>32587</v>
      </c>
      <c r="V70" s="9">
        <f>'펀더멘탈 지표'!I70</f>
        <v>38364</v>
      </c>
      <c r="W70" s="9">
        <f>'펀더멘탈 지표'!J70</f>
        <v>46311</v>
      </c>
      <c r="X70" s="9">
        <f>'펀더멘탈 지표'!K70</f>
        <v>49249</v>
      </c>
      <c r="Y70" s="9">
        <f>'펀더멘탈 지표'!L70</f>
        <v>8.49</v>
      </c>
      <c r="Z70" s="9">
        <f>'펀더멘탈 지표'!M70</f>
        <v>7.96</v>
      </c>
      <c r="AA70" s="9">
        <f>'펀더멘탈 지표'!N70</f>
        <v>11.11</v>
      </c>
      <c r="AB70" s="9" t="str">
        <f>'펀더멘탈 지표'!O70</f>
        <v>nan</v>
      </c>
      <c r="AC70" s="9">
        <f>'펀더멘탈 지표'!P70</f>
        <v>8.77</v>
      </c>
      <c r="AD70" s="9">
        <f>'펀더멘탈 지표'!Q70</f>
        <v>8.9600000000000009</v>
      </c>
      <c r="AE70" s="9">
        <f>'펀더멘탈 지표'!R70</f>
        <v>10.86</v>
      </c>
      <c r="AF70" s="9">
        <f>'펀더멘탈 지표'!S70</f>
        <v>10.06</v>
      </c>
      <c r="AG70" s="9">
        <f>'펀더멘탈 지표'!T70</f>
        <v>7966</v>
      </c>
      <c r="AH70" s="9">
        <f>'펀더멘탈 지표'!U70</f>
        <v>8784</v>
      </c>
      <c r="AI70" s="9">
        <f>'펀더멘탈 지표'!V70</f>
        <v>11744</v>
      </c>
      <c r="AJ70" s="9">
        <f>'펀더멘탈 지표'!W70</f>
        <v>11909</v>
      </c>
      <c r="AK70" s="9">
        <f>'펀더멘탈 지표'!X70</f>
        <v>96461</v>
      </c>
      <c r="AL70" s="9">
        <f>'펀더멘탈 지표'!Y70</f>
        <v>105341</v>
      </c>
      <c r="AM70" s="9">
        <f>'펀더멘탈 지표'!Z70</f>
        <v>117363</v>
      </c>
      <c r="AN70" s="9">
        <f>'펀더멘탈 지표'!AA70</f>
        <v>126490</v>
      </c>
      <c r="AO70" s="9">
        <f>'펀더멘탈 지표'!AB70</f>
        <v>2100</v>
      </c>
      <c r="AP70" s="9">
        <f>'펀더멘탈 지표'!AC70</f>
        <v>1850</v>
      </c>
      <c r="AQ70" s="9">
        <f>'펀더멘탈 지표'!AD70</f>
        <v>3100</v>
      </c>
      <c r="AR70" s="9">
        <f>'펀더멘탈 지표'!AE70</f>
        <v>3194</v>
      </c>
      <c r="AS70" s="10" t="e">
        <f>(T70/Q70)^(1/4)-1</f>
        <v>#VALUE!</v>
      </c>
      <c r="AT70" s="10" t="e">
        <f>T70/S70-1</f>
        <v>#VALUE!</v>
      </c>
      <c r="AU70" s="10">
        <f>(X70/U70)^(1/4)-1</f>
        <v>0.10876181059025236</v>
      </c>
      <c r="AV70" s="10">
        <f>X70/W70-1</f>
        <v>6.3440651249163205E-2</v>
      </c>
      <c r="AW70" s="10">
        <f>AJ70/AI70-1</f>
        <v>1.4049727520435873E-2</v>
      </c>
      <c r="AX70" s="10">
        <f>AR70/P70</f>
        <v>6.8102345415778254E-2</v>
      </c>
      <c r="AY70" s="12">
        <f>AX70+AV70</f>
        <v>0.13154299666494146</v>
      </c>
      <c r="AZ70" s="11">
        <f>P70/AI70</f>
        <v>3.9935286103542236</v>
      </c>
      <c r="BA70" s="11">
        <f>P70/AJ70</f>
        <v>3.9381980015114619</v>
      </c>
      <c r="BB70" s="11">
        <f>P70/AM70</f>
        <v>0.39961487010386576</v>
      </c>
      <c r="BC70" s="11">
        <f>P70/AN70</f>
        <v>0.3707802988378528</v>
      </c>
      <c r="BD70" s="11">
        <f>AVERAGE(AC70:AF70)</f>
        <v>9.6624999999999996</v>
      </c>
      <c r="BE70">
        <v>80</v>
      </c>
      <c r="BF70">
        <f>BE70+O70</f>
        <v>127</v>
      </c>
      <c r="BG70">
        <v>69</v>
      </c>
    </row>
    <row r="71" spans="1:59" x14ac:dyDescent="0.3">
      <c r="A71" s="5">
        <f>유니버스!A84</f>
        <v>105560</v>
      </c>
      <c r="B71" s="5" t="str">
        <f>유니버스!B84</f>
        <v>KB금융</v>
      </c>
      <c r="C71" s="5" t="str">
        <f>유니버스!C84</f>
        <v>금융</v>
      </c>
      <c r="D71" s="5">
        <f>유니버스!D84</f>
        <v>0</v>
      </c>
      <c r="E71" s="6">
        <f>'모멘텀 지표'!C84</f>
        <v>-0.34</v>
      </c>
      <c r="F71" s="6">
        <f>'모멘텀 지표'!D84</f>
        <v>-0.37</v>
      </c>
      <c r="G71" s="6">
        <f>'모멘텀 지표'!E84</f>
        <v>3.48</v>
      </c>
      <c r="H71" s="6">
        <f>'모멘텀 지표'!F84</f>
        <v>-0.84</v>
      </c>
      <c r="I71" s="6">
        <f>'모멘텀 지표'!G84</f>
        <v>-2.94</v>
      </c>
      <c r="J71" s="6">
        <f>'모멘텀 지표'!H84</f>
        <v>-0.96</v>
      </c>
      <c r="K71" s="6">
        <v>69</v>
      </c>
      <c r="L71" s="6">
        <v>51</v>
      </c>
      <c r="M71" s="6">
        <v>51</v>
      </c>
      <c r="N71">
        <f>L71+M71</f>
        <v>102</v>
      </c>
      <c r="O71">
        <v>44</v>
      </c>
      <c r="P71" s="9">
        <f>'펀더멘탈 지표'!C84</f>
        <v>59400</v>
      </c>
      <c r="Q71" s="9">
        <f>'펀더멘탈 지표'!D84</f>
        <v>471697</v>
      </c>
      <c r="R71" s="9">
        <f>'펀더멘탈 지표'!E84</f>
        <v>556802</v>
      </c>
      <c r="S71" s="9">
        <f>'펀더멘탈 지표'!F84</f>
        <v>589176</v>
      </c>
      <c r="T71" s="9" t="str">
        <f>'펀더멘탈 지표'!G84</f>
        <v>nan</v>
      </c>
      <c r="U71" s="9">
        <f>'펀더멘탈 지표'!H84</f>
        <v>44906</v>
      </c>
      <c r="V71" s="9">
        <f>'펀더멘탈 지표'!I84</f>
        <v>46343</v>
      </c>
      <c r="W71" s="9">
        <f>'펀더멘탈 지표'!J84</f>
        <v>60976</v>
      </c>
      <c r="X71" s="9">
        <f>'펀더멘탈 지표'!K84</f>
        <v>64904</v>
      </c>
      <c r="Y71" s="9">
        <f>'펀더멘탈 지표'!L84</f>
        <v>9.52</v>
      </c>
      <c r="Z71" s="9">
        <f>'펀더멘탈 지표'!M84</f>
        <v>8.32</v>
      </c>
      <c r="AA71" s="9">
        <f>'펀더멘탈 지표'!N84</f>
        <v>10.35</v>
      </c>
      <c r="AB71" s="9" t="str">
        <f>'펀더멘탈 지표'!O84</f>
        <v>nan</v>
      </c>
      <c r="AC71" s="9">
        <f>'펀더멘탈 지표'!P84</f>
        <v>8.92</v>
      </c>
      <c r="AD71" s="9">
        <f>'펀더멘탈 지표'!Q84</f>
        <v>8.56</v>
      </c>
      <c r="AE71" s="9">
        <f>'펀더멘탈 지표'!R84</f>
        <v>9.8000000000000007</v>
      </c>
      <c r="AF71" s="9">
        <f>'펀더멘탈 지표'!S84</f>
        <v>9.58</v>
      </c>
      <c r="AG71" s="9">
        <f>'펀더멘탈 지표'!T84</f>
        <v>7923</v>
      </c>
      <c r="AH71" s="9">
        <f>'펀더멘탈 지표'!U84</f>
        <v>8341</v>
      </c>
      <c r="AI71" s="9">
        <f>'펀더멘탈 지표'!V84</f>
        <v>10605</v>
      </c>
      <c r="AJ71" s="9">
        <f>'펀더멘탈 지표'!W84</f>
        <v>11384</v>
      </c>
      <c r="AK71" s="9">
        <f>'펀더멘탈 지표'!X84</f>
        <v>98898</v>
      </c>
      <c r="AL71" s="9">
        <f>'펀더멘탈 지표'!Y84</f>
        <v>109191</v>
      </c>
      <c r="AM71" s="9">
        <f>'펀더멘탈 지표'!Z84</f>
        <v>121808</v>
      </c>
      <c r="AN71" s="9">
        <f>'펀더멘탈 지표'!AA84</f>
        <v>130058</v>
      </c>
      <c r="AO71" s="9">
        <f>'펀더멘탈 지표'!AB84</f>
        <v>2210</v>
      </c>
      <c r="AP71" s="9">
        <f>'펀더멘탈 지표'!AC84</f>
        <v>1770</v>
      </c>
      <c r="AQ71" s="9">
        <f>'펀더멘탈 지표'!AD84</f>
        <v>2940</v>
      </c>
      <c r="AR71" s="9">
        <f>'펀더멘탈 지표'!AE84</f>
        <v>3152</v>
      </c>
      <c r="AS71" s="10" t="e">
        <f>(T71/Q71)^(1/4)-1</f>
        <v>#VALUE!</v>
      </c>
      <c r="AT71" s="10" t="e">
        <f>T71/S71-1</f>
        <v>#VALUE!</v>
      </c>
      <c r="AU71" s="10">
        <f>(X71/U71)^(1/4)-1</f>
        <v>9.6457424685413073E-2</v>
      </c>
      <c r="AV71" s="10">
        <f>X71/W71-1</f>
        <v>6.4418787719758619E-2</v>
      </c>
      <c r="AW71" s="10">
        <f>AJ71/AI71-1</f>
        <v>7.3455917020273542E-2</v>
      </c>
      <c r="AX71" s="10">
        <f>AR71/P71</f>
        <v>5.3063973063973063E-2</v>
      </c>
      <c r="AY71" s="12">
        <f>AX71+AV71</f>
        <v>0.11748276078373168</v>
      </c>
      <c r="AZ71" s="11">
        <f>P71/AI71</f>
        <v>5.6011315417256009</v>
      </c>
      <c r="BA71" s="11">
        <f>P71/AJ71</f>
        <v>5.2178496134926213</v>
      </c>
      <c r="BB71" s="11">
        <f>P71/AM71</f>
        <v>0.48765269933009325</v>
      </c>
      <c r="BC71" s="11">
        <f>P71/AN71</f>
        <v>0.45671930984637621</v>
      </c>
      <c r="BD71" s="11">
        <f>AVERAGE(AC71:AF71)</f>
        <v>9.2149999999999999</v>
      </c>
      <c r="BE71">
        <v>83</v>
      </c>
      <c r="BF71">
        <f>BE71+O71</f>
        <v>127</v>
      </c>
      <c r="BG71">
        <v>70</v>
      </c>
    </row>
    <row r="72" spans="1:59" x14ac:dyDescent="0.3">
      <c r="A72" s="5">
        <f>유니버스!A6</f>
        <v>990</v>
      </c>
      <c r="B72" s="5" t="str">
        <f>유니버스!B6</f>
        <v>DB하이텍</v>
      </c>
      <c r="C72" s="5" t="str">
        <f>유니버스!C6</f>
        <v>반도체</v>
      </c>
      <c r="D72" s="5" t="str">
        <f>유니버스!D6</f>
        <v>파운드리</v>
      </c>
      <c r="E72" s="6">
        <f>'모멘텀 지표'!C6</f>
        <v>3.21</v>
      </c>
      <c r="F72" s="6">
        <f>'모멘텀 지표'!D6</f>
        <v>0.31</v>
      </c>
      <c r="G72" s="6">
        <f>'모멘텀 지표'!E6</f>
        <v>-2.34</v>
      </c>
      <c r="H72" s="6">
        <f>'모멘텀 지표'!F6</f>
        <v>-2.98</v>
      </c>
      <c r="I72" s="6">
        <f>'모멘텀 지표'!G6</f>
        <v>-15.31</v>
      </c>
      <c r="J72" s="6">
        <f>'모멘텀 지표'!H6</f>
        <v>-2.38</v>
      </c>
      <c r="K72" s="6">
        <v>21</v>
      </c>
      <c r="L72" s="6">
        <v>79</v>
      </c>
      <c r="M72" s="6">
        <v>106</v>
      </c>
      <c r="N72">
        <f>L72+M72</f>
        <v>185</v>
      </c>
      <c r="O72">
        <v>103</v>
      </c>
      <c r="P72" s="9">
        <f>'펀더멘탈 지표'!C6</f>
        <v>70800</v>
      </c>
      <c r="Q72" s="9">
        <f>'펀더멘탈 지표'!D6</f>
        <v>8074</v>
      </c>
      <c r="R72" s="9">
        <f>'펀더멘탈 지표'!E6</f>
        <v>9359</v>
      </c>
      <c r="S72" s="9">
        <f>'펀더멘탈 지표'!F6</f>
        <v>12147</v>
      </c>
      <c r="T72" s="9">
        <f>'펀더멘탈 지표'!G6</f>
        <v>15735</v>
      </c>
      <c r="U72" s="9">
        <f>'펀더멘탈 지표'!H6</f>
        <v>1813</v>
      </c>
      <c r="V72" s="9">
        <f>'펀더멘탈 지표'!I6</f>
        <v>2393</v>
      </c>
      <c r="W72" s="9">
        <f>'펀더멘탈 지표'!J6</f>
        <v>3991</v>
      </c>
      <c r="X72" s="9">
        <f>'펀더멘탈 지표'!K6</f>
        <v>6386</v>
      </c>
      <c r="Y72" s="9">
        <f>'펀더멘탈 지표'!L6</f>
        <v>22.45</v>
      </c>
      <c r="Z72" s="9">
        <f>'펀더멘탈 지표'!M6</f>
        <v>25.57</v>
      </c>
      <c r="AA72" s="9">
        <f>'펀더멘탈 지표'!N6</f>
        <v>32.86</v>
      </c>
      <c r="AB72" s="9">
        <f>'펀더멘탈 지표'!O6</f>
        <v>40.590000000000003</v>
      </c>
      <c r="AC72" s="9">
        <f>'펀더멘탈 지표'!P6</f>
        <v>17.39</v>
      </c>
      <c r="AD72" s="9">
        <f>'펀더멘탈 지표'!Q6</f>
        <v>23.07</v>
      </c>
      <c r="AE72" s="9">
        <f>'펀더멘탈 지표'!R6</f>
        <v>33.35</v>
      </c>
      <c r="AF72" s="9">
        <f>'펀더멘탈 지표'!S6</f>
        <v>38.409999999999997</v>
      </c>
      <c r="AG72" s="9">
        <f>'펀더멘탈 지표'!T6</f>
        <v>2351</v>
      </c>
      <c r="AH72" s="9">
        <f>'펀더멘탈 지표'!U6</f>
        <v>3730</v>
      </c>
      <c r="AI72" s="9">
        <f>'펀더멘탈 지표'!V6</f>
        <v>7119</v>
      </c>
      <c r="AJ72" s="9">
        <f>'펀더멘탈 지표'!W6</f>
        <v>11691</v>
      </c>
      <c r="AK72" s="9">
        <f>'펀더멘탈 지표'!X6</f>
        <v>14844</v>
      </c>
      <c r="AL72" s="9">
        <f>'펀더멘탈 지표'!Y6</f>
        <v>18294</v>
      </c>
      <c r="AM72" s="9">
        <f>'펀더멘탈 지표'!Z6</f>
        <v>25449</v>
      </c>
      <c r="AN72" s="9">
        <f>'펀더멘탈 지표'!AA6</f>
        <v>36904</v>
      </c>
      <c r="AO72" s="9">
        <f>'펀더멘탈 지표'!AB6</f>
        <v>350</v>
      </c>
      <c r="AP72" s="9">
        <f>'펀더멘탈 지표'!AC6</f>
        <v>350</v>
      </c>
      <c r="AQ72" s="9">
        <f>'펀더멘탈 지표'!AD6</f>
        <v>450</v>
      </c>
      <c r="AR72" s="9">
        <f>'펀더멘탈 지표'!AE6</f>
        <v>486</v>
      </c>
      <c r="AS72" s="10">
        <f>(T72/Q72)^(1/4)-1</f>
        <v>0.18152931264204164</v>
      </c>
      <c r="AT72" s="10">
        <f>T72/S72-1</f>
        <v>0.29538157569770318</v>
      </c>
      <c r="AU72" s="10">
        <f>(X72/U72)^(1/4)-1</f>
        <v>0.36995965517627627</v>
      </c>
      <c r="AV72" s="10">
        <f>X72/W72-1</f>
        <v>0.60010022550739173</v>
      </c>
      <c r="AW72" s="10">
        <f>AJ72/AI72-1</f>
        <v>0.64222503160556266</v>
      </c>
      <c r="AX72" s="10">
        <f>AR72/P72</f>
        <v>6.8644067796610172E-3</v>
      </c>
      <c r="AY72" s="12">
        <f>AX72+AV72</f>
        <v>0.60696463228705277</v>
      </c>
      <c r="AZ72" s="11">
        <f>P72/AI72</f>
        <v>9.9452170248630427</v>
      </c>
      <c r="BA72" s="11">
        <f>P72/AJ72</f>
        <v>6.0559404670259172</v>
      </c>
      <c r="BB72" s="11">
        <f>P72/AM72</f>
        <v>2.7820346575503949</v>
      </c>
      <c r="BC72" s="11">
        <f>P72/AN72</f>
        <v>1.9184912204639064</v>
      </c>
      <c r="BD72" s="11">
        <f>AVERAGE(AC72:AF72)</f>
        <v>28.055</v>
      </c>
      <c r="BE72">
        <v>25</v>
      </c>
      <c r="BF72">
        <f>BE72+O72</f>
        <v>128</v>
      </c>
      <c r="BG72">
        <v>71</v>
      </c>
    </row>
    <row r="73" spans="1:59" x14ac:dyDescent="0.3">
      <c r="A73" s="5">
        <f>유니버스!A102</f>
        <v>237690</v>
      </c>
      <c r="B73" s="5" t="str">
        <f>유니버스!B102</f>
        <v>에스티팜</v>
      </c>
      <c r="C73" s="5" t="str">
        <f>유니버스!C102</f>
        <v>바이오</v>
      </c>
      <c r="D73" s="5" t="str">
        <f>유니버스!D102</f>
        <v>생산</v>
      </c>
      <c r="E73" s="6">
        <f>'모멘텀 지표'!C102</f>
        <v>3.89</v>
      </c>
      <c r="F73" s="6">
        <f>'모멘텀 지표'!D102</f>
        <v>1.91</v>
      </c>
      <c r="G73" s="6">
        <f>'모멘텀 지표'!E102</f>
        <v>-10.84</v>
      </c>
      <c r="H73" s="6">
        <f>'모멘텀 지표'!F102</f>
        <v>-3.8</v>
      </c>
      <c r="I73" s="6">
        <f>'모멘텀 지표'!G102</f>
        <v>-23.16</v>
      </c>
      <c r="J73" s="6">
        <f>'모멘텀 지표'!H102</f>
        <v>-6.31</v>
      </c>
      <c r="K73" s="6">
        <v>18</v>
      </c>
      <c r="L73" s="6">
        <v>118</v>
      </c>
      <c r="M73" s="6">
        <v>119</v>
      </c>
      <c r="N73">
        <f>L73+M73</f>
        <v>237</v>
      </c>
      <c r="O73">
        <v>121</v>
      </c>
      <c r="P73" s="9">
        <f>'펀더멘탈 지표'!C102</f>
        <v>96200</v>
      </c>
      <c r="Q73" s="9">
        <f>'펀더멘탈 지표'!D102</f>
        <v>933</v>
      </c>
      <c r="R73" s="9">
        <f>'펀더멘탈 지표'!E102</f>
        <v>1241</v>
      </c>
      <c r="S73" s="9">
        <f>'펀더멘탈 지표'!F102</f>
        <v>1656</v>
      </c>
      <c r="T73" s="9">
        <f>'펀더멘탈 지표'!G102</f>
        <v>2206</v>
      </c>
      <c r="U73" s="9">
        <f>'펀더멘탈 지표'!H102</f>
        <v>-267</v>
      </c>
      <c r="V73" s="9">
        <f>'펀더멘탈 지표'!I102</f>
        <v>-188</v>
      </c>
      <c r="W73" s="9">
        <f>'펀더멘탈 지표'!J102</f>
        <v>56</v>
      </c>
      <c r="X73" s="9">
        <f>'펀더멘탈 지표'!K102</f>
        <v>170</v>
      </c>
      <c r="Y73" s="9">
        <f>'펀더멘탈 지표'!L102</f>
        <v>-28.63</v>
      </c>
      <c r="Z73" s="9">
        <f>'펀더멘탈 지표'!M102</f>
        <v>-15.16</v>
      </c>
      <c r="AA73" s="9">
        <f>'펀더멘탈 지표'!N102</f>
        <v>3.37</v>
      </c>
      <c r="AB73" s="9">
        <f>'펀더멘탈 지표'!O102</f>
        <v>7.71</v>
      </c>
      <c r="AC73" s="9">
        <f>'펀더멘탈 지표'!P102</f>
        <v>-5.86</v>
      </c>
      <c r="AD73" s="9">
        <f>'펀더멘탈 지표'!Q102</f>
        <v>-4.08</v>
      </c>
      <c r="AE73" s="9">
        <f>'펀더멘탈 지표'!R102</f>
        <v>1.07</v>
      </c>
      <c r="AF73" s="9">
        <f>'펀더멘탈 지표'!S102</f>
        <v>5.36</v>
      </c>
      <c r="AG73" s="9">
        <f>'펀더멘탈 지표'!T102</f>
        <v>-993</v>
      </c>
      <c r="AH73" s="9">
        <f>'펀더멘탈 지표'!U102</f>
        <v>-651</v>
      </c>
      <c r="AI73" s="9">
        <f>'펀더멘탈 지표'!V102</f>
        <v>178</v>
      </c>
      <c r="AJ73" s="9">
        <f>'펀더멘탈 지표'!W102</f>
        <v>925</v>
      </c>
      <c r="AK73" s="9">
        <f>'펀더멘탈 지표'!X102</f>
        <v>16125</v>
      </c>
      <c r="AL73" s="9">
        <f>'펀더멘탈 지표'!Y102</f>
        <v>15830</v>
      </c>
      <c r="AM73" s="9">
        <f>'펀더멘탈 지표'!Z102</f>
        <v>17171</v>
      </c>
      <c r="AN73" s="9">
        <f>'펀더멘탈 지표'!AA102</f>
        <v>17363</v>
      </c>
      <c r="AO73" s="9" t="str">
        <f>'펀더멘탈 지표'!AB102</f>
        <v>-</v>
      </c>
      <c r="AP73" s="9" t="str">
        <f>'펀더멘탈 지표'!AC102</f>
        <v>-</v>
      </c>
      <c r="AQ73" s="9">
        <f>'펀더멘탈 지표'!AD102</f>
        <v>500</v>
      </c>
      <c r="AR73" s="9">
        <f>'펀더멘탈 지표'!AE102</f>
        <v>200</v>
      </c>
      <c r="AS73" s="10">
        <f>(T73/Q73)^(1/4)-1</f>
        <v>0.24002649923762487</v>
      </c>
      <c r="AT73" s="10">
        <f>T73/S73-1</f>
        <v>0.33212560386473422</v>
      </c>
      <c r="AU73" s="10" t="e">
        <f>(X73/U73)^(1/4)-1</f>
        <v>#NUM!</v>
      </c>
      <c r="AV73" s="10">
        <f>X73/W73-1</f>
        <v>2.0357142857142856</v>
      </c>
      <c r="AW73" s="10">
        <f>AJ73/AI73-1</f>
        <v>4.1966292134831464</v>
      </c>
      <c r="AX73" s="10">
        <f>AR73/P73</f>
        <v>2.0790020790020791E-3</v>
      </c>
      <c r="AY73" s="12">
        <f>AX73+AV73</f>
        <v>2.0377932877932876</v>
      </c>
      <c r="AZ73" s="11">
        <f>P73/AI73</f>
        <v>540.44943820224717</v>
      </c>
      <c r="BA73" s="11">
        <f>P73/AJ73</f>
        <v>104</v>
      </c>
      <c r="BB73" s="11">
        <f>P73/AM73</f>
        <v>5.6024692795993243</v>
      </c>
      <c r="BC73" s="11">
        <f>P73/AN73</f>
        <v>5.5405171917295402</v>
      </c>
      <c r="BD73" s="11">
        <f>AVERAGE(AC73:AF73)</f>
        <v>-0.87750000000000017</v>
      </c>
      <c r="BE73">
        <v>8</v>
      </c>
      <c r="BF73">
        <f>BE73+O73</f>
        <v>129</v>
      </c>
      <c r="BG73">
        <v>72</v>
      </c>
    </row>
    <row r="74" spans="1:59" x14ac:dyDescent="0.3">
      <c r="A74" s="5">
        <f>유니버스!A48</f>
        <v>36570</v>
      </c>
      <c r="B74" s="5" t="str">
        <f>유니버스!B48</f>
        <v>엔씨소프트</v>
      </c>
      <c r="C74" s="5" t="str">
        <f>유니버스!C48</f>
        <v>소프트웨어</v>
      </c>
      <c r="D74" s="5" t="str">
        <f>유니버스!D48</f>
        <v>게임</v>
      </c>
      <c r="E74" s="6">
        <f>'모멘텀 지표'!C48</f>
        <v>-2.3199999999999998</v>
      </c>
      <c r="F74" s="6">
        <f>'모멘텀 지표'!D48</f>
        <v>-1.99</v>
      </c>
      <c r="G74" s="6">
        <f>'모멘텀 지표'!E48</f>
        <v>-4.42</v>
      </c>
      <c r="H74" s="6">
        <f>'모멘텀 지표'!F48</f>
        <v>-4.22</v>
      </c>
      <c r="I74" s="6">
        <f>'모멘텀 지표'!G48</f>
        <v>-24.66</v>
      </c>
      <c r="J74" s="6">
        <f>'모멘텀 지표'!H48</f>
        <v>-9.15</v>
      </c>
      <c r="K74" s="6">
        <v>106</v>
      </c>
      <c r="L74" s="6">
        <v>97</v>
      </c>
      <c r="M74" s="6">
        <v>120</v>
      </c>
      <c r="N74">
        <f>L74+M74</f>
        <v>217</v>
      </c>
      <c r="O74">
        <v>116</v>
      </c>
      <c r="P74" s="9">
        <f>'펀더멘탈 지표'!C48</f>
        <v>443000</v>
      </c>
      <c r="Q74" s="9">
        <f>'펀더멘탈 지표'!D48</f>
        <v>17012</v>
      </c>
      <c r="R74" s="9">
        <f>'펀더멘탈 지표'!E48</f>
        <v>24162</v>
      </c>
      <c r="S74" s="9">
        <f>'펀더멘탈 지표'!F48</f>
        <v>23088</v>
      </c>
      <c r="T74" s="9">
        <f>'펀더멘탈 지표'!G48</f>
        <v>28502</v>
      </c>
      <c r="U74" s="9">
        <f>'펀더멘탈 지표'!H48</f>
        <v>4790</v>
      </c>
      <c r="V74" s="9">
        <f>'펀더멘탈 지표'!I48</f>
        <v>8248</v>
      </c>
      <c r="W74" s="9">
        <f>'펀더멘탈 지표'!J48</f>
        <v>3752</v>
      </c>
      <c r="X74" s="9">
        <f>'펀더멘탈 지표'!K48</f>
        <v>7109</v>
      </c>
      <c r="Y74" s="9">
        <f>'펀더멘탈 지표'!L48</f>
        <v>28.16</v>
      </c>
      <c r="Z74" s="9">
        <f>'펀더멘탈 지표'!M48</f>
        <v>34.14</v>
      </c>
      <c r="AA74" s="9">
        <f>'펀더멘탈 지표'!N48</f>
        <v>16.25</v>
      </c>
      <c r="AB74" s="9">
        <f>'펀더멘탈 지표'!O48</f>
        <v>24.94</v>
      </c>
      <c r="AC74" s="9">
        <f>'펀더멘탈 지표'!P48</f>
        <v>14.72</v>
      </c>
      <c r="AD74" s="9">
        <f>'펀더멘탈 지표'!Q48</f>
        <v>20.83</v>
      </c>
      <c r="AE74" s="9">
        <f>'펀더멘탈 지표'!R48</f>
        <v>12.62</v>
      </c>
      <c r="AF74" s="9">
        <f>'펀더멘탈 지표'!S48</f>
        <v>17.71</v>
      </c>
      <c r="AG74" s="9">
        <f>'펀더멘탈 지표'!T48</f>
        <v>16320</v>
      </c>
      <c r="AH74" s="9">
        <f>'펀더멘탈 지표'!U48</f>
        <v>26756</v>
      </c>
      <c r="AI74" s="9">
        <f>'펀더멘탈 지표'!V48</f>
        <v>18078</v>
      </c>
      <c r="AJ74" s="9">
        <f>'펀더멘탈 지표'!W48</f>
        <v>27275</v>
      </c>
      <c r="AK74" s="9">
        <f>'펀더멘탈 지표'!X48</f>
        <v>121275</v>
      </c>
      <c r="AL74" s="9">
        <f>'펀더멘탈 지표'!Y48</f>
        <v>152449</v>
      </c>
      <c r="AM74" s="9">
        <f>'펀더멘탈 지표'!Z48</f>
        <v>155059</v>
      </c>
      <c r="AN74" s="9">
        <f>'펀더멘탈 지표'!AA48</f>
        <v>177908</v>
      </c>
      <c r="AO74" s="9">
        <f>'펀더멘탈 지표'!AB48</f>
        <v>5220</v>
      </c>
      <c r="AP74" s="9">
        <f>'펀더멘탈 지표'!AC48</f>
        <v>8550</v>
      </c>
      <c r="AQ74" s="9">
        <f>'펀더멘탈 지표'!AD48</f>
        <v>5860</v>
      </c>
      <c r="AR74" s="9">
        <f>'펀더멘탈 지표'!AE48</f>
        <v>7724</v>
      </c>
      <c r="AS74" s="10">
        <f>(T74/Q74)^(1/4)-1</f>
        <v>0.13770584796524843</v>
      </c>
      <c r="AT74" s="10">
        <f>T74/S74-1</f>
        <v>0.23449410949410954</v>
      </c>
      <c r="AU74" s="10">
        <f>(X74/U74)^(1/4)-1</f>
        <v>0.10374373176095064</v>
      </c>
      <c r="AV74" s="10">
        <f>X74/W74-1</f>
        <v>0.89472281449893387</v>
      </c>
      <c r="AW74" s="10">
        <f>AJ74/AI74-1</f>
        <v>0.50873990485673204</v>
      </c>
      <c r="AX74" s="10">
        <f>AR74/P74</f>
        <v>1.7435665914221219E-2</v>
      </c>
      <c r="AY74" s="12">
        <f>AX74+AV74</f>
        <v>0.91215848041315506</v>
      </c>
      <c r="AZ74" s="11">
        <f>P74/AI74</f>
        <v>24.504923110963603</v>
      </c>
      <c r="BA74" s="11">
        <f>P74/AJ74</f>
        <v>16.241979835013748</v>
      </c>
      <c r="BB74" s="11">
        <f>P74/AM74</f>
        <v>2.8569770216498238</v>
      </c>
      <c r="BC74" s="11">
        <f>P74/AN74</f>
        <v>2.4900510376149469</v>
      </c>
      <c r="BD74" s="11">
        <f>AVERAGE(AC74:AF74)</f>
        <v>16.47</v>
      </c>
      <c r="BE74">
        <v>14</v>
      </c>
      <c r="BF74">
        <f>BE74+O74</f>
        <v>130</v>
      </c>
      <c r="BG74">
        <v>73</v>
      </c>
    </row>
    <row r="75" spans="1:59" x14ac:dyDescent="0.3">
      <c r="A75" s="5">
        <f>유니버스!A115</f>
        <v>319660</v>
      </c>
      <c r="B75" s="5" t="str">
        <f>유니버스!B115</f>
        <v>피에스케이</v>
      </c>
      <c r="C75" s="5" t="str">
        <f>유니버스!C115</f>
        <v>반도체</v>
      </c>
      <c r="D75" s="5" t="str">
        <f>유니버스!D115</f>
        <v>전공정</v>
      </c>
      <c r="E75" s="6">
        <f>'모멘텀 지표'!C115</f>
        <v>0.63</v>
      </c>
      <c r="F75" s="6">
        <f>'모멘텀 지표'!D115</f>
        <v>-0.85</v>
      </c>
      <c r="G75" s="6">
        <f>'모멘텀 지표'!E115</f>
        <v>0.11</v>
      </c>
      <c r="H75" s="6">
        <f>'모멘텀 지표'!F115</f>
        <v>-2.5099999999999998</v>
      </c>
      <c r="I75" s="6">
        <f>'모멘텀 지표'!G115</f>
        <v>-5.09</v>
      </c>
      <c r="J75" s="6">
        <f>'모멘텀 지표'!H115</f>
        <v>0.48</v>
      </c>
      <c r="K75" s="6">
        <v>49</v>
      </c>
      <c r="L75" s="6">
        <v>69</v>
      </c>
      <c r="M75" s="6">
        <v>63</v>
      </c>
      <c r="N75">
        <f>L75+M75</f>
        <v>132</v>
      </c>
      <c r="O75">
        <v>68</v>
      </c>
      <c r="P75" s="9">
        <f>'펀더멘탈 지표'!C115</f>
        <v>47550</v>
      </c>
      <c r="Q75" s="9">
        <f>'펀더멘탈 지표'!D115</f>
        <v>1546</v>
      </c>
      <c r="R75" s="9">
        <f>'펀더멘탈 지표'!E115</f>
        <v>2657</v>
      </c>
      <c r="S75" s="9">
        <f>'펀더멘탈 지표'!F115</f>
        <v>4458</v>
      </c>
      <c r="T75" s="9">
        <f>'펀더멘탈 지표'!G115</f>
        <v>4836</v>
      </c>
      <c r="U75" s="9">
        <f>'펀더멘탈 지표'!H115</f>
        <v>169</v>
      </c>
      <c r="V75" s="9">
        <f>'펀더멘탈 지표'!I115</f>
        <v>316</v>
      </c>
      <c r="W75" s="9">
        <f>'펀더멘탈 지표'!J115</f>
        <v>941</v>
      </c>
      <c r="X75" s="9">
        <f>'펀더멘탈 지표'!K115</f>
        <v>1132</v>
      </c>
      <c r="Y75" s="9">
        <f>'펀더멘탈 지표'!L115</f>
        <v>10.93</v>
      </c>
      <c r="Z75" s="9">
        <f>'펀더멘탈 지표'!M115</f>
        <v>11.87</v>
      </c>
      <c r="AA75" s="9">
        <f>'펀더멘탈 지표'!N115</f>
        <v>21.11</v>
      </c>
      <c r="AB75" s="9">
        <f>'펀더멘탈 지표'!O115</f>
        <v>23.39</v>
      </c>
      <c r="AC75" s="9" t="str">
        <f>'펀더멘탈 지표'!P115</f>
        <v>nan</v>
      </c>
      <c r="AD75" s="9">
        <f>'펀더멘탈 지표'!Q115</f>
        <v>11</v>
      </c>
      <c r="AE75" s="9">
        <f>'펀더멘탈 지표'!R115</f>
        <v>30.3</v>
      </c>
      <c r="AF75" s="9">
        <f>'펀더멘탈 지표'!S115</f>
        <v>26.88</v>
      </c>
      <c r="AG75" s="9">
        <f>'펀더멘탈 지표'!T115</f>
        <v>1346</v>
      </c>
      <c r="AH75" s="9">
        <f>'펀더멘탈 지표'!U115</f>
        <v>1508</v>
      </c>
      <c r="AI75" s="9">
        <f>'펀더멘탈 지표'!V115</f>
        <v>5197</v>
      </c>
      <c r="AJ75" s="9">
        <f>'펀더멘탈 지표'!W115</f>
        <v>5980</v>
      </c>
      <c r="AK75" s="9">
        <f>'펀더멘탈 지표'!X115</f>
        <v>13228</v>
      </c>
      <c r="AL75" s="9">
        <f>'펀더멘탈 지표'!Y115</f>
        <v>14836</v>
      </c>
      <c r="AM75" s="9">
        <f>'펀더멘탈 지표'!Z115</f>
        <v>19776</v>
      </c>
      <c r="AN75" s="9">
        <f>'펀더멘탈 지표'!AA115</f>
        <v>25247</v>
      </c>
      <c r="AO75" s="9">
        <f>'펀더멘탈 지표'!AB115</f>
        <v>300</v>
      </c>
      <c r="AP75" s="9">
        <f>'펀더멘탈 지표'!AC115</f>
        <v>300</v>
      </c>
      <c r="AQ75" s="9">
        <f>'펀더멘탈 지표'!AD115</f>
        <v>600</v>
      </c>
      <c r="AR75" s="9">
        <f>'펀더멘탈 지표'!AE115</f>
        <v>640</v>
      </c>
      <c r="AS75" s="10">
        <f>(T75/Q75)^(1/4)-1</f>
        <v>0.32990065724983997</v>
      </c>
      <c r="AT75" s="10">
        <f>T75/S75-1</f>
        <v>8.4791386271870772E-2</v>
      </c>
      <c r="AU75" s="10">
        <f>(X75/U75)^(1/4)-1</f>
        <v>0.60875507727419342</v>
      </c>
      <c r="AV75" s="10">
        <f>X75/W75-1</f>
        <v>0.20297555791710953</v>
      </c>
      <c r="AW75" s="10">
        <f>AJ75/AI75-1</f>
        <v>0.15066384452568782</v>
      </c>
      <c r="AX75" s="10">
        <f>AR75/P75</f>
        <v>1.3459516298633017E-2</v>
      </c>
      <c r="AY75" s="12">
        <f>AX75+AV75</f>
        <v>0.21643507421574254</v>
      </c>
      <c r="AZ75" s="11">
        <f>P75/AI75</f>
        <v>9.1495093323071011</v>
      </c>
      <c r="BA75" s="11">
        <f>P75/AJ75</f>
        <v>7.9515050167224084</v>
      </c>
      <c r="BB75" s="11">
        <f>P75/AM75</f>
        <v>2.4044296116504853</v>
      </c>
      <c r="BC75" s="11">
        <f>P75/AN75</f>
        <v>1.8833920861884581</v>
      </c>
      <c r="BD75" s="11">
        <f>AVERAGE(AC75:AF75)</f>
        <v>22.726666666666663</v>
      </c>
      <c r="BE75">
        <v>62</v>
      </c>
      <c r="BF75">
        <f>BE75+O75</f>
        <v>130</v>
      </c>
      <c r="BG75">
        <v>74</v>
      </c>
    </row>
    <row r="76" spans="1:59" x14ac:dyDescent="0.3">
      <c r="A76" s="5">
        <f>유니버스!A25</f>
        <v>11200</v>
      </c>
      <c r="B76" s="5" t="str">
        <f>유니버스!B25</f>
        <v>HMM</v>
      </c>
      <c r="C76" s="5" t="str">
        <f>유니버스!C25</f>
        <v>조선</v>
      </c>
      <c r="D76" s="5">
        <f>유니버스!D25</f>
        <v>0</v>
      </c>
      <c r="E76" s="6">
        <f>'모멘텀 지표'!C25</f>
        <v>0.56000000000000005</v>
      </c>
      <c r="F76" s="6">
        <f>'모멘텀 지표'!D25</f>
        <v>-7.0000000000000007E-2</v>
      </c>
      <c r="G76" s="6">
        <f>'모멘텀 지표'!E25</f>
        <v>-18.100000000000001</v>
      </c>
      <c r="H76" s="6">
        <f>'모멘텀 지표'!F25</f>
        <v>-6.72</v>
      </c>
      <c r="I76" s="6">
        <f>'모멘텀 지표'!G25</f>
        <v>6.59</v>
      </c>
      <c r="J76" s="6">
        <f>'모멘텀 지표'!H25</f>
        <v>-4.82</v>
      </c>
      <c r="K76" s="6">
        <v>51</v>
      </c>
      <c r="L76" s="6">
        <v>123</v>
      </c>
      <c r="M76" s="6">
        <v>22</v>
      </c>
      <c r="N76">
        <f>L76+M76</f>
        <v>145</v>
      </c>
      <c r="O76">
        <v>78</v>
      </c>
      <c r="P76" s="9">
        <f>'펀더멘탈 지표'!C25</f>
        <v>26700</v>
      </c>
      <c r="Q76" s="9">
        <f>'펀더멘탈 지표'!D25</f>
        <v>55131</v>
      </c>
      <c r="R76" s="9">
        <f>'펀더멘탈 지표'!E25</f>
        <v>64133</v>
      </c>
      <c r="S76" s="9">
        <f>'펀더멘탈 지표'!F25</f>
        <v>137941</v>
      </c>
      <c r="T76" s="9">
        <f>'펀더멘탈 지표'!G25</f>
        <v>165216</v>
      </c>
      <c r="U76" s="9">
        <f>'펀더멘탈 지표'!H25</f>
        <v>-2997</v>
      </c>
      <c r="V76" s="9">
        <f>'펀더멘탈 지표'!I25</f>
        <v>9808</v>
      </c>
      <c r="W76" s="9">
        <f>'펀더멘탈 지표'!J25</f>
        <v>73775</v>
      </c>
      <c r="X76" s="9">
        <f>'펀더멘탈 지표'!K25</f>
        <v>90141</v>
      </c>
      <c r="Y76" s="9">
        <f>'펀더멘탈 지표'!L25</f>
        <v>-5.44</v>
      </c>
      <c r="Z76" s="9">
        <f>'펀더멘탈 지표'!M25</f>
        <v>15.29</v>
      </c>
      <c r="AA76" s="9">
        <f>'펀더멘탈 지표'!N25</f>
        <v>53.48</v>
      </c>
      <c r="AB76" s="9">
        <f>'펀더멘탈 지표'!O25</f>
        <v>54.56</v>
      </c>
      <c r="AC76" s="9">
        <f>'펀더멘탈 지표'!P25</f>
        <v>-55.46</v>
      </c>
      <c r="AD76" s="9">
        <f>'펀더멘탈 지표'!Q25</f>
        <v>8.92</v>
      </c>
      <c r="AE76" s="9">
        <f>'펀더멘탈 지표'!R25</f>
        <v>88.62</v>
      </c>
      <c r="AF76" s="9">
        <f>'펀더멘탈 지표'!S25</f>
        <v>59.23</v>
      </c>
      <c r="AG76" s="9">
        <f>'펀더멘탈 지표'!T25</f>
        <v>-1860</v>
      </c>
      <c r="AH76" s="9">
        <f>'펀더멘탈 지표'!U25</f>
        <v>384</v>
      </c>
      <c r="AI76" s="9">
        <f>'펀더멘탈 지표'!V25</f>
        <v>13754</v>
      </c>
      <c r="AJ76" s="9">
        <f>'펀더멘탈 지표'!W25</f>
        <v>16813</v>
      </c>
      <c r="AK76" s="9">
        <f>'펀더멘탈 지표'!X25</f>
        <v>3420</v>
      </c>
      <c r="AL76" s="9">
        <f>'펀더멘탈 지표'!Y25</f>
        <v>5164</v>
      </c>
      <c r="AM76" s="9">
        <f>'펀더멘탈 지표'!Z25</f>
        <v>21179</v>
      </c>
      <c r="AN76" s="9">
        <f>'펀더멘탈 지표'!AA25</f>
        <v>35592</v>
      </c>
      <c r="AO76" s="9" t="str">
        <f>'펀더멘탈 지표'!AB25</f>
        <v>-</v>
      </c>
      <c r="AP76" s="9">
        <f>'펀더멘탈 지표'!AC25</f>
        <v>0</v>
      </c>
      <c r="AQ76" s="9">
        <f>'펀더멘탈 지표'!AD25</f>
        <v>600</v>
      </c>
      <c r="AR76" s="9">
        <f>'펀더멘탈 지표'!AE25</f>
        <v>465</v>
      </c>
      <c r="AS76" s="10">
        <f>(T76/Q76)^(1/4)-1</f>
        <v>0.31572176309383404</v>
      </c>
      <c r="AT76" s="10">
        <f>T76/S76-1</f>
        <v>0.1977294640462226</v>
      </c>
      <c r="AU76" s="10" t="e">
        <f>(X76/U76)^(1/4)-1</f>
        <v>#NUM!</v>
      </c>
      <c r="AV76" s="10">
        <f>X76/W76-1</f>
        <v>0.22183666553710601</v>
      </c>
      <c r="AW76" s="10">
        <f>AJ76/AI76-1</f>
        <v>0.22240802675585281</v>
      </c>
      <c r="AX76" s="10">
        <f>AR76/P76</f>
        <v>1.7415730337078651E-2</v>
      </c>
      <c r="AY76" s="12">
        <f>AX76+AV76</f>
        <v>0.23925239587418468</v>
      </c>
      <c r="AZ76" s="11">
        <f>P76/AI76</f>
        <v>1.9412534535407882</v>
      </c>
      <c r="BA76" s="11">
        <f>P76/AJ76</f>
        <v>1.5880568607625052</v>
      </c>
      <c r="BB76" s="11">
        <f>P76/AM76</f>
        <v>1.2606827517824259</v>
      </c>
      <c r="BC76" s="11">
        <f>P76/AN76</f>
        <v>0.75016857720836139</v>
      </c>
      <c r="BD76" s="11">
        <f>AVERAGE(AC76:AF76)</f>
        <v>25.327500000000001</v>
      </c>
      <c r="BE76">
        <v>54</v>
      </c>
      <c r="BF76">
        <f>BE76+O76</f>
        <v>132</v>
      </c>
      <c r="BG76">
        <v>75</v>
      </c>
    </row>
    <row r="77" spans="1:59" x14ac:dyDescent="0.3">
      <c r="A77" s="5">
        <f>유니버스!A77</f>
        <v>96770</v>
      </c>
      <c r="B77" s="5" t="str">
        <f>유니버스!B77</f>
        <v>SK이노베이션</v>
      </c>
      <c r="C77" s="5" t="str">
        <f>유니버스!C77</f>
        <v>이차전지</v>
      </c>
      <c r="D77" s="5" t="str">
        <f>유니버스!D77</f>
        <v>셀</v>
      </c>
      <c r="E77" s="6">
        <f>'모멘텀 지표'!C77</f>
        <v>0.48</v>
      </c>
      <c r="F77" s="6">
        <f>'모멘텀 지표'!D77</f>
        <v>0.78</v>
      </c>
      <c r="G77" s="6">
        <f>'모멘텀 지표'!E77</f>
        <v>0.97</v>
      </c>
      <c r="H77" s="6">
        <f>'모멘텀 지표'!F77</f>
        <v>-0.88</v>
      </c>
      <c r="I77" s="6">
        <f>'모멘텀 지표'!G77</f>
        <v>-21.7</v>
      </c>
      <c r="J77" s="6">
        <f>'모멘텀 지표'!H77</f>
        <v>-2.98</v>
      </c>
      <c r="K77" s="6">
        <v>52</v>
      </c>
      <c r="L77" s="6">
        <v>63</v>
      </c>
      <c r="M77" s="6">
        <v>117</v>
      </c>
      <c r="N77">
        <f>L77+M77</f>
        <v>180</v>
      </c>
      <c r="O77">
        <v>102</v>
      </c>
      <c r="P77" s="9">
        <f>'펀더멘탈 지표'!C77</f>
        <v>207500</v>
      </c>
      <c r="Q77" s="9">
        <f>'펀더멘탈 지표'!D77</f>
        <v>493069</v>
      </c>
      <c r="R77" s="9">
        <f>'펀더멘탈 지표'!E77</f>
        <v>345499</v>
      </c>
      <c r="S77" s="9">
        <f>'펀더멘탈 지표'!F77</f>
        <v>468429</v>
      </c>
      <c r="T77" s="9">
        <f>'펀더멘탈 지표'!G77</f>
        <v>653913</v>
      </c>
      <c r="U77" s="9">
        <f>'펀더멘탈 지표'!H77</f>
        <v>11136</v>
      </c>
      <c r="V77" s="9">
        <f>'펀더멘탈 지표'!I77</f>
        <v>-24203</v>
      </c>
      <c r="W77" s="9">
        <f>'펀더멘탈 지표'!J77</f>
        <v>17542</v>
      </c>
      <c r="X77" s="9">
        <f>'펀더멘탈 지표'!K77</f>
        <v>26208</v>
      </c>
      <c r="Y77" s="9">
        <f>'펀더멘탈 지표'!L77</f>
        <v>2.2599999999999998</v>
      </c>
      <c r="Z77" s="9">
        <f>'펀더멘탈 지표'!M77</f>
        <v>-7</v>
      </c>
      <c r="AA77" s="9">
        <f>'펀더멘탈 지표'!N77</f>
        <v>3.74</v>
      </c>
      <c r="AB77" s="9">
        <f>'펀더멘탈 지표'!O77</f>
        <v>4.01</v>
      </c>
      <c r="AC77" s="9">
        <f>'펀더멘탈 지표'!P77</f>
        <v>-0.2</v>
      </c>
      <c r="AD77" s="9">
        <f>'펀더멘탈 지표'!Q77</f>
        <v>-13.58</v>
      </c>
      <c r="AE77" s="9">
        <f>'펀더멘탈 지표'!R77</f>
        <v>1.91</v>
      </c>
      <c r="AF77" s="9">
        <f>'펀더멘탈 지표'!S77</f>
        <v>8</v>
      </c>
      <c r="AG77" s="9">
        <f>'펀더멘탈 지표'!T77</f>
        <v>-381</v>
      </c>
      <c r="AH77" s="9">
        <f>'펀더멘탈 지표'!U77</f>
        <v>-23185</v>
      </c>
      <c r="AI77" s="9">
        <f>'펀더멘탈 지표'!V77</f>
        <v>3250</v>
      </c>
      <c r="AJ77" s="9">
        <f>'펀더멘탈 지표'!W77</f>
        <v>15177</v>
      </c>
      <c r="AK77" s="9">
        <f>'펀더멘탈 지표'!X77</f>
        <v>198025</v>
      </c>
      <c r="AL77" s="9">
        <f>'펀더멘탈 지표'!Y77</f>
        <v>173957</v>
      </c>
      <c r="AM77" s="9">
        <f>'펀더멘탈 지표'!Z77</f>
        <v>206117</v>
      </c>
      <c r="AN77" s="9">
        <f>'펀더멘탈 지표'!AA77</f>
        <v>216914</v>
      </c>
      <c r="AO77" s="9">
        <f>'펀더멘탈 지표'!AB77</f>
        <v>3000</v>
      </c>
      <c r="AP77" s="9" t="str">
        <f>'펀더멘탈 지표'!AC77</f>
        <v>-</v>
      </c>
      <c r="AQ77" s="9">
        <f>'펀더멘탈 지표'!AD77</f>
        <v>2508</v>
      </c>
      <c r="AR77" s="9">
        <f>'펀더멘탈 지표'!AE77</f>
        <v>2339</v>
      </c>
      <c r="AS77" s="10">
        <f>(T77/Q77)^(1/4)-1</f>
        <v>7.3131809194385777E-2</v>
      </c>
      <c r="AT77" s="10">
        <f>T77/S77-1</f>
        <v>0.39597036050287238</v>
      </c>
      <c r="AU77" s="10">
        <f>(X77/U77)^(1/4)-1</f>
        <v>0.23858599336840358</v>
      </c>
      <c r="AV77" s="10">
        <f>X77/W77-1</f>
        <v>0.49401436552274536</v>
      </c>
      <c r="AW77" s="10">
        <f>AJ77/AI77-1</f>
        <v>3.6698461538461542</v>
      </c>
      <c r="AX77" s="10">
        <f>AR77/P77</f>
        <v>1.1272289156626506E-2</v>
      </c>
      <c r="AY77" s="12">
        <f>AX77+AV77</f>
        <v>0.50528665467937184</v>
      </c>
      <c r="AZ77" s="11">
        <f>P77/AI77</f>
        <v>63.846153846153847</v>
      </c>
      <c r="BA77" s="11">
        <f>P77/AJ77</f>
        <v>13.672003689793767</v>
      </c>
      <c r="BB77" s="11">
        <f>P77/AM77</f>
        <v>1.0067097813377839</v>
      </c>
      <c r="BC77" s="11">
        <f>P77/AN77</f>
        <v>0.95660031164424608</v>
      </c>
      <c r="BD77" s="11">
        <f>AVERAGE(AC77:AF77)</f>
        <v>-0.9674999999999998</v>
      </c>
      <c r="BE77">
        <v>30</v>
      </c>
      <c r="BF77">
        <f>BE77+O77</f>
        <v>132</v>
      </c>
      <c r="BG77">
        <v>76</v>
      </c>
    </row>
    <row r="78" spans="1:59" x14ac:dyDescent="0.3">
      <c r="A78" s="5">
        <f>유니버스!A51</f>
        <v>42700</v>
      </c>
      <c r="B78" s="5" t="str">
        <f>유니버스!B51</f>
        <v>한미반도체</v>
      </c>
      <c r="C78" s="5" t="str">
        <f>유니버스!C51</f>
        <v>반도체</v>
      </c>
      <c r="D78" s="5" t="str">
        <f>유니버스!D51</f>
        <v>후공정장비</v>
      </c>
      <c r="E78" s="6">
        <f>'모멘텀 지표'!C51</f>
        <v>2.73</v>
      </c>
      <c r="F78" s="6">
        <f>'모멘텀 지표'!D51</f>
        <v>2.11</v>
      </c>
      <c r="G78" s="6">
        <f>'모멘텀 지표'!E51</f>
        <v>2.73</v>
      </c>
      <c r="H78" s="6">
        <f>'모멘텀 지표'!F51</f>
        <v>-0.11</v>
      </c>
      <c r="I78" s="6">
        <f>'모멘텀 지표'!G51</f>
        <v>-8.99</v>
      </c>
      <c r="J78" s="6">
        <f>'모멘텀 지표'!H51</f>
        <v>-1.17</v>
      </c>
      <c r="K78" s="6">
        <v>26</v>
      </c>
      <c r="L78" s="6">
        <v>56</v>
      </c>
      <c r="M78" s="6">
        <v>75</v>
      </c>
      <c r="N78">
        <f>L78+M78</f>
        <v>131</v>
      </c>
      <c r="O78">
        <v>66</v>
      </c>
      <c r="P78" s="9">
        <f>'펀더멘탈 지표'!C51</f>
        <v>16950</v>
      </c>
      <c r="Q78" s="9">
        <f>'펀더멘탈 지표'!D51</f>
        <v>1204</v>
      </c>
      <c r="R78" s="9">
        <f>'펀더멘탈 지표'!E51</f>
        <v>2574</v>
      </c>
      <c r="S78" s="9">
        <f>'펀더멘탈 지표'!F51</f>
        <v>3732</v>
      </c>
      <c r="T78" s="9">
        <f>'펀더멘탈 지표'!G51</f>
        <v>4328</v>
      </c>
      <c r="U78" s="9">
        <f>'펀더멘탈 지표'!H51</f>
        <v>137</v>
      </c>
      <c r="V78" s="9">
        <f>'펀더멘탈 지표'!I51</f>
        <v>666</v>
      </c>
      <c r="W78" s="9">
        <f>'펀더멘탈 지표'!J51</f>
        <v>1224</v>
      </c>
      <c r="X78" s="9">
        <f>'펀더멘탈 지표'!K51</f>
        <v>1459</v>
      </c>
      <c r="Y78" s="9">
        <f>'펀더멘탈 지표'!L51</f>
        <v>11.4</v>
      </c>
      <c r="Z78" s="9">
        <f>'펀더멘탈 지표'!M51</f>
        <v>25.9</v>
      </c>
      <c r="AA78" s="9">
        <f>'펀더멘탈 지표'!N51</f>
        <v>32.799999999999997</v>
      </c>
      <c r="AB78" s="9">
        <f>'펀더멘탈 지표'!O51</f>
        <v>33.700000000000003</v>
      </c>
      <c r="AC78" s="9">
        <f>'펀더멘탈 지표'!P51</f>
        <v>8.85</v>
      </c>
      <c r="AD78" s="9">
        <f>'펀더멘탈 지표'!Q51</f>
        <v>21.03</v>
      </c>
      <c r="AE78" s="9">
        <f>'펀더멘탈 지표'!R51</f>
        <v>34.590000000000003</v>
      </c>
      <c r="AF78" s="9">
        <f>'펀더멘탈 지표'!S51</f>
        <v>29.25</v>
      </c>
      <c r="AG78" s="9">
        <f>'펀더멘탈 지표'!T51</f>
        <v>168</v>
      </c>
      <c r="AH78" s="9">
        <f>'펀더멘탈 지표'!U51</f>
        <v>482</v>
      </c>
      <c r="AI78" s="9">
        <f>'펀더멘탈 지표'!V51</f>
        <v>1048</v>
      </c>
      <c r="AJ78" s="9">
        <f>'펀더멘탈 지표'!W51</f>
        <v>1152</v>
      </c>
      <c r="AK78" s="9">
        <f>'펀더멘탈 지표'!X51</f>
        <v>2187</v>
      </c>
      <c r="AL78" s="9">
        <f>'펀더멘탈 지표'!Y51</f>
        <v>2614</v>
      </c>
      <c r="AM78" s="9">
        <f>'펀더멘탈 지표'!Z51</f>
        <v>3506</v>
      </c>
      <c r="AN78" s="9">
        <f>'펀더멘탈 지표'!AA51</f>
        <v>4374</v>
      </c>
      <c r="AO78" s="9">
        <f>'펀더멘탈 지표'!AB51</f>
        <v>50</v>
      </c>
      <c r="AP78" s="9">
        <f>'펀더멘탈 지표'!AC51</f>
        <v>200</v>
      </c>
      <c r="AQ78" s="9">
        <f>'펀더멘탈 지표'!AD51</f>
        <v>300</v>
      </c>
      <c r="AR78" s="9">
        <f>'펀더멘탈 지표'!AE51</f>
        <v>283</v>
      </c>
      <c r="AS78" s="10">
        <f>(T78/Q78)^(1/4)-1</f>
        <v>0.37694055470307508</v>
      </c>
      <c r="AT78" s="10">
        <f>T78/S78-1</f>
        <v>0.15969989281886399</v>
      </c>
      <c r="AU78" s="10">
        <f>(X78/U78)^(1/4)-1</f>
        <v>0.80648217728195482</v>
      </c>
      <c r="AV78" s="10">
        <f>X78/W78-1</f>
        <v>0.19199346405228757</v>
      </c>
      <c r="AW78" s="10">
        <f>AJ78/AI78-1</f>
        <v>9.92366412213741E-2</v>
      </c>
      <c r="AX78" s="10">
        <f>AR78/P78</f>
        <v>1.6696165191740414E-2</v>
      </c>
      <c r="AY78" s="12">
        <f>AX78+AV78</f>
        <v>0.20868962924402798</v>
      </c>
      <c r="AZ78" s="11">
        <f>P78/AI78</f>
        <v>16.173664122137403</v>
      </c>
      <c r="BA78" s="11">
        <f>P78/AJ78</f>
        <v>14.713541666666666</v>
      </c>
      <c r="BB78" s="11">
        <f>P78/AM78</f>
        <v>4.8345693097547064</v>
      </c>
      <c r="BC78" s="11">
        <f>P78/AN78</f>
        <v>3.8751714677640603</v>
      </c>
      <c r="BD78" s="11">
        <f>AVERAGE(AC78:AF78)</f>
        <v>23.43</v>
      </c>
      <c r="BE78">
        <v>67</v>
      </c>
      <c r="BF78">
        <f>BE78+O78</f>
        <v>133</v>
      </c>
      <c r="BG78">
        <v>77</v>
      </c>
    </row>
    <row r="79" spans="1:59" x14ac:dyDescent="0.3">
      <c r="A79" s="5">
        <f>유니버스!A113</f>
        <v>298050</v>
      </c>
      <c r="B79" s="5" t="str">
        <f>유니버스!B113</f>
        <v>효성첨단소재</v>
      </c>
      <c r="C79" s="5" t="str">
        <f>유니버스!C113</f>
        <v>신재생</v>
      </c>
      <c r="D79" s="5" t="str">
        <f>유니버스!D113</f>
        <v>수소</v>
      </c>
      <c r="E79" s="6">
        <f>'모멘텀 지표'!C113</f>
        <v>-1.1599999999999999</v>
      </c>
      <c r="F79" s="6">
        <f>'모멘텀 지표'!D113</f>
        <v>-0.78</v>
      </c>
      <c r="G79" s="6">
        <f>'모멘텀 지표'!E113</f>
        <v>4.3899999999999997</v>
      </c>
      <c r="H79" s="6">
        <f>'모멘텀 지표'!F113</f>
        <v>1.28</v>
      </c>
      <c r="I79" s="6">
        <f>'모멘텀 지표'!G113</f>
        <v>-2.11</v>
      </c>
      <c r="J79" s="6">
        <f>'모멘텀 지표'!H113</f>
        <v>6.6</v>
      </c>
      <c r="K79" s="6">
        <v>88</v>
      </c>
      <c r="L79" s="6">
        <v>45</v>
      </c>
      <c r="M79" s="6">
        <v>48</v>
      </c>
      <c r="N79">
        <f>L79+M79</f>
        <v>93</v>
      </c>
      <c r="O79">
        <v>35</v>
      </c>
      <c r="P79" s="9">
        <f>'펀더멘탈 지표'!C113</f>
        <v>511000</v>
      </c>
      <c r="Q79" s="9">
        <f>'펀더멘탈 지표'!D113</f>
        <v>30536</v>
      </c>
      <c r="R79" s="9">
        <f>'펀더멘탈 지표'!E113</f>
        <v>23946</v>
      </c>
      <c r="S79" s="9">
        <f>'펀더멘탈 지표'!F113</f>
        <v>35978</v>
      </c>
      <c r="T79" s="9">
        <f>'펀더멘탈 지표'!G113</f>
        <v>39524</v>
      </c>
      <c r="U79" s="9">
        <f>'펀더멘탈 지표'!H113</f>
        <v>1583</v>
      </c>
      <c r="V79" s="9">
        <f>'펀더멘탈 지표'!I113</f>
        <v>342</v>
      </c>
      <c r="W79" s="9">
        <f>'펀더멘탈 지표'!J113</f>
        <v>4373</v>
      </c>
      <c r="X79" s="9">
        <f>'펀더멘탈 지표'!K113</f>
        <v>4329</v>
      </c>
      <c r="Y79" s="9">
        <f>'펀더멘탈 지표'!L113</f>
        <v>5.18</v>
      </c>
      <c r="Z79" s="9">
        <f>'펀더멘탈 지표'!M113</f>
        <v>1.43</v>
      </c>
      <c r="AA79" s="9">
        <f>'펀더멘탈 지표'!N113</f>
        <v>12.16</v>
      </c>
      <c r="AB79" s="9">
        <f>'펀더멘탈 지표'!O113</f>
        <v>10.95</v>
      </c>
      <c r="AC79" s="9">
        <f>'펀더멘탈 지표'!P113</f>
        <v>-19.739999999999998</v>
      </c>
      <c r="AD79" s="9">
        <f>'펀더멘탈 지표'!Q113</f>
        <v>0.03</v>
      </c>
      <c r="AE79" s="9">
        <f>'펀더멘탈 지표'!R113</f>
        <v>54.69</v>
      </c>
      <c r="AF79" s="9">
        <f>'펀더멘탈 지표'!S113</f>
        <v>34.979999999999997</v>
      </c>
      <c r="AG79" s="9">
        <f>'펀더멘탈 지표'!T113</f>
        <v>-15622</v>
      </c>
      <c r="AH79" s="9">
        <f>'펀더멘탈 지표'!U113</f>
        <v>18</v>
      </c>
      <c r="AI79" s="9">
        <f>'펀더멘탈 지표'!V113</f>
        <v>55960</v>
      </c>
      <c r="AJ79" s="9">
        <f>'펀더멘탈 지표'!W113</f>
        <v>55213</v>
      </c>
      <c r="AK79" s="9">
        <f>'펀더멘탈 지표'!X113</f>
        <v>72388</v>
      </c>
      <c r="AL79" s="9">
        <f>'펀더멘탈 지표'!Y113</f>
        <v>70017</v>
      </c>
      <c r="AM79" s="9">
        <f>'펀더멘탈 지표'!Z113</f>
        <v>135183</v>
      </c>
      <c r="AN79" s="9">
        <f>'펀더멘탈 지표'!AA113</f>
        <v>181367</v>
      </c>
      <c r="AO79" s="9" t="str">
        <f>'펀더멘탈 지표'!AB113</f>
        <v>-</v>
      </c>
      <c r="AP79" s="9" t="str">
        <f>'펀더멘탈 지표'!AC113</f>
        <v>-</v>
      </c>
      <c r="AQ79" s="9">
        <f>'펀더멘탈 지표'!AD113</f>
        <v>10000</v>
      </c>
      <c r="AR79" s="9">
        <f>'펀더멘탈 지표'!AE113</f>
        <v>10000</v>
      </c>
      <c r="AS79" s="10">
        <f>(T79/Q79)^(1/4)-1</f>
        <v>6.6626049397213283E-2</v>
      </c>
      <c r="AT79" s="10">
        <f>T79/S79-1</f>
        <v>9.8560231252432073E-2</v>
      </c>
      <c r="AU79" s="10">
        <f>(X79/U79)^(1/4)-1</f>
        <v>0.28595765409941776</v>
      </c>
      <c r="AV79" s="10">
        <f>X79/W79-1</f>
        <v>-1.0061742510862115E-2</v>
      </c>
      <c r="AW79" s="10">
        <f>AJ79/AI79-1</f>
        <v>-1.3348820586132959E-2</v>
      </c>
      <c r="AX79" s="10">
        <f>AR79/P79</f>
        <v>1.9569471624266144E-2</v>
      </c>
      <c r="AY79" s="12">
        <f>AX79+AV79</f>
        <v>9.5077291134040287E-3</v>
      </c>
      <c r="AZ79" s="11">
        <f>P79/AI79</f>
        <v>9.1315225160829172</v>
      </c>
      <c r="BA79" s="11">
        <f>P79/AJ79</f>
        <v>9.2550667415282639</v>
      </c>
      <c r="BB79" s="11">
        <f>P79/AM79</f>
        <v>3.780061102357545</v>
      </c>
      <c r="BC79" s="11">
        <f>P79/AN79</f>
        <v>2.817491605418847</v>
      </c>
      <c r="BD79" s="11">
        <f>AVERAGE(AC79:AF79)</f>
        <v>17.490000000000002</v>
      </c>
      <c r="BE79">
        <v>98</v>
      </c>
      <c r="BF79">
        <f>BE79+O79</f>
        <v>133</v>
      </c>
      <c r="BG79">
        <v>78</v>
      </c>
    </row>
    <row r="80" spans="1:59" x14ac:dyDescent="0.3">
      <c r="A80" s="5">
        <f>유니버스!A20</f>
        <v>10060</v>
      </c>
      <c r="B80" s="5" t="str">
        <f>유니버스!B20</f>
        <v>OCI</v>
      </c>
      <c r="C80" s="5" t="str">
        <f>유니버스!C20</f>
        <v>신재생</v>
      </c>
      <c r="D80" s="5" t="str">
        <f>유니버스!D20</f>
        <v>태양광</v>
      </c>
      <c r="E80" s="6">
        <f>'모멘텀 지표'!C20</f>
        <v>-3.77</v>
      </c>
      <c r="F80" s="6">
        <f>'모멘텀 지표'!D20</f>
        <v>-3.59</v>
      </c>
      <c r="G80" s="6">
        <f>'모멘텀 지표'!E20</f>
        <v>-6.85</v>
      </c>
      <c r="H80" s="6">
        <f>'모멘텀 지표'!F20</f>
        <v>-4.5599999999999996</v>
      </c>
      <c r="I80" s="6">
        <f>'모멘텀 지표'!G20</f>
        <v>7.94</v>
      </c>
      <c r="J80" s="6">
        <f>'모멘텀 지표'!H20</f>
        <v>0.98</v>
      </c>
      <c r="K80" s="6">
        <v>118</v>
      </c>
      <c r="L80" s="6">
        <v>109</v>
      </c>
      <c r="M80" s="6">
        <v>18</v>
      </c>
      <c r="N80">
        <f>L80+M80</f>
        <v>127</v>
      </c>
      <c r="O80">
        <v>60</v>
      </c>
      <c r="P80" s="9">
        <f>'펀더멘탈 지표'!C20</f>
        <v>102000</v>
      </c>
      <c r="Q80" s="9">
        <f>'펀더멘탈 지표'!D20</f>
        <v>26051</v>
      </c>
      <c r="R80" s="9">
        <f>'펀더멘탈 지표'!E20</f>
        <v>20025</v>
      </c>
      <c r="S80" s="9">
        <f>'펀더멘탈 지표'!F20</f>
        <v>32440</v>
      </c>
      <c r="T80" s="9">
        <f>'펀더멘탈 지표'!G20</f>
        <v>40929</v>
      </c>
      <c r="U80" s="9">
        <f>'펀더멘탈 지표'!H20</f>
        <v>-1806</v>
      </c>
      <c r="V80" s="9">
        <f>'펀더멘탈 지표'!I20</f>
        <v>-861</v>
      </c>
      <c r="W80" s="9">
        <f>'펀더멘탈 지표'!J20</f>
        <v>6260</v>
      </c>
      <c r="X80" s="9">
        <f>'펀더멘탈 지표'!K20</f>
        <v>7164</v>
      </c>
      <c r="Y80" s="9">
        <f>'펀더멘탈 지표'!L20</f>
        <v>-6.93</v>
      </c>
      <c r="Z80" s="9">
        <f>'펀더멘탈 지표'!M20</f>
        <v>-4.3</v>
      </c>
      <c r="AA80" s="9">
        <f>'펀더멘탈 지표'!N20</f>
        <v>19.3</v>
      </c>
      <c r="AB80" s="9">
        <f>'펀더멘탈 지표'!O20</f>
        <v>17.5</v>
      </c>
      <c r="AC80" s="9">
        <f>'펀더멘탈 지표'!P20</f>
        <v>-26.2</v>
      </c>
      <c r="AD80" s="9">
        <f>'펀더멘탈 지표'!Q20</f>
        <v>-9.89</v>
      </c>
      <c r="AE80" s="9">
        <f>'펀더멘탈 지표'!R20</f>
        <v>23.93</v>
      </c>
      <c r="AF80" s="9">
        <f>'펀더멘탈 지표'!S20</f>
        <v>16.059999999999999</v>
      </c>
      <c r="AG80" s="9">
        <f>'펀더멘탈 지표'!T20</f>
        <v>-33308</v>
      </c>
      <c r="AH80" s="9">
        <f>'펀더멘탈 지표'!U20</f>
        <v>-10321</v>
      </c>
      <c r="AI80" s="9">
        <f>'펀더멘탈 지표'!V20</f>
        <v>27156</v>
      </c>
      <c r="AJ80" s="9">
        <f>'펀더멘탈 지표'!W20</f>
        <v>22078</v>
      </c>
      <c r="AK80" s="9">
        <f>'펀더멘탈 지표'!X20</f>
        <v>110515</v>
      </c>
      <c r="AL80" s="9">
        <f>'펀더멘탈 지표'!Y20</f>
        <v>98978</v>
      </c>
      <c r="AM80" s="9">
        <f>'펀더멘탈 지표'!Z20</f>
        <v>128783</v>
      </c>
      <c r="AN80" s="9">
        <f>'펀더멘탈 지표'!AA20</f>
        <v>146164</v>
      </c>
      <c r="AO80" s="9" t="str">
        <f>'펀더멘탈 지표'!AB20</f>
        <v>-</v>
      </c>
      <c r="AP80" s="9" t="str">
        <f>'펀더멘탈 지표'!AC20</f>
        <v>-</v>
      </c>
      <c r="AQ80" s="9">
        <f>'펀더멘탈 지표'!AD20</f>
        <v>2000</v>
      </c>
      <c r="AR80" s="9">
        <f>'펀더멘탈 지표'!AE20</f>
        <v>1620</v>
      </c>
      <c r="AS80" s="10">
        <f>(T80/Q80)^(1/4)-1</f>
        <v>0.11957111145529375</v>
      </c>
      <c r="AT80" s="10">
        <f>T80/S80-1</f>
        <v>0.26168310727496924</v>
      </c>
      <c r="AU80" s="10" t="e">
        <f>(X80/U80)^(1/4)-1</f>
        <v>#NUM!</v>
      </c>
      <c r="AV80" s="10">
        <f>X80/W80-1</f>
        <v>0.14440894568690088</v>
      </c>
      <c r="AW80" s="10">
        <f>AJ80/AI80-1</f>
        <v>-0.18699366622477542</v>
      </c>
      <c r="AX80" s="10">
        <f>AR80/P80</f>
        <v>1.5882352941176469E-2</v>
      </c>
      <c r="AY80" s="12">
        <f>AX80+AV80</f>
        <v>0.16029129862807734</v>
      </c>
      <c r="AZ80" s="11">
        <f>P80/AI80</f>
        <v>3.7560760053026954</v>
      </c>
      <c r="BA80" s="11">
        <f>P80/AJ80</f>
        <v>4.6199836941751968</v>
      </c>
      <c r="BB80" s="11">
        <f>P80/AM80</f>
        <v>0.79203000396015</v>
      </c>
      <c r="BC80" s="11">
        <f>P80/AN80</f>
        <v>0.69784625489176544</v>
      </c>
      <c r="BD80" s="11">
        <f>AVERAGE(AC80:AF80)</f>
        <v>0.97499999999999876</v>
      </c>
      <c r="BE80">
        <v>74</v>
      </c>
      <c r="BF80">
        <f>BE80+O80</f>
        <v>134</v>
      </c>
      <c r="BG80">
        <v>79</v>
      </c>
    </row>
    <row r="81" spans="1:59" x14ac:dyDescent="0.3">
      <c r="A81" s="5">
        <f>유니버스!A67</f>
        <v>84370</v>
      </c>
      <c r="B81" s="5" t="str">
        <f>유니버스!B67</f>
        <v>유진테크</v>
      </c>
      <c r="C81" s="5" t="str">
        <f>유니버스!C67</f>
        <v>반도체</v>
      </c>
      <c r="D81" s="5" t="str">
        <f>유니버스!D67</f>
        <v>전공정장비</v>
      </c>
      <c r="E81" s="6">
        <f>'모멘텀 지표'!C67</f>
        <v>-0.23</v>
      </c>
      <c r="F81" s="6">
        <f>'모멘텀 지표'!D67</f>
        <v>-1.42</v>
      </c>
      <c r="G81" s="6">
        <f>'모멘텀 지표'!E67</f>
        <v>-6.33</v>
      </c>
      <c r="H81" s="6">
        <f>'모멘텀 지표'!F67</f>
        <v>-4.7699999999999996</v>
      </c>
      <c r="I81" s="6">
        <f>'모멘텀 지표'!G67</f>
        <v>-17.95</v>
      </c>
      <c r="J81" s="6">
        <f>'모멘텀 지표'!H67</f>
        <v>-4.67</v>
      </c>
      <c r="K81" s="6">
        <v>68</v>
      </c>
      <c r="L81" s="6">
        <v>106</v>
      </c>
      <c r="M81" s="6">
        <v>111</v>
      </c>
      <c r="N81">
        <f>L81+M81</f>
        <v>217</v>
      </c>
      <c r="O81">
        <v>117</v>
      </c>
      <c r="P81" s="9">
        <f>'펀더멘탈 지표'!C67</f>
        <v>43650</v>
      </c>
      <c r="Q81" s="9">
        <f>'펀더멘탈 지표'!D67</f>
        <v>2055</v>
      </c>
      <c r="R81" s="9">
        <f>'펀더멘탈 지표'!E67</f>
        <v>2026</v>
      </c>
      <c r="S81" s="9">
        <f>'펀더멘탈 지표'!F67</f>
        <v>3246</v>
      </c>
      <c r="T81" s="9">
        <f>'펀더멘탈 지표'!G67</f>
        <v>4311</v>
      </c>
      <c r="U81" s="9">
        <f>'펀더멘탈 지표'!H67</f>
        <v>238</v>
      </c>
      <c r="V81" s="9">
        <f>'펀더멘탈 지표'!I67</f>
        <v>223</v>
      </c>
      <c r="W81" s="9">
        <f>'펀더멘탈 지표'!J67</f>
        <v>739</v>
      </c>
      <c r="X81" s="9">
        <f>'펀더멘탈 지표'!K67</f>
        <v>1221</v>
      </c>
      <c r="Y81" s="9">
        <f>'펀더멘탈 지표'!L67</f>
        <v>11.59</v>
      </c>
      <c r="Z81" s="9">
        <f>'펀더멘탈 지표'!M67</f>
        <v>11</v>
      </c>
      <c r="AA81" s="9">
        <f>'펀더멘탈 지표'!N67</f>
        <v>22.77</v>
      </c>
      <c r="AB81" s="9">
        <f>'펀더멘탈 지표'!O67</f>
        <v>28.32</v>
      </c>
      <c r="AC81" s="9">
        <f>'펀더멘탈 지표'!P67</f>
        <v>2.4500000000000002</v>
      </c>
      <c r="AD81" s="9">
        <f>'펀더멘탈 지표'!Q67</f>
        <v>1.47</v>
      </c>
      <c r="AE81" s="9">
        <f>'펀더멘탈 지표'!R67</f>
        <v>22.86</v>
      </c>
      <c r="AF81" s="9">
        <f>'펀더멘탈 지표'!S67</f>
        <v>26</v>
      </c>
      <c r="AG81" s="9">
        <f>'펀더멘탈 지표'!T67</f>
        <v>252</v>
      </c>
      <c r="AH81" s="9">
        <f>'펀더멘탈 지표'!U67</f>
        <v>152</v>
      </c>
      <c r="AI81" s="9">
        <f>'펀더멘탈 지표'!V67</f>
        <v>2635</v>
      </c>
      <c r="AJ81" s="9">
        <f>'펀더멘탈 지표'!W67</f>
        <v>3767</v>
      </c>
      <c r="AK81" s="9">
        <f>'펀더멘탈 지표'!X67</f>
        <v>10618</v>
      </c>
      <c r="AL81" s="9">
        <f>'펀더멘탈 지표'!Y67</f>
        <v>10501</v>
      </c>
      <c r="AM81" s="9">
        <f>'펀더멘탈 지표'!Z67</f>
        <v>13091</v>
      </c>
      <c r="AN81" s="9">
        <f>'펀더멘탈 지표'!AA67</f>
        <v>16531</v>
      </c>
      <c r="AO81" s="9">
        <f>'펀더멘탈 지표'!AB67</f>
        <v>230</v>
      </c>
      <c r="AP81" s="9">
        <f>'펀더멘탈 지표'!AC67</f>
        <v>230</v>
      </c>
      <c r="AQ81" s="9">
        <f>'펀더멘탈 지표'!AD67</f>
        <v>270</v>
      </c>
      <c r="AR81" s="9">
        <f>'펀더멘탈 지표'!AE67</f>
        <v>243</v>
      </c>
      <c r="AS81" s="10">
        <f>(T81/Q81)^(1/4)-1</f>
        <v>0.20348740388976605</v>
      </c>
      <c r="AT81" s="10">
        <f>T81/S81-1</f>
        <v>0.32809611829944552</v>
      </c>
      <c r="AU81" s="10">
        <f>(X81/U81)^(1/4)-1</f>
        <v>0.50499368188625948</v>
      </c>
      <c r="AV81" s="10">
        <f>X81/W81-1</f>
        <v>0.65223274695534506</v>
      </c>
      <c r="AW81" s="10">
        <f>AJ81/AI81-1</f>
        <v>0.42960151802656554</v>
      </c>
      <c r="AX81" s="10">
        <f>AR81/P81</f>
        <v>5.5670103092783502E-3</v>
      </c>
      <c r="AY81" s="12">
        <f>AX81+AV81</f>
        <v>0.65779975726462336</v>
      </c>
      <c r="AZ81" s="11">
        <f>P81/AI81</f>
        <v>16.565464895635674</v>
      </c>
      <c r="BA81" s="11">
        <f>P81/AJ81</f>
        <v>11.587470135386249</v>
      </c>
      <c r="BB81" s="11">
        <f>P81/AM81</f>
        <v>3.3343518447788556</v>
      </c>
      <c r="BC81" s="11">
        <f>P81/AN81</f>
        <v>2.6404936180509346</v>
      </c>
      <c r="BD81" s="11">
        <f>AVERAGE(AC81:AF81)</f>
        <v>13.195</v>
      </c>
      <c r="BE81">
        <v>21</v>
      </c>
      <c r="BF81">
        <f>BE81+O81</f>
        <v>138</v>
      </c>
      <c r="BG81">
        <v>80</v>
      </c>
    </row>
    <row r="82" spans="1:59" x14ac:dyDescent="0.3">
      <c r="A82" s="5">
        <f>유니버스!A5</f>
        <v>720</v>
      </c>
      <c r="B82" s="5" t="str">
        <f>유니버스!B5</f>
        <v>현대건설</v>
      </c>
      <c r="C82" s="5" t="str">
        <f>유니버스!C5</f>
        <v>건설</v>
      </c>
      <c r="D82" s="5">
        <f>유니버스!D5</f>
        <v>0</v>
      </c>
      <c r="E82" s="6">
        <f>'모멘텀 지표'!C5</f>
        <v>-2</v>
      </c>
      <c r="F82" s="6">
        <f>'모멘텀 지표'!D5</f>
        <v>-1.1200000000000001</v>
      </c>
      <c r="G82" s="6">
        <f>'모멘텀 지표'!E5</f>
        <v>-7.05</v>
      </c>
      <c r="H82" s="6">
        <f>'모멘텀 지표'!F5</f>
        <v>-4.9400000000000004</v>
      </c>
      <c r="I82" s="6">
        <f>'모멘텀 지표'!G5</f>
        <v>0.68</v>
      </c>
      <c r="J82" s="6">
        <f>'모멘텀 지표'!H5</f>
        <v>-0.92</v>
      </c>
      <c r="K82" s="6">
        <v>101</v>
      </c>
      <c r="L82" s="6">
        <v>111</v>
      </c>
      <c r="M82" s="6">
        <v>40</v>
      </c>
      <c r="N82">
        <f>L82+M82</f>
        <v>151</v>
      </c>
      <c r="O82">
        <v>84</v>
      </c>
      <c r="P82" s="9">
        <f>'펀더멘탈 지표'!C5</f>
        <v>44150</v>
      </c>
      <c r="Q82" s="9">
        <f>'펀더멘탈 지표'!D5</f>
        <v>172788</v>
      </c>
      <c r="R82" s="9">
        <f>'펀더멘탈 지표'!E5</f>
        <v>169709</v>
      </c>
      <c r="S82" s="9">
        <f>'펀더멘탈 지표'!F5</f>
        <v>180655</v>
      </c>
      <c r="T82" s="9">
        <f>'펀더멘탈 지표'!G5</f>
        <v>195912</v>
      </c>
      <c r="U82" s="9">
        <f>'펀더멘탈 지표'!H5</f>
        <v>8597</v>
      </c>
      <c r="V82" s="9">
        <f>'펀더멘탈 지표'!I5</f>
        <v>5490</v>
      </c>
      <c r="W82" s="9">
        <f>'펀더멘탈 지표'!J5</f>
        <v>7535</v>
      </c>
      <c r="X82" s="9">
        <f>'펀더멘탈 지표'!K5</f>
        <v>9197</v>
      </c>
      <c r="Y82" s="9">
        <f>'펀더멘탈 지표'!L5</f>
        <v>4.9800000000000004</v>
      </c>
      <c r="Z82" s="9">
        <f>'펀더멘탈 지표'!M5</f>
        <v>3.23</v>
      </c>
      <c r="AA82" s="9">
        <f>'펀더멘탈 지표'!N5</f>
        <v>4.17</v>
      </c>
      <c r="AB82" s="9">
        <f>'펀더멘탈 지표'!O5</f>
        <v>4.7</v>
      </c>
      <c r="AC82" s="9">
        <f>'펀더멘탈 지표'!P5</f>
        <v>6.3</v>
      </c>
      <c r="AD82" s="9">
        <f>'펀더멘탈 지표'!Q5</f>
        <v>1.84</v>
      </c>
      <c r="AE82" s="9">
        <f>'펀더멘탈 지표'!R5</f>
        <v>5.88</v>
      </c>
      <c r="AF82" s="9">
        <f>'펀더멘탈 지표'!S5</f>
        <v>6.31</v>
      </c>
      <c r="AG82" s="9">
        <f>'펀더멘탈 지표'!T5</f>
        <v>3653</v>
      </c>
      <c r="AH82" s="9">
        <f>'펀더멘탈 지표'!U5</f>
        <v>1097</v>
      </c>
      <c r="AI82" s="9">
        <f>'펀더멘탈 지표'!V5</f>
        <v>3651</v>
      </c>
      <c r="AJ82" s="9">
        <f>'펀더멘탈 지표'!W5</f>
        <v>4140</v>
      </c>
      <c r="AK82" s="9">
        <f>'펀더멘탈 지표'!X5</f>
        <v>59729</v>
      </c>
      <c r="AL82" s="9">
        <f>'펀더멘탈 지표'!Y5</f>
        <v>59453</v>
      </c>
      <c r="AM82" s="9">
        <f>'펀더멘탈 지표'!Z5</f>
        <v>64200</v>
      </c>
      <c r="AN82" s="9">
        <f>'펀더멘탈 지표'!AA5</f>
        <v>67111</v>
      </c>
      <c r="AO82" s="9">
        <f>'펀더멘탈 지표'!AB5</f>
        <v>600</v>
      </c>
      <c r="AP82" s="9">
        <f>'펀더멘탈 지표'!AC5</f>
        <v>600</v>
      </c>
      <c r="AQ82" s="9">
        <f>'펀더멘탈 지표'!AD5</f>
        <v>600</v>
      </c>
      <c r="AR82" s="9">
        <f>'펀더멘탈 지표'!AE5</f>
        <v>709</v>
      </c>
      <c r="AS82" s="10">
        <f>(T82/Q82)^(1/4)-1</f>
        <v>3.189822429379463E-2</v>
      </c>
      <c r="AT82" s="10">
        <f>T82/S82-1</f>
        <v>8.4453793141623601E-2</v>
      </c>
      <c r="AU82" s="10">
        <f>(X82/U82)^(1/4)-1</f>
        <v>1.7009043830317871E-2</v>
      </c>
      <c r="AV82" s="10">
        <f>X82/W82-1</f>
        <v>0.22057067020570664</v>
      </c>
      <c r="AW82" s="10">
        <f>AJ82/AI82-1</f>
        <v>0.13393590797041899</v>
      </c>
      <c r="AX82" s="10">
        <f>AR82/P82</f>
        <v>1.6058890147225367E-2</v>
      </c>
      <c r="AY82" s="12">
        <f>AX82+AV82</f>
        <v>0.23662956035293201</v>
      </c>
      <c r="AZ82" s="11">
        <f>P82/AI82</f>
        <v>12.092577376061353</v>
      </c>
      <c r="BA82" s="11">
        <f>P82/AJ82</f>
        <v>10.664251207729469</v>
      </c>
      <c r="BB82" s="11">
        <f>P82/AM82</f>
        <v>0.68769470404984423</v>
      </c>
      <c r="BC82" s="11">
        <f>P82/AN82</f>
        <v>0.65786532759160199</v>
      </c>
      <c r="BD82" s="11">
        <f>AVERAGE(AC82:AF82)</f>
        <v>5.0824999999999996</v>
      </c>
      <c r="BE82">
        <v>55</v>
      </c>
      <c r="BF82">
        <f>BE82+O82</f>
        <v>139</v>
      </c>
      <c r="BG82">
        <v>81</v>
      </c>
    </row>
    <row r="83" spans="1:59" x14ac:dyDescent="0.3">
      <c r="A83" s="5">
        <f>유니버스!A85</f>
        <v>112040</v>
      </c>
      <c r="B83" s="5" t="str">
        <f>유니버스!B85</f>
        <v>위메이드</v>
      </c>
      <c r="C83" s="5" t="str">
        <f>유니버스!C85</f>
        <v>소프트웨어</v>
      </c>
      <c r="D83" s="5" t="str">
        <f>유니버스!D85</f>
        <v>게임</v>
      </c>
      <c r="E83" s="6">
        <f>'모멘텀 지표'!C85</f>
        <v>-9.17</v>
      </c>
      <c r="F83" s="6">
        <f>'모멘텀 지표'!D85</f>
        <v>-0.94</v>
      </c>
      <c r="G83" s="6">
        <f>'모멘텀 지표'!E85</f>
        <v>-11.36</v>
      </c>
      <c r="H83" s="6">
        <f>'모멘텀 지표'!F85</f>
        <v>-11.07</v>
      </c>
      <c r="I83" s="6">
        <f>'모멘텀 지표'!G85</f>
        <v>-35.99</v>
      </c>
      <c r="J83" s="6">
        <f>'모멘텀 지표'!H85</f>
        <v>-18.87</v>
      </c>
      <c r="K83" s="6">
        <v>123</v>
      </c>
      <c r="L83" s="6">
        <v>119</v>
      </c>
      <c r="M83" s="6">
        <v>122</v>
      </c>
      <c r="N83">
        <f>L83+M83</f>
        <v>241</v>
      </c>
      <c r="O83">
        <v>122</v>
      </c>
      <c r="P83" s="9">
        <f>'펀더멘탈 지표'!C85</f>
        <v>88200</v>
      </c>
      <c r="Q83" s="9">
        <f>'펀더멘탈 지표'!D85</f>
        <v>1136</v>
      </c>
      <c r="R83" s="9">
        <f>'펀더멘탈 지표'!E85</f>
        <v>1267</v>
      </c>
      <c r="S83" s="9">
        <f>'펀더멘탈 지표'!F85</f>
        <v>3350</v>
      </c>
      <c r="T83" s="9">
        <f>'펀더멘탈 지표'!G85</f>
        <v>6371</v>
      </c>
      <c r="U83" s="9">
        <f>'펀더멘탈 지표'!H85</f>
        <v>-93</v>
      </c>
      <c r="V83" s="9">
        <f>'펀더멘탈 지표'!I85</f>
        <v>-125</v>
      </c>
      <c r="W83" s="9">
        <f>'펀더멘탈 지표'!J85</f>
        <v>974</v>
      </c>
      <c r="X83" s="9">
        <f>'펀더멘탈 지표'!K85</f>
        <v>1792</v>
      </c>
      <c r="Y83" s="9">
        <f>'펀더멘탈 지표'!L85</f>
        <v>-8.2100000000000009</v>
      </c>
      <c r="Z83" s="9">
        <f>'펀더멘탈 지표'!M85</f>
        <v>-9.84</v>
      </c>
      <c r="AA83" s="9">
        <f>'펀더멘탈 지표'!N85</f>
        <v>29.06</v>
      </c>
      <c r="AB83" s="9">
        <f>'펀더멘탈 지표'!O85</f>
        <v>28.13</v>
      </c>
      <c r="AC83" s="9">
        <f>'펀더멘탈 지표'!P85</f>
        <v>-4.03</v>
      </c>
      <c r="AD83" s="9">
        <f>'펀더멘탈 지표'!Q85</f>
        <v>-2.81</v>
      </c>
      <c r="AE83" s="9">
        <f>'펀더멘탈 지표'!R85</f>
        <v>69.739999999999995</v>
      </c>
      <c r="AF83" s="9">
        <f>'펀더멘탈 지표'!S85</f>
        <v>20.2</v>
      </c>
      <c r="AG83" s="9">
        <f>'펀더멘탈 지표'!T85</f>
        <v>-301</v>
      </c>
      <c r="AH83" s="9">
        <f>'펀더멘탈 지표'!U85</f>
        <v>-209</v>
      </c>
      <c r="AI83" s="9">
        <f>'펀더멘탈 지표'!V85</f>
        <v>9217</v>
      </c>
      <c r="AJ83" s="9">
        <f>'펀더멘탈 지표'!W85</f>
        <v>4030</v>
      </c>
      <c r="AK83" s="9">
        <f>'펀더멘탈 지표'!X85</f>
        <v>7213</v>
      </c>
      <c r="AL83" s="9">
        <f>'펀더멘탈 지표'!Y85</f>
        <v>7812</v>
      </c>
      <c r="AM83" s="9">
        <f>'펀더멘탈 지표'!Z85</f>
        <v>18883</v>
      </c>
      <c r="AN83" s="9">
        <f>'펀더멘탈 지표'!AA85</f>
        <v>21540</v>
      </c>
      <c r="AO83" s="9">
        <f>'펀더멘탈 지표'!AB85</f>
        <v>303</v>
      </c>
      <c r="AP83" s="9">
        <f>'펀더멘탈 지표'!AC85</f>
        <v>303</v>
      </c>
      <c r="AQ83" s="9">
        <f>'펀더멘탈 지표'!AD85</f>
        <v>650</v>
      </c>
      <c r="AR83" s="9">
        <f>'펀더멘탈 지표'!AE85</f>
        <v>390</v>
      </c>
      <c r="AS83" s="10">
        <f>(T83/Q83)^(1/4)-1</f>
        <v>0.53888908188360318</v>
      </c>
      <c r="AT83" s="10">
        <f>T83/S83-1</f>
        <v>0.90179104477611949</v>
      </c>
      <c r="AU83" s="10" t="e">
        <f>(X83/U83)^(1/4)-1</f>
        <v>#NUM!</v>
      </c>
      <c r="AV83" s="10">
        <f>X83/W83-1</f>
        <v>0.83983572895277203</v>
      </c>
      <c r="AW83" s="10">
        <f>AJ83/AI83-1</f>
        <v>-0.56276445698166433</v>
      </c>
      <c r="AX83" s="10">
        <f>AR83/P83</f>
        <v>4.4217687074829936E-3</v>
      </c>
      <c r="AY83" s="12">
        <f>AX83+AV83</f>
        <v>0.84425749766025504</v>
      </c>
      <c r="AZ83" s="11">
        <f>P83/AI83</f>
        <v>9.5692741672995556</v>
      </c>
      <c r="BA83" s="11">
        <f>P83/AJ83</f>
        <v>21.885856079404466</v>
      </c>
      <c r="BB83" s="11">
        <f>P83/AM83</f>
        <v>4.6708679764867869</v>
      </c>
      <c r="BC83" s="11">
        <f>P83/AN83</f>
        <v>4.0947075208913652</v>
      </c>
      <c r="BD83" s="11">
        <f>AVERAGE(AC83:AF83)</f>
        <v>20.774999999999999</v>
      </c>
      <c r="BE83">
        <v>17</v>
      </c>
      <c r="BF83">
        <f>BE83+O83</f>
        <v>139</v>
      </c>
      <c r="BG83">
        <v>82</v>
      </c>
    </row>
    <row r="84" spans="1:59" x14ac:dyDescent="0.3">
      <c r="A84" s="5">
        <f>유니버스!A29</f>
        <v>14940</v>
      </c>
      <c r="B84" s="5" t="str">
        <f>유니버스!B29</f>
        <v>오리엔탈정공</v>
      </c>
      <c r="C84" s="5" t="str">
        <f>유니버스!C29</f>
        <v>조선</v>
      </c>
      <c r="D84" s="5">
        <f>유니버스!D29</f>
        <v>0</v>
      </c>
      <c r="E84" s="6">
        <f>'모멘텀 지표'!C29</f>
        <v>8.68</v>
      </c>
      <c r="F84" s="6">
        <f>'모멘텀 지표'!D29</f>
        <v>4.8600000000000003</v>
      </c>
      <c r="G84" s="6">
        <f>'모멘텀 지표'!E29</f>
        <v>6.22</v>
      </c>
      <c r="H84" s="6">
        <f>'모멘텀 지표'!F29</f>
        <v>5.15</v>
      </c>
      <c r="I84" s="6">
        <f>'모멘텀 지표'!G29</f>
        <v>-3.22</v>
      </c>
      <c r="J84" s="6">
        <f>'모멘텀 지표'!H29</f>
        <v>6.42</v>
      </c>
      <c r="K84" s="6">
        <v>7</v>
      </c>
      <c r="L84" s="6">
        <v>34</v>
      </c>
      <c r="M84" s="6">
        <v>52</v>
      </c>
      <c r="N84">
        <f>L84+M84</f>
        <v>86</v>
      </c>
      <c r="O84">
        <v>30</v>
      </c>
      <c r="P84" s="9">
        <f>'펀더멘탈 지표'!C29</f>
        <v>3755</v>
      </c>
      <c r="Q84" s="9">
        <f>'펀더멘탈 지표'!D29</f>
        <v>1301</v>
      </c>
      <c r="R84" s="9">
        <f>'펀더멘탈 지표'!E29</f>
        <v>1677</v>
      </c>
      <c r="S84" s="9">
        <f>'펀더멘탈 지표'!F29</f>
        <v>1159</v>
      </c>
      <c r="T84" s="9">
        <f>'펀더멘탈 지표'!G29</f>
        <v>0</v>
      </c>
      <c r="U84" s="9">
        <f>'펀더멘탈 지표'!H29</f>
        <v>53</v>
      </c>
      <c r="V84" s="9">
        <f>'펀더멘탈 지표'!I29</f>
        <v>213</v>
      </c>
      <c r="W84" s="9">
        <f>'펀더멘탈 지표'!J29</f>
        <v>67</v>
      </c>
      <c r="X84" s="9">
        <f>'펀더멘탈 지표'!K29</f>
        <v>0</v>
      </c>
      <c r="Y84" s="9">
        <f>'펀더멘탈 지표'!L29</f>
        <v>4.0999999999999996</v>
      </c>
      <c r="Z84" s="9">
        <f>'펀더멘탈 지표'!M29</f>
        <v>12.67</v>
      </c>
      <c r="AA84" s="9">
        <f>'펀더멘탈 지표'!N29</f>
        <v>5.78</v>
      </c>
      <c r="AB84" s="9">
        <f>'펀더멘탈 지표'!O29</f>
        <v>0</v>
      </c>
      <c r="AC84" s="9">
        <f>'펀더멘탈 지표'!P29</f>
        <v>15.92</v>
      </c>
      <c r="AD84" s="9">
        <f>'펀더멘탈 지표'!Q29</f>
        <v>64.06</v>
      </c>
      <c r="AE84" s="9">
        <f>'펀더멘탈 지표'!R29</f>
        <v>6.73</v>
      </c>
      <c r="AF84" s="9">
        <f>'펀더멘탈 지표'!S29</f>
        <v>0</v>
      </c>
      <c r="AG84" s="9">
        <f>'펀더멘탈 지표'!T29</f>
        <v>77</v>
      </c>
      <c r="AH84" s="9">
        <f>'펀더멘탈 지표'!U29</f>
        <v>644</v>
      </c>
      <c r="AI84" s="9">
        <f>'펀더멘탈 지표'!V29</f>
        <v>100</v>
      </c>
      <c r="AJ84" s="9">
        <f>'펀더멘탈 지표'!W29</f>
        <v>0</v>
      </c>
      <c r="AK84" s="9">
        <f>'펀더멘탈 지표'!X29</f>
        <v>690</v>
      </c>
      <c r="AL84" s="9">
        <f>'펀더멘탈 지표'!Y29</f>
        <v>1321</v>
      </c>
      <c r="AM84" s="9">
        <f>'펀더멘탈 지표'!Z29</f>
        <v>1652</v>
      </c>
      <c r="AN84" s="9">
        <f>'펀더멘탈 지표'!AA29</f>
        <v>0</v>
      </c>
      <c r="AO84" s="9" t="str">
        <f>'펀더멘탈 지표'!AB29</f>
        <v>-</v>
      </c>
      <c r="AP84" s="9" t="str">
        <f>'펀더멘탈 지표'!AC29</f>
        <v>-</v>
      </c>
      <c r="AQ84" s="9">
        <f>'펀더멘탈 지표'!AD29</f>
        <v>0</v>
      </c>
      <c r="AR84" s="9">
        <f>'펀더멘탈 지표'!AE29</f>
        <v>0</v>
      </c>
      <c r="AS84" s="10">
        <f>(T84/Q84)^(1/4)-1</f>
        <v>-1</v>
      </c>
      <c r="AT84" s="10">
        <f>T84/S84-1</f>
        <v>-1</v>
      </c>
      <c r="AU84" s="10">
        <f>(X84/U84)^(1/4)-1</f>
        <v>-1</v>
      </c>
      <c r="AV84" s="10">
        <f>X84/W84-1</f>
        <v>-1</v>
      </c>
      <c r="AW84" s="10">
        <f>AJ84/AI84-1</f>
        <v>-1</v>
      </c>
      <c r="AX84" s="10">
        <f>AR84/P84</f>
        <v>0</v>
      </c>
      <c r="AY84" s="12">
        <f>AX84+AV84</f>
        <v>-1</v>
      </c>
      <c r="AZ84" s="11">
        <f>P84/AI84</f>
        <v>37.549999999999997</v>
      </c>
      <c r="BA84" s="11" t="e">
        <f>P84/AJ84</f>
        <v>#DIV/0!</v>
      </c>
      <c r="BB84" s="11">
        <f>P84/AM84</f>
        <v>2.2730024213075062</v>
      </c>
      <c r="BC84" s="11" t="e">
        <f>P84/AN84</f>
        <v>#DIV/0!</v>
      </c>
      <c r="BD84" s="11">
        <f>AVERAGE(AC84:AF84)</f>
        <v>21.677500000000002</v>
      </c>
      <c r="BE84">
        <v>111</v>
      </c>
      <c r="BF84">
        <f>BE84+O84</f>
        <v>141</v>
      </c>
      <c r="BG84">
        <v>83</v>
      </c>
    </row>
    <row r="85" spans="1:59" x14ac:dyDescent="0.3">
      <c r="A85" s="5">
        <f>유니버스!A103</f>
        <v>240810</v>
      </c>
      <c r="B85" s="5" t="str">
        <f>유니버스!B103</f>
        <v>원익IPS</v>
      </c>
      <c r="C85" s="5" t="str">
        <f>유니버스!C103</f>
        <v>반도체</v>
      </c>
      <c r="D85" s="5" t="str">
        <f>유니버스!D103</f>
        <v>장비</v>
      </c>
      <c r="E85" s="6">
        <f>'모멘텀 지표'!C103</f>
        <v>1.66</v>
      </c>
      <c r="F85" s="6">
        <f>'모멘텀 지표'!D103</f>
        <v>-0.89</v>
      </c>
      <c r="G85" s="6">
        <f>'모멘텀 지표'!E103</f>
        <v>-3.04</v>
      </c>
      <c r="H85" s="6">
        <f>'모멘텀 지표'!F103</f>
        <v>-2.41</v>
      </c>
      <c r="I85" s="6">
        <f>'모멘텀 지표'!G103</f>
        <v>-9.61</v>
      </c>
      <c r="J85" s="6">
        <f>'모멘텀 지표'!H103</f>
        <v>-1.97</v>
      </c>
      <c r="K85" s="6">
        <v>38</v>
      </c>
      <c r="L85" s="6">
        <v>86</v>
      </c>
      <c r="M85" s="6">
        <v>78</v>
      </c>
      <c r="N85">
        <f>L85+M85</f>
        <v>164</v>
      </c>
      <c r="O85">
        <v>90</v>
      </c>
      <c r="P85" s="9">
        <f>'펀더멘탈 지표'!C103</f>
        <v>36700</v>
      </c>
      <c r="Q85" s="9">
        <f>'펀더멘탈 지표'!D103</f>
        <v>6692</v>
      </c>
      <c r="R85" s="9">
        <f>'펀더멘탈 지표'!E103</f>
        <v>10909</v>
      </c>
      <c r="S85" s="9">
        <f>'펀더멘탈 지표'!F103</f>
        <v>12323</v>
      </c>
      <c r="T85" s="9">
        <f>'펀더멘탈 지표'!G103</f>
        <v>13783</v>
      </c>
      <c r="U85" s="9">
        <f>'펀더멘탈 지표'!H103</f>
        <v>411</v>
      </c>
      <c r="V85" s="9">
        <f>'펀더멘탈 지표'!I103</f>
        <v>1406</v>
      </c>
      <c r="W85" s="9">
        <f>'펀더멘탈 지표'!J103</f>
        <v>1641</v>
      </c>
      <c r="X85" s="9">
        <f>'펀더멘탈 지표'!K103</f>
        <v>2112</v>
      </c>
      <c r="Y85" s="9">
        <f>'펀더멘탈 지표'!L103</f>
        <v>6.14</v>
      </c>
      <c r="Z85" s="9">
        <f>'펀더멘탈 지표'!M103</f>
        <v>12.89</v>
      </c>
      <c r="AA85" s="9">
        <f>'펀더멘탈 지표'!N103</f>
        <v>13.32</v>
      </c>
      <c r="AB85" s="9">
        <f>'펀더멘탈 지표'!O103</f>
        <v>15.32</v>
      </c>
      <c r="AC85" s="9">
        <f>'펀더멘탈 지표'!P103</f>
        <v>9.16</v>
      </c>
      <c r="AD85" s="9">
        <f>'펀더멘탈 지표'!Q103</f>
        <v>15.91</v>
      </c>
      <c r="AE85" s="9">
        <f>'펀더멘탈 지표'!R103</f>
        <v>19.82</v>
      </c>
      <c r="AF85" s="9">
        <f>'펀더멘탈 지표'!S103</f>
        <v>19.04</v>
      </c>
      <c r="AG85" s="9">
        <f>'펀더멘탈 지표'!T103</f>
        <v>885</v>
      </c>
      <c r="AH85" s="9">
        <f>'펀더멘탈 지표'!U103</f>
        <v>1993</v>
      </c>
      <c r="AI85" s="9">
        <f>'펀더멘탈 지표'!V103</f>
        <v>2957</v>
      </c>
      <c r="AJ85" s="9">
        <f>'펀더멘탈 지표'!W103</f>
        <v>3445</v>
      </c>
      <c r="AK85" s="9">
        <f>'펀더멘탈 지표'!X103</f>
        <v>11739</v>
      </c>
      <c r="AL85" s="9">
        <f>'펀더멘탈 지표'!Y103</f>
        <v>13737</v>
      </c>
      <c r="AM85" s="9">
        <f>'펀더멘탈 지표'!Z103</f>
        <v>16597</v>
      </c>
      <c r="AN85" s="9">
        <f>'펀더멘탈 지표'!AA103</f>
        <v>20207</v>
      </c>
      <c r="AO85" s="9" t="str">
        <f>'펀더멘탈 지표'!AB103</f>
        <v>-</v>
      </c>
      <c r="AP85" s="9">
        <f>'펀더멘탈 지표'!AC103</f>
        <v>200</v>
      </c>
      <c r="AQ85" s="9">
        <f>'펀더멘탈 지표'!AD103</f>
        <v>300</v>
      </c>
      <c r="AR85" s="9">
        <f>'펀더멘탈 지표'!AE103</f>
        <v>288</v>
      </c>
      <c r="AS85" s="10">
        <f>(T85/Q85)^(1/4)-1</f>
        <v>0.19797279576988269</v>
      </c>
      <c r="AT85" s="10">
        <f>T85/S85-1</f>
        <v>0.11847764343098266</v>
      </c>
      <c r="AU85" s="10">
        <f>(X85/U85)^(1/4)-1</f>
        <v>0.50561184570615891</v>
      </c>
      <c r="AV85" s="10">
        <f>X85/W85-1</f>
        <v>0.28702010968921399</v>
      </c>
      <c r="AW85" s="10">
        <f>AJ85/AI85-1</f>
        <v>0.16503212715590121</v>
      </c>
      <c r="AX85" s="10">
        <f>AR85/P85</f>
        <v>7.847411444141689E-3</v>
      </c>
      <c r="AY85" s="12">
        <f>AX85+AV85</f>
        <v>0.29486752113335568</v>
      </c>
      <c r="AZ85" s="11">
        <f>P85/AI85</f>
        <v>12.411227595536015</v>
      </c>
      <c r="BA85" s="11">
        <f>P85/AJ85</f>
        <v>10.653120464441219</v>
      </c>
      <c r="BB85" s="11">
        <f>P85/AM85</f>
        <v>2.2112429957221185</v>
      </c>
      <c r="BC85" s="11">
        <f>P85/AN85</f>
        <v>1.8162023061315387</v>
      </c>
      <c r="BD85" s="11">
        <f>AVERAGE(AC85:AF85)</f>
        <v>15.9825</v>
      </c>
      <c r="BE85">
        <v>51</v>
      </c>
      <c r="BF85">
        <f>BE85+O85</f>
        <v>141</v>
      </c>
      <c r="BG85">
        <v>84</v>
      </c>
    </row>
    <row r="86" spans="1:59" x14ac:dyDescent="0.3">
      <c r="A86" s="5">
        <f>유니버스!A49</f>
        <v>37270</v>
      </c>
      <c r="B86" s="5" t="str">
        <f>유니버스!B49</f>
        <v>YG PLUS</v>
      </c>
      <c r="C86" s="5" t="str">
        <f>유니버스!C49</f>
        <v>엔터</v>
      </c>
      <c r="D86" s="5">
        <f>유니버스!D49</f>
        <v>0</v>
      </c>
      <c r="E86" s="6">
        <f>'모멘텀 지표'!C49</f>
        <v>2.48</v>
      </c>
      <c r="F86" s="6">
        <f>'모멘텀 지표'!D49</f>
        <v>1.75</v>
      </c>
      <c r="G86" s="6">
        <f>'모멘텀 지표'!E49</f>
        <v>-0.67</v>
      </c>
      <c r="H86" s="6">
        <f>'모멘텀 지표'!F49</f>
        <v>-2.4700000000000002</v>
      </c>
      <c r="I86" s="6">
        <f>'모멘텀 지표'!G49</f>
        <v>12.41</v>
      </c>
      <c r="J86" s="6">
        <f>'모멘텀 지표'!H49</f>
        <v>4.5599999999999996</v>
      </c>
      <c r="K86" s="6">
        <v>28</v>
      </c>
      <c r="L86" s="6">
        <v>74</v>
      </c>
      <c r="M86" s="6">
        <v>14</v>
      </c>
      <c r="N86">
        <f>L86+M86</f>
        <v>88</v>
      </c>
      <c r="O86">
        <v>32</v>
      </c>
      <c r="P86" s="9">
        <f>'펀더멘탈 지표'!C49</f>
        <v>7430</v>
      </c>
      <c r="Q86" s="9">
        <f>'펀더멘탈 지표'!D49</f>
        <v>1136</v>
      </c>
      <c r="R86" s="9">
        <f>'펀더멘탈 지표'!E49</f>
        <v>1071</v>
      </c>
      <c r="S86" s="9">
        <f>'펀더멘탈 지표'!F49</f>
        <v>1543</v>
      </c>
      <c r="T86" s="9">
        <f>'펀더멘탈 지표'!G49</f>
        <v>0</v>
      </c>
      <c r="U86" s="9">
        <f>'펀더멘탈 지표'!H49</f>
        <v>45</v>
      </c>
      <c r="V86" s="9">
        <f>'펀더멘탈 지표'!I49</f>
        <v>61</v>
      </c>
      <c r="W86" s="9">
        <f>'펀더멘탈 지표'!J49</f>
        <v>256</v>
      </c>
      <c r="X86" s="9">
        <f>'펀더멘탈 지표'!K49</f>
        <v>0</v>
      </c>
      <c r="Y86" s="9">
        <f>'펀더멘탈 지표'!L49</f>
        <v>3.98</v>
      </c>
      <c r="Z86" s="9">
        <f>'펀더멘탈 지표'!M49</f>
        <v>5.73</v>
      </c>
      <c r="AA86" s="9">
        <f>'펀더멘탈 지표'!N49</f>
        <v>16.57</v>
      </c>
      <c r="AB86" s="9">
        <f>'펀더멘탈 지표'!O49</f>
        <v>0</v>
      </c>
      <c r="AC86" s="9">
        <f>'펀더멘탈 지표'!P49</f>
        <v>-3.48</v>
      </c>
      <c r="AD86" s="9">
        <f>'펀더멘탈 지표'!Q49</f>
        <v>-6.94</v>
      </c>
      <c r="AE86" s="9">
        <f>'펀더멘탈 지표'!R49</f>
        <v>19.57</v>
      </c>
      <c r="AF86" s="9">
        <f>'펀더멘탈 지표'!S49</f>
        <v>0</v>
      </c>
      <c r="AG86" s="9">
        <f>'펀더멘탈 지표'!T49</f>
        <v>-55</v>
      </c>
      <c r="AH86" s="9">
        <f>'펀더멘탈 지표'!U49</f>
        <v>-106</v>
      </c>
      <c r="AI86" s="9">
        <f>'펀더멘탈 지표'!V49</f>
        <v>347</v>
      </c>
      <c r="AJ86" s="9">
        <f>'펀더멘탈 지표'!W49</f>
        <v>0</v>
      </c>
      <c r="AK86" s="9">
        <f>'펀더멘탈 지표'!X49</f>
        <v>1562</v>
      </c>
      <c r="AL86" s="9">
        <f>'펀더멘탈 지표'!Y49</f>
        <v>1487</v>
      </c>
      <c r="AM86" s="9">
        <f>'펀더멘탈 지표'!Z49</f>
        <v>2125</v>
      </c>
      <c r="AN86" s="9">
        <f>'펀더멘탈 지표'!AA49</f>
        <v>0</v>
      </c>
      <c r="AO86" s="9" t="str">
        <f>'펀더멘탈 지표'!AB49</f>
        <v>-</v>
      </c>
      <c r="AP86" s="9">
        <f>'펀더멘탈 지표'!AC49</f>
        <v>0</v>
      </c>
      <c r="AQ86" s="9">
        <f>'펀더멘탈 지표'!AD49</f>
        <v>0</v>
      </c>
      <c r="AR86" s="9">
        <f>'펀더멘탈 지표'!AE49</f>
        <v>0</v>
      </c>
      <c r="AS86" s="10">
        <f>(T86/Q86)^(1/4)-1</f>
        <v>-1</v>
      </c>
      <c r="AT86" s="10">
        <f>T86/S86-1</f>
        <v>-1</v>
      </c>
      <c r="AU86" s="10">
        <f>(X86/U86)^(1/4)-1</f>
        <v>-1</v>
      </c>
      <c r="AV86" s="10">
        <f>X86/W86-1</f>
        <v>-1</v>
      </c>
      <c r="AW86" s="10">
        <f>AJ86/AI86-1</f>
        <v>-1</v>
      </c>
      <c r="AX86" s="10">
        <f>AR86/P86</f>
        <v>0</v>
      </c>
      <c r="AY86" s="12">
        <f>AX86+AV86</f>
        <v>-1</v>
      </c>
      <c r="AZ86" s="11">
        <f>P86/AI86</f>
        <v>21.412103746397694</v>
      </c>
      <c r="BA86" s="11" t="e">
        <f>P86/AJ86</f>
        <v>#DIV/0!</v>
      </c>
      <c r="BB86" s="11">
        <f>P86/AM86</f>
        <v>3.4964705882352942</v>
      </c>
      <c r="BC86" s="11" t="e">
        <f>P86/AN86</f>
        <v>#DIV/0!</v>
      </c>
      <c r="BD86" s="11">
        <f>AVERAGE(AC86:AF86)</f>
        <v>2.2875000000000001</v>
      </c>
      <c r="BE86">
        <v>112</v>
      </c>
      <c r="BF86">
        <f>BE86+O86</f>
        <v>144</v>
      </c>
      <c r="BG86">
        <v>85</v>
      </c>
    </row>
    <row r="87" spans="1:59" x14ac:dyDescent="0.3">
      <c r="A87" s="5">
        <f>유니버스!A76</f>
        <v>95610</v>
      </c>
      <c r="B87" s="5" t="str">
        <f>유니버스!B76</f>
        <v>테스</v>
      </c>
      <c r="C87" s="5" t="str">
        <f>유니버스!C76</f>
        <v>반도체</v>
      </c>
      <c r="D87" s="5" t="str">
        <f>유니버스!D76</f>
        <v>전공정장비</v>
      </c>
      <c r="E87" s="6">
        <f>'모멘텀 지표'!C76</f>
        <v>-0.38</v>
      </c>
      <c r="F87" s="6">
        <f>'모멘텀 지표'!D76</f>
        <v>-1.06</v>
      </c>
      <c r="G87" s="6">
        <f>'모멘텀 지표'!E76</f>
        <v>0.38</v>
      </c>
      <c r="H87" s="6">
        <f>'모멘텀 지표'!F76</f>
        <v>-2.9</v>
      </c>
      <c r="I87" s="6">
        <f>'모멘텀 지표'!G76</f>
        <v>-6.75</v>
      </c>
      <c r="J87" s="6">
        <f>'모멘텀 지표'!H76</f>
        <v>0.84</v>
      </c>
      <c r="K87" s="6">
        <v>71</v>
      </c>
      <c r="L87" s="6">
        <v>67</v>
      </c>
      <c r="M87" s="6">
        <v>65</v>
      </c>
      <c r="N87">
        <f>L87+M87</f>
        <v>132</v>
      </c>
      <c r="O87">
        <v>67</v>
      </c>
      <c r="P87" s="9">
        <f>'펀더멘탈 지표'!C76</f>
        <v>26250</v>
      </c>
      <c r="Q87" s="9">
        <f>'펀더멘탈 지표'!D76</f>
        <v>1784</v>
      </c>
      <c r="R87" s="9">
        <f>'펀더멘탈 지표'!E76</f>
        <v>2460</v>
      </c>
      <c r="S87" s="9">
        <f>'펀더멘탈 지표'!F76</f>
        <v>3752</v>
      </c>
      <c r="T87" s="9">
        <f>'펀더멘탈 지표'!G76</f>
        <v>3972</v>
      </c>
      <c r="U87" s="9">
        <f>'펀더멘탈 지표'!H76</f>
        <v>117</v>
      </c>
      <c r="V87" s="9">
        <f>'펀더멘탈 지표'!I76</f>
        <v>317</v>
      </c>
      <c r="W87" s="9">
        <f>'펀더멘탈 지표'!J76</f>
        <v>622</v>
      </c>
      <c r="X87" s="9">
        <f>'펀더멘탈 지표'!K76</f>
        <v>689</v>
      </c>
      <c r="Y87" s="9">
        <f>'펀더멘탈 지표'!L76</f>
        <v>6.59</v>
      </c>
      <c r="Z87" s="9">
        <f>'펀더멘탈 지표'!M76</f>
        <v>12.88</v>
      </c>
      <c r="AA87" s="9">
        <f>'펀더멘탈 지표'!N76</f>
        <v>16.57</v>
      </c>
      <c r="AB87" s="9">
        <f>'펀더멘탈 지표'!O76</f>
        <v>17.34</v>
      </c>
      <c r="AC87" s="9">
        <f>'펀더멘탈 지표'!P76</f>
        <v>4.5599999999999996</v>
      </c>
      <c r="AD87" s="9">
        <f>'펀더멘탈 지표'!Q76</f>
        <v>13.3</v>
      </c>
      <c r="AE87" s="9">
        <f>'펀더멘탈 지표'!R76</f>
        <v>27.84</v>
      </c>
      <c r="AF87" s="9">
        <f>'펀더멘탈 지표'!S76</f>
        <v>19.07</v>
      </c>
      <c r="AG87" s="9">
        <f>'펀더멘탈 지표'!T76</f>
        <v>493</v>
      </c>
      <c r="AH87" s="9">
        <f>'펀더멘탈 지표'!U76</f>
        <v>1519</v>
      </c>
      <c r="AI87" s="9">
        <f>'펀더멘탈 지표'!V76</f>
        <v>3743</v>
      </c>
      <c r="AJ87" s="9">
        <f>'펀더멘탈 지표'!W76</f>
        <v>3086</v>
      </c>
      <c r="AK87" s="9">
        <f>'펀더멘탈 지표'!X76</f>
        <v>11202</v>
      </c>
      <c r="AL87" s="9">
        <f>'펀더멘탈 지표'!Y76</f>
        <v>12521</v>
      </c>
      <c r="AM87" s="9">
        <f>'펀더멘탈 지표'!Z76</f>
        <v>15906</v>
      </c>
      <c r="AN87" s="9">
        <f>'펀더멘탈 지표'!AA76</f>
        <v>18672</v>
      </c>
      <c r="AO87" s="9">
        <f>'펀더멘탈 지표'!AB76</f>
        <v>300</v>
      </c>
      <c r="AP87" s="9">
        <f>'펀더멘탈 지표'!AC76</f>
        <v>450</v>
      </c>
      <c r="AQ87" s="9">
        <f>'펀더멘탈 지표'!AD76</f>
        <v>560</v>
      </c>
      <c r="AR87" s="9">
        <f>'펀더멘탈 지표'!AE76</f>
        <v>637</v>
      </c>
      <c r="AS87" s="10">
        <f>(T87/Q87)^(1/4)-1</f>
        <v>0.22152848118102764</v>
      </c>
      <c r="AT87" s="10">
        <f>T87/S87-1</f>
        <v>5.8635394456290069E-2</v>
      </c>
      <c r="AU87" s="10">
        <f>(X87/U87)^(1/4)-1</f>
        <v>0.55778794976300916</v>
      </c>
      <c r="AV87" s="10">
        <f>X87/W87-1</f>
        <v>0.10771704180064301</v>
      </c>
      <c r="AW87" s="10">
        <f>AJ87/AI87-1</f>
        <v>-0.17552765161635053</v>
      </c>
      <c r="AX87" s="10">
        <f>AR87/P87</f>
        <v>2.4266666666666666E-2</v>
      </c>
      <c r="AY87" s="12">
        <f>AX87+AV87</f>
        <v>0.13198370846730967</v>
      </c>
      <c r="AZ87" s="11">
        <f>P87/AI87</f>
        <v>7.0130911033930001</v>
      </c>
      <c r="BA87" s="11">
        <f>P87/AJ87</f>
        <v>8.5061568373298773</v>
      </c>
      <c r="BB87" s="11">
        <f>P87/AM87</f>
        <v>1.6503206337231233</v>
      </c>
      <c r="BC87" s="11">
        <f>P87/AN87</f>
        <v>1.4058483290488433</v>
      </c>
      <c r="BD87" s="11">
        <f>AVERAGE(AC87:AF87)</f>
        <v>16.192500000000003</v>
      </c>
      <c r="BE87">
        <v>79</v>
      </c>
      <c r="BF87">
        <f>BE87+O87</f>
        <v>146</v>
      </c>
      <c r="BG87">
        <v>86</v>
      </c>
    </row>
    <row r="88" spans="1:59" x14ac:dyDescent="0.3">
      <c r="A88" s="5">
        <f>유니버스!A42</f>
        <v>33780</v>
      </c>
      <c r="B88" s="5" t="str">
        <f>유니버스!B42</f>
        <v>KT&amp;G</v>
      </c>
      <c r="C88" s="5" t="str">
        <f>유니버스!C42</f>
        <v>소비재</v>
      </c>
      <c r="D88" s="5">
        <f>유니버스!D42</f>
        <v>0</v>
      </c>
      <c r="E88" s="6">
        <f>'모멘텀 지표'!C42</f>
        <v>-3.04</v>
      </c>
      <c r="F88" s="6">
        <f>'모멘텀 지표'!D42</f>
        <v>-1.94</v>
      </c>
      <c r="G88" s="6">
        <f>'모멘텀 지표'!E42</f>
        <v>-0.99</v>
      </c>
      <c r="H88" s="6">
        <f>'모멘텀 지표'!F42</f>
        <v>-1.6</v>
      </c>
      <c r="I88" s="6">
        <f>'모멘텀 지표'!G42</f>
        <v>1.1399999999999999</v>
      </c>
      <c r="J88" s="6">
        <f>'모멘텀 지표'!H42</f>
        <v>-0.44</v>
      </c>
      <c r="K88" s="6">
        <v>113</v>
      </c>
      <c r="L88" s="6">
        <v>75</v>
      </c>
      <c r="M88" s="6">
        <v>38</v>
      </c>
      <c r="N88">
        <f>L88+M88</f>
        <v>113</v>
      </c>
      <c r="O88">
        <v>53</v>
      </c>
      <c r="P88" s="9">
        <f>'펀더멘탈 지표'!C42</f>
        <v>79800</v>
      </c>
      <c r="Q88" s="9">
        <f>'펀더멘탈 지표'!D42</f>
        <v>49632</v>
      </c>
      <c r="R88" s="9">
        <f>'펀더멘탈 지표'!E42</f>
        <v>50553</v>
      </c>
      <c r="S88" s="9">
        <f>'펀더멘탈 지표'!F42</f>
        <v>52284</v>
      </c>
      <c r="T88" s="9">
        <f>'펀더멘탈 지표'!G42</f>
        <v>53254</v>
      </c>
      <c r="U88" s="9">
        <f>'펀더멘탈 지표'!H42</f>
        <v>13796</v>
      </c>
      <c r="V88" s="9">
        <f>'펀더멘탈 지표'!I42</f>
        <v>14732</v>
      </c>
      <c r="W88" s="9">
        <f>'펀더멘탈 지표'!J42</f>
        <v>13384</v>
      </c>
      <c r="X88" s="9">
        <f>'펀더멘탈 지표'!K42</f>
        <v>13066</v>
      </c>
      <c r="Y88" s="9">
        <f>'펀더멘탈 지표'!L42</f>
        <v>27.8</v>
      </c>
      <c r="Z88" s="9">
        <f>'펀더멘탈 지표'!M42</f>
        <v>29.14</v>
      </c>
      <c r="AA88" s="9">
        <f>'펀더멘탈 지표'!N42</f>
        <v>25.6</v>
      </c>
      <c r="AB88" s="9">
        <f>'펀더멘탈 지표'!O42</f>
        <v>24.53</v>
      </c>
      <c r="AC88" s="9">
        <f>'펀더멘탈 지표'!P42</f>
        <v>12.32</v>
      </c>
      <c r="AD88" s="9">
        <f>'펀더멘탈 지표'!Q42</f>
        <v>13.22</v>
      </c>
      <c r="AE88" s="9">
        <f>'펀더멘탈 지표'!R42</f>
        <v>10.74</v>
      </c>
      <c r="AF88" s="9">
        <f>'펀더멘탈 지표'!S42</f>
        <v>10.53</v>
      </c>
      <c r="AG88" s="9">
        <f>'펀더멘탈 지표'!T42</f>
        <v>7539</v>
      </c>
      <c r="AH88" s="9">
        <f>'펀더멘탈 지표'!U42</f>
        <v>8535</v>
      </c>
      <c r="AI88" s="9">
        <f>'펀더멘탈 지표'!V42</f>
        <v>7118</v>
      </c>
      <c r="AJ88" s="9">
        <f>'펀더멘탈 지표'!W42</f>
        <v>7207</v>
      </c>
      <c r="AK88" s="9">
        <f>'펀더멘탈 지표'!X42</f>
        <v>68607</v>
      </c>
      <c r="AL88" s="9">
        <f>'펀더멘탈 지표'!Y42</f>
        <v>72831</v>
      </c>
      <c r="AM88" s="9">
        <f>'펀더멘탈 지표'!Z42</f>
        <v>76336</v>
      </c>
      <c r="AN88" s="9">
        <f>'펀더멘탈 지표'!AA42</f>
        <v>80343</v>
      </c>
      <c r="AO88" s="9">
        <f>'펀더멘탈 지표'!AB42</f>
        <v>4400</v>
      </c>
      <c r="AP88" s="9">
        <f>'펀더멘탈 지표'!AC42</f>
        <v>4800</v>
      </c>
      <c r="AQ88" s="9">
        <f>'펀더멘탈 지표'!AD42</f>
        <v>4800</v>
      </c>
      <c r="AR88" s="9">
        <f>'펀더멘탈 지표'!AE42</f>
        <v>4889</v>
      </c>
      <c r="AS88" s="10">
        <f>(T88/Q88)^(1/4)-1</f>
        <v>1.7765240549219019E-2</v>
      </c>
      <c r="AT88" s="10">
        <f>T88/S88-1</f>
        <v>1.8552520847678E-2</v>
      </c>
      <c r="AU88" s="10">
        <f>(X88/U88)^(1/4)-1</f>
        <v>-1.3499369768889324E-2</v>
      </c>
      <c r="AV88" s="10">
        <f>X88/W88-1</f>
        <v>-2.375971309025704E-2</v>
      </c>
      <c r="AW88" s="10">
        <f>AJ88/AI88-1</f>
        <v>1.2503512222534319E-2</v>
      </c>
      <c r="AX88" s="10">
        <f>AR88/P88</f>
        <v>6.1265664160401002E-2</v>
      </c>
      <c r="AY88" s="12">
        <f>AX88+AV88</f>
        <v>3.7505951070143963E-2</v>
      </c>
      <c r="AZ88" s="11">
        <f>P88/AI88</f>
        <v>11.21101432986794</v>
      </c>
      <c r="BA88" s="11">
        <f>P88/AJ88</f>
        <v>11.072568336339669</v>
      </c>
      <c r="BB88" s="11">
        <f>P88/AM88</f>
        <v>1.0453783273946762</v>
      </c>
      <c r="BC88" s="11">
        <f>P88/AN88</f>
        <v>0.99324147716664801</v>
      </c>
      <c r="BD88" s="11">
        <f>AVERAGE(AC88:AF88)</f>
        <v>11.702500000000001</v>
      </c>
      <c r="BE88">
        <v>95</v>
      </c>
      <c r="BF88">
        <f>BE88+O88</f>
        <v>148</v>
      </c>
      <c r="BG88">
        <v>87</v>
      </c>
    </row>
    <row r="89" spans="1:59" x14ac:dyDescent="0.3">
      <c r="A89" s="5">
        <f>유니버스!A73</f>
        <v>91990</v>
      </c>
      <c r="B89" s="5" t="str">
        <f>유니버스!B73</f>
        <v>셀트리온헬스케어</v>
      </c>
      <c r="C89" s="5" t="str">
        <f>유니버스!C73</f>
        <v>바이오</v>
      </c>
      <c r="D89" s="5">
        <f>유니버스!D73</f>
        <v>0</v>
      </c>
      <c r="E89" s="6">
        <f>'모멘텀 지표'!C73</f>
        <v>0</v>
      </c>
      <c r="F89" s="6">
        <f>'모멘텀 지표'!D73</f>
        <v>-1.06</v>
      </c>
      <c r="G89" s="6">
        <f>'모멘텀 지표'!E73</f>
        <v>-15.01</v>
      </c>
      <c r="H89" s="6">
        <f>'모멘텀 지표'!F73</f>
        <v>-5.76</v>
      </c>
      <c r="I89" s="6">
        <f>'모멘텀 지표'!G73</f>
        <v>-8.26</v>
      </c>
      <c r="J89" s="6">
        <f>'모멘텀 지표'!H73</f>
        <v>-6.97</v>
      </c>
      <c r="K89" s="6">
        <v>63</v>
      </c>
      <c r="L89" s="6">
        <v>122</v>
      </c>
      <c r="M89" s="6">
        <v>72</v>
      </c>
      <c r="N89">
        <f>L89+M89</f>
        <v>194</v>
      </c>
      <c r="O89">
        <v>108</v>
      </c>
      <c r="P89" s="9">
        <f>'펀더멘탈 지표'!C73</f>
        <v>60000</v>
      </c>
      <c r="Q89" s="9">
        <f>'펀더멘탈 지표'!D73</f>
        <v>11009</v>
      </c>
      <c r="R89" s="9">
        <f>'펀더멘탈 지표'!E73</f>
        <v>16276</v>
      </c>
      <c r="S89" s="9">
        <f>'펀더멘탈 지표'!F73</f>
        <v>18045</v>
      </c>
      <c r="T89" s="9">
        <f>'펀더멘탈 지표'!G73</f>
        <v>19896</v>
      </c>
      <c r="U89" s="9">
        <f>'펀더멘탈 지표'!H73</f>
        <v>828</v>
      </c>
      <c r="V89" s="9">
        <f>'펀더멘탈 지표'!I73</f>
        <v>3621</v>
      </c>
      <c r="W89" s="9">
        <f>'펀더멘탈 지표'!J73</f>
        <v>1994</v>
      </c>
      <c r="X89" s="9">
        <f>'펀더멘탈 지표'!K73</f>
        <v>2752</v>
      </c>
      <c r="Y89" s="9">
        <f>'펀더멘탈 지표'!L73</f>
        <v>7.52</v>
      </c>
      <c r="Z89" s="9">
        <f>'펀더멘탈 지표'!M73</f>
        <v>22.25</v>
      </c>
      <c r="AA89" s="9">
        <f>'펀더멘탈 지표'!N73</f>
        <v>11.05</v>
      </c>
      <c r="AB89" s="9">
        <f>'펀더멘탈 지표'!O73</f>
        <v>13.83</v>
      </c>
      <c r="AC89" s="9">
        <f>'펀더멘탈 지표'!P73</f>
        <v>3.94</v>
      </c>
      <c r="AD89" s="9">
        <f>'펀더멘탈 지표'!Q73</f>
        <v>13.36</v>
      </c>
      <c r="AE89" s="9">
        <f>'펀더멘탈 지표'!R73</f>
        <v>7.56</v>
      </c>
      <c r="AF89" s="9">
        <f>'펀더멘탈 지표'!S73</f>
        <v>9.52</v>
      </c>
      <c r="AG89" s="9">
        <f>'펀더멘탈 지표'!T73</f>
        <v>414</v>
      </c>
      <c r="AH89" s="9">
        <f>'펀더멘탈 지표'!U73</f>
        <v>1526</v>
      </c>
      <c r="AI89" s="9">
        <f>'펀더멘탈 지표'!V73</f>
        <v>965</v>
      </c>
      <c r="AJ89" s="9">
        <f>'펀더멘탈 지표'!W73</f>
        <v>1316</v>
      </c>
      <c r="AK89" s="9">
        <f>'펀더멘탈 지표'!X73</f>
        <v>10715</v>
      </c>
      <c r="AL89" s="9">
        <f>'펀더멘탈 지표'!Y73</f>
        <v>12373</v>
      </c>
      <c r="AM89" s="9">
        <f>'펀더멘탈 지표'!Z73</f>
        <v>13468</v>
      </c>
      <c r="AN89" s="9">
        <f>'펀더멘탈 지표'!AA73</f>
        <v>14613</v>
      </c>
      <c r="AO89" s="9" t="str">
        <f>'펀더멘탈 지표'!AB73</f>
        <v>nan</v>
      </c>
      <c r="AP89" s="9" t="str">
        <f>'펀더멘탈 지표'!AC73</f>
        <v>nan</v>
      </c>
      <c r="AQ89" s="9">
        <f>'펀더멘탈 지표'!AD73</f>
        <v>255</v>
      </c>
      <c r="AR89" s="9">
        <f>'펀더멘탈 지표'!AE73</f>
        <v>134</v>
      </c>
      <c r="AS89" s="10">
        <f>(T89/Q89)^(1/4)-1</f>
        <v>0.15945654146711896</v>
      </c>
      <c r="AT89" s="10">
        <f>T89/S89-1</f>
        <v>0.10257689110556933</v>
      </c>
      <c r="AU89" s="10">
        <f>(X89/U89)^(1/4)-1</f>
        <v>0.35021995818465101</v>
      </c>
      <c r="AV89" s="10">
        <f>X89/W89-1</f>
        <v>0.38014042126379133</v>
      </c>
      <c r="AW89" s="10">
        <f>AJ89/AI89-1</f>
        <v>0.36373056994818653</v>
      </c>
      <c r="AX89" s="10">
        <f>AR89/P89</f>
        <v>2.2333333333333333E-3</v>
      </c>
      <c r="AY89" s="12">
        <f>AX89+AV89</f>
        <v>0.38237375459712464</v>
      </c>
      <c r="AZ89" s="11">
        <f>P89/AI89</f>
        <v>62.176165803108809</v>
      </c>
      <c r="BA89" s="11">
        <f>P89/AJ89</f>
        <v>45.59270516717325</v>
      </c>
      <c r="BB89" s="11">
        <f>P89/AM89</f>
        <v>4.4550044550044552</v>
      </c>
      <c r="BC89" s="11">
        <f>P89/AN89</f>
        <v>4.1059330732909052</v>
      </c>
      <c r="BD89" s="11">
        <f>AVERAGE(AC89:AF89)</f>
        <v>8.5949999999999989</v>
      </c>
      <c r="BE89">
        <v>40</v>
      </c>
      <c r="BF89">
        <f>BE89+O89</f>
        <v>148</v>
      </c>
      <c r="BG89">
        <v>88</v>
      </c>
    </row>
    <row r="90" spans="1:59" x14ac:dyDescent="0.3">
      <c r="A90" s="5">
        <f>유니버스!A38</f>
        <v>28670</v>
      </c>
      <c r="B90" s="5" t="str">
        <f>유니버스!B38</f>
        <v>팬오션</v>
      </c>
      <c r="C90" s="5" t="str">
        <f>유니버스!C38</f>
        <v>조선</v>
      </c>
      <c r="D90" s="5">
        <f>유니버스!D38</f>
        <v>0</v>
      </c>
      <c r="E90" s="6">
        <f>'모멘텀 지표'!C38</f>
        <v>2.3199999999999998</v>
      </c>
      <c r="F90" s="6">
        <f>'모멘텀 지표'!D38</f>
        <v>1.88</v>
      </c>
      <c r="G90" s="6">
        <f>'모멘텀 지표'!E38</f>
        <v>-5.16</v>
      </c>
      <c r="H90" s="6">
        <f>'모멘텀 지표'!F38</f>
        <v>-1.29</v>
      </c>
      <c r="I90" s="6">
        <f>'모멘텀 지표'!G38</f>
        <v>25.67</v>
      </c>
      <c r="J90" s="6">
        <f>'모멘텀 지표'!H38</f>
        <v>5.15</v>
      </c>
      <c r="K90" s="6">
        <v>31</v>
      </c>
      <c r="L90" s="6">
        <v>103</v>
      </c>
      <c r="M90" s="6">
        <v>3</v>
      </c>
      <c r="N90">
        <f>L90+M90</f>
        <v>106</v>
      </c>
      <c r="O90">
        <v>49</v>
      </c>
      <c r="P90" s="9">
        <f>'펀더멘탈 지표'!C38</f>
        <v>6610</v>
      </c>
      <c r="Q90" s="9">
        <f>'펀더멘탈 지표'!D38</f>
        <v>24679</v>
      </c>
      <c r="R90" s="9">
        <f>'펀더멘탈 지표'!E38</f>
        <v>24972</v>
      </c>
      <c r="S90" s="9">
        <f>'펀더멘탈 지표'!F38</f>
        <v>46161</v>
      </c>
      <c r="T90" s="9">
        <f>'펀더멘탈 지표'!G38</f>
        <v>48540</v>
      </c>
      <c r="U90" s="9">
        <f>'펀더멘탈 지표'!H38</f>
        <v>2100</v>
      </c>
      <c r="V90" s="9">
        <f>'펀더멘탈 지표'!I38</f>
        <v>2252</v>
      </c>
      <c r="W90" s="9">
        <f>'펀더멘탈 지표'!J38</f>
        <v>5729</v>
      </c>
      <c r="X90" s="9">
        <f>'펀더멘탈 지표'!K38</f>
        <v>5132</v>
      </c>
      <c r="Y90" s="9">
        <f>'펀더멘탈 지표'!L38</f>
        <v>8.51</v>
      </c>
      <c r="Z90" s="9">
        <f>'펀더멘탈 지표'!M38</f>
        <v>9.02</v>
      </c>
      <c r="AA90" s="9">
        <f>'펀더멘탈 지표'!N38</f>
        <v>12.41</v>
      </c>
      <c r="AB90" s="9">
        <f>'펀더멘탈 지표'!O38</f>
        <v>10.57</v>
      </c>
      <c r="AC90" s="9">
        <f>'펀더멘탈 지표'!P38</f>
        <v>5.49</v>
      </c>
      <c r="AD90" s="9">
        <f>'펀더멘탈 지표'!Q38</f>
        <v>3.25</v>
      </c>
      <c r="AE90" s="9">
        <f>'펀더멘탈 지표'!R38</f>
        <v>17.16</v>
      </c>
      <c r="AF90" s="9">
        <f>'펀더멘탈 지표'!S38</f>
        <v>12.46</v>
      </c>
      <c r="AG90" s="9">
        <f>'펀더멘탈 지표'!T38</f>
        <v>284</v>
      </c>
      <c r="AH90" s="9">
        <f>'펀더멘탈 지표'!U38</f>
        <v>173</v>
      </c>
      <c r="AI90" s="9">
        <f>'펀더멘탈 지표'!V38</f>
        <v>1028</v>
      </c>
      <c r="AJ90" s="9">
        <f>'펀더멘탈 지표'!W38</f>
        <v>878</v>
      </c>
      <c r="AK90" s="9">
        <f>'펀더멘탈 지표'!X38</f>
        <v>5400</v>
      </c>
      <c r="AL90" s="9">
        <f>'펀더멘탈 지표'!Y38</f>
        <v>5250</v>
      </c>
      <c r="AM90" s="9">
        <f>'펀더멘탈 지표'!Z38</f>
        <v>6728</v>
      </c>
      <c r="AN90" s="9">
        <f>'펀더멘탈 지표'!AA38</f>
        <v>7362</v>
      </c>
      <c r="AO90" s="9" t="str">
        <f>'펀더멘탈 지표'!AB38</f>
        <v>-</v>
      </c>
      <c r="AP90" s="9">
        <f>'펀더멘탈 지표'!AC38</f>
        <v>50</v>
      </c>
      <c r="AQ90" s="9">
        <f>'펀더멘탈 지표'!AD38</f>
        <v>100</v>
      </c>
      <c r="AR90" s="9">
        <f>'펀더멘탈 지표'!AE38</f>
        <v>107</v>
      </c>
      <c r="AS90" s="10">
        <f>(T90/Q90)^(1/4)-1</f>
        <v>0.18424907315712113</v>
      </c>
      <c r="AT90" s="10">
        <f>T90/S90-1</f>
        <v>5.1537011763176599E-2</v>
      </c>
      <c r="AU90" s="10">
        <f>(X90/U90)^(1/4)-1</f>
        <v>0.25030750555740688</v>
      </c>
      <c r="AV90" s="10">
        <f>X90/W90-1</f>
        <v>-0.10420666783033683</v>
      </c>
      <c r="AW90" s="10">
        <f>AJ90/AI90-1</f>
        <v>-0.14591439688715957</v>
      </c>
      <c r="AX90" s="10">
        <f>AR90/P90</f>
        <v>1.6187594553706504E-2</v>
      </c>
      <c r="AY90" s="12">
        <f>AX90+AV90</f>
        <v>-8.8019073276630333E-2</v>
      </c>
      <c r="AZ90" s="11">
        <f>P90/AI90</f>
        <v>6.4299610894941637</v>
      </c>
      <c r="BA90" s="11">
        <f>P90/AJ90</f>
        <v>7.5284738041002282</v>
      </c>
      <c r="BB90" s="11">
        <f>P90/AM90</f>
        <v>0.98246135552913194</v>
      </c>
      <c r="BC90" s="11">
        <f>P90/AN90</f>
        <v>0.89785384406411306</v>
      </c>
      <c r="BD90" s="11">
        <f>AVERAGE(AC90:AF90)</f>
        <v>9.59</v>
      </c>
      <c r="BE90">
        <v>101</v>
      </c>
      <c r="BF90">
        <f>BE90+O90</f>
        <v>150</v>
      </c>
      <c r="BG90">
        <v>89</v>
      </c>
    </row>
    <row r="91" spans="1:59" x14ac:dyDescent="0.3">
      <c r="A91" s="5">
        <f>유니버스!A121</f>
        <v>357780</v>
      </c>
      <c r="B91" s="5" t="str">
        <f>유니버스!B121</f>
        <v>솔브레인</v>
      </c>
      <c r="C91" s="5" t="str">
        <f>유니버스!C121</f>
        <v>반도체</v>
      </c>
      <c r="D91" s="5" t="str">
        <f>유니버스!D121</f>
        <v>소재, 부품</v>
      </c>
      <c r="E91" s="6">
        <f>'모멘텀 지표'!C121</f>
        <v>0.09</v>
      </c>
      <c r="F91" s="6">
        <f>'모멘텀 지표'!D121</f>
        <v>-0.72</v>
      </c>
      <c r="G91" s="6">
        <f>'모멘텀 지표'!E121</f>
        <v>0.65</v>
      </c>
      <c r="H91" s="6">
        <f>'모멘텀 지표'!F121</f>
        <v>-1.89</v>
      </c>
      <c r="I91" s="6">
        <f>'모멘텀 지표'!G121</f>
        <v>-7.64</v>
      </c>
      <c r="J91" s="6">
        <f>'모멘텀 지표'!H121</f>
        <v>-0.49</v>
      </c>
      <c r="K91" s="6">
        <v>61</v>
      </c>
      <c r="L91" s="6">
        <v>66</v>
      </c>
      <c r="M91" s="6">
        <v>70</v>
      </c>
      <c r="N91">
        <f>L91+M91</f>
        <v>136</v>
      </c>
      <c r="O91">
        <v>72</v>
      </c>
      <c r="P91" s="9">
        <f>'펀더멘탈 지표'!C121</f>
        <v>233300</v>
      </c>
      <c r="Q91" s="9" t="str">
        <f>'펀더멘탈 지표'!D121</f>
        <v>nan</v>
      </c>
      <c r="R91" s="9">
        <f>'펀더멘탈 지표'!E121</f>
        <v>4701</v>
      </c>
      <c r="S91" s="9">
        <f>'펀더멘탈 지표'!F121</f>
        <v>10239</v>
      </c>
      <c r="T91" s="9">
        <f>'펀더멘탈 지표'!G121</f>
        <v>11089</v>
      </c>
      <c r="U91" s="9" t="str">
        <f>'펀더멘탈 지표'!H121</f>
        <v>nan</v>
      </c>
      <c r="V91" s="9">
        <f>'펀더멘탈 지표'!I121</f>
        <v>1040</v>
      </c>
      <c r="W91" s="9">
        <f>'펀더멘탈 지표'!J121</f>
        <v>1888</v>
      </c>
      <c r="X91" s="9">
        <f>'펀더멘탈 지표'!K121</f>
        <v>2132</v>
      </c>
      <c r="Y91" s="9" t="str">
        <f>'펀더멘탈 지표'!L121</f>
        <v>nan</v>
      </c>
      <c r="Z91" s="9">
        <f>'펀더멘탈 지표'!M121</f>
        <v>22.12</v>
      </c>
      <c r="AA91" s="9">
        <f>'펀더멘탈 지표'!N121</f>
        <v>18.440000000000001</v>
      </c>
      <c r="AB91" s="9">
        <f>'펀더멘탈 지표'!O121</f>
        <v>19.22</v>
      </c>
      <c r="AC91" s="9" t="str">
        <f>'펀더멘탈 지표'!P121</f>
        <v>nan</v>
      </c>
      <c r="AD91" s="9" t="str">
        <f>'펀더멘탈 지표'!Q121</f>
        <v>nan</v>
      </c>
      <c r="AE91" s="9">
        <f>'펀더멘탈 지표'!R121</f>
        <v>26.28</v>
      </c>
      <c r="AF91" s="9">
        <f>'펀더멘탈 지표'!S121</f>
        <v>22.94</v>
      </c>
      <c r="AG91" s="9" t="str">
        <f>'펀더멘탈 지표'!T121</f>
        <v>nan</v>
      </c>
      <c r="AH91" s="9">
        <f>'펀더멘탈 지표'!U121</f>
        <v>16179</v>
      </c>
      <c r="AI91" s="9">
        <f>'펀더멘탈 지표'!V121</f>
        <v>19093</v>
      </c>
      <c r="AJ91" s="9">
        <f>'펀더멘탈 지표'!W121</f>
        <v>20912</v>
      </c>
      <c r="AK91" s="9" t="str">
        <f>'펀더멘탈 지표'!X121</f>
        <v>nan</v>
      </c>
      <c r="AL91" s="9">
        <f>'펀더멘탈 지표'!Y121</f>
        <v>63766</v>
      </c>
      <c r="AM91" s="9">
        <f>'펀더멘탈 지표'!Z121</f>
        <v>81797</v>
      </c>
      <c r="AN91" s="9">
        <f>'펀더멘탈 지표'!AA121</f>
        <v>100822</v>
      </c>
      <c r="AO91" s="9" t="str">
        <f>'펀더멘탈 지표'!AB121</f>
        <v>nan</v>
      </c>
      <c r="AP91" s="9">
        <f>'펀더멘탈 지표'!AC121</f>
        <v>1950</v>
      </c>
      <c r="AQ91" s="9">
        <f>'펀더멘탈 지표'!AD121</f>
        <v>1950</v>
      </c>
      <c r="AR91" s="9">
        <f>'펀더멘탈 지표'!AE121</f>
        <v>1988</v>
      </c>
      <c r="AS91" s="10" t="e">
        <f>(T91/Q91)^(1/4)-1</f>
        <v>#VALUE!</v>
      </c>
      <c r="AT91" s="10">
        <f>T91/S91-1</f>
        <v>8.3015919523391046E-2</v>
      </c>
      <c r="AU91" s="10" t="e">
        <f>(X91/U91)^(1/4)-1</f>
        <v>#VALUE!</v>
      </c>
      <c r="AV91" s="10">
        <f>X91/W91-1</f>
        <v>0.12923728813559321</v>
      </c>
      <c r="AW91" s="10">
        <f>AJ91/AI91-1</f>
        <v>9.5270517990886816E-2</v>
      </c>
      <c r="AX91" s="10">
        <f>AR91/P91</f>
        <v>8.5212173167595363E-3</v>
      </c>
      <c r="AY91" s="12">
        <f>AX91+AV91</f>
        <v>0.13775850545235274</v>
      </c>
      <c r="AZ91" s="11">
        <f>P91/AI91</f>
        <v>12.219137903943853</v>
      </c>
      <c r="BA91" s="11">
        <f>P91/AJ91</f>
        <v>11.156273909716909</v>
      </c>
      <c r="BB91" s="11">
        <f>P91/AM91</f>
        <v>2.8521828428915486</v>
      </c>
      <c r="BC91" s="11">
        <f>P91/AN91</f>
        <v>2.3139790918648706</v>
      </c>
      <c r="BD91" s="11">
        <f>AVERAGE(AC91:AF91)</f>
        <v>24.61</v>
      </c>
      <c r="BE91">
        <v>78</v>
      </c>
      <c r="BF91">
        <f>BE91+O91</f>
        <v>150</v>
      </c>
      <c r="BG91">
        <v>90</v>
      </c>
    </row>
    <row r="92" spans="1:59" x14ac:dyDescent="0.3">
      <c r="A92" s="5">
        <f>유니버스!A12</f>
        <v>5380</v>
      </c>
      <c r="B92" s="5" t="str">
        <f>유니버스!B12</f>
        <v>현대차</v>
      </c>
      <c r="C92" s="5" t="str">
        <f>유니버스!C12</f>
        <v>자동차</v>
      </c>
      <c r="D92" s="5" t="str">
        <f>유니버스!D12</f>
        <v>자동차</v>
      </c>
      <c r="E92" s="6">
        <f>'모멘텀 지표'!C12</f>
        <v>-1.39</v>
      </c>
      <c r="F92" s="6">
        <f>'모멘텀 지표'!D12</f>
        <v>-0.9</v>
      </c>
      <c r="G92" s="6">
        <f>'모멘텀 지표'!E12</f>
        <v>5.04</v>
      </c>
      <c r="H92" s="6">
        <f>'모멘텀 지표'!F12</f>
        <v>-0.1</v>
      </c>
      <c r="I92" s="6">
        <f>'모멘텀 지표'!G12</f>
        <v>-13.66</v>
      </c>
      <c r="J92" s="6">
        <f>'모멘텀 지표'!H12</f>
        <v>-1.86</v>
      </c>
      <c r="K92" s="6">
        <v>92</v>
      </c>
      <c r="L92" s="6">
        <v>43</v>
      </c>
      <c r="M92" s="6">
        <v>97</v>
      </c>
      <c r="N92">
        <f>L92+M92</f>
        <v>140</v>
      </c>
      <c r="O92">
        <v>74</v>
      </c>
      <c r="P92" s="9">
        <f>'펀더멘탈 지표'!C12</f>
        <v>177000</v>
      </c>
      <c r="Q92" s="9">
        <f>'펀더멘탈 지표'!D12</f>
        <v>1057464</v>
      </c>
      <c r="R92" s="9">
        <f>'펀더멘탈 지표'!E12</f>
        <v>1039976</v>
      </c>
      <c r="S92" s="9">
        <f>'펀더멘탈 지표'!F12</f>
        <v>1176106</v>
      </c>
      <c r="T92" s="9">
        <f>'펀더멘탈 지표'!G12</f>
        <v>1292828</v>
      </c>
      <c r="U92" s="9">
        <f>'펀더멘탈 지표'!H12</f>
        <v>36055</v>
      </c>
      <c r="V92" s="9">
        <f>'펀더멘탈 지표'!I12</f>
        <v>23947</v>
      </c>
      <c r="W92" s="9">
        <f>'펀더멘탈 지표'!J12</f>
        <v>66789</v>
      </c>
      <c r="X92" s="9">
        <f>'펀더멘탈 지표'!K12</f>
        <v>75126</v>
      </c>
      <c r="Y92" s="9">
        <f>'펀더멘탈 지표'!L12</f>
        <v>3.41</v>
      </c>
      <c r="Z92" s="9">
        <f>'펀더멘탈 지표'!M12</f>
        <v>2.2999999999999998</v>
      </c>
      <c r="AA92" s="9">
        <f>'펀더멘탈 지표'!N12</f>
        <v>5.68</v>
      </c>
      <c r="AB92" s="9">
        <f>'펀더멘탈 지표'!O12</f>
        <v>5.81</v>
      </c>
      <c r="AC92" s="9">
        <f>'펀더멘탈 지표'!P12</f>
        <v>4.32</v>
      </c>
      <c r="AD92" s="9">
        <f>'펀더멘탈 지표'!Q12</f>
        <v>2.04</v>
      </c>
      <c r="AE92" s="9">
        <f>'펀더멘탈 지표'!R12</f>
        <v>6.84</v>
      </c>
      <c r="AF92" s="9">
        <f>'펀더멘탈 지표'!S12</f>
        <v>8.0500000000000007</v>
      </c>
      <c r="AG92" s="9">
        <f>'펀더멘탈 지표'!T12</f>
        <v>10761</v>
      </c>
      <c r="AH92" s="9">
        <f>'펀더멘탈 지표'!U12</f>
        <v>5144</v>
      </c>
      <c r="AI92" s="9">
        <f>'펀더멘탈 지표'!V12</f>
        <v>17846</v>
      </c>
      <c r="AJ92" s="9">
        <f>'펀더멘탈 지표'!W12</f>
        <v>22606</v>
      </c>
      <c r="AK92" s="9">
        <f>'펀더멘탈 지표'!X12</f>
        <v>267549</v>
      </c>
      <c r="AL92" s="9">
        <f>'펀더멘탈 지표'!Y12</f>
        <v>266968</v>
      </c>
      <c r="AM92" s="9">
        <f>'펀더멘탈 지표'!Z12</f>
        <v>289609</v>
      </c>
      <c r="AN92" s="9">
        <f>'펀더멘탈 지표'!AA12</f>
        <v>312645</v>
      </c>
      <c r="AO92" s="9">
        <f>'펀더멘탈 지표'!AB12</f>
        <v>4000</v>
      </c>
      <c r="AP92" s="9">
        <f>'펀더멘탈 지표'!AC12</f>
        <v>3000</v>
      </c>
      <c r="AQ92" s="9">
        <f>'펀더멘탈 지표'!AD12</f>
        <v>5000</v>
      </c>
      <c r="AR92" s="9">
        <f>'펀더멘탈 지표'!AE12</f>
        <v>5437</v>
      </c>
      <c r="AS92" s="10">
        <f>(T92/Q92)^(1/4)-1</f>
        <v>5.1523031655747786E-2</v>
      </c>
      <c r="AT92" s="10">
        <f>T92/S92-1</f>
        <v>9.924445585687014E-2</v>
      </c>
      <c r="AU92" s="10">
        <f>(X92/U92)^(1/4)-1</f>
        <v>0.20145135488364097</v>
      </c>
      <c r="AV92" s="10">
        <f>X92/W92-1</f>
        <v>0.12482594439204053</v>
      </c>
      <c r="AW92" s="10">
        <f>AJ92/AI92-1</f>
        <v>0.26672643729687318</v>
      </c>
      <c r="AX92" s="10">
        <f>AR92/P92</f>
        <v>3.0717514124293785E-2</v>
      </c>
      <c r="AY92" s="12">
        <f>AX92+AV92</f>
        <v>0.15554345851633433</v>
      </c>
      <c r="AZ92" s="11">
        <f>P92/AI92</f>
        <v>9.9181889499047404</v>
      </c>
      <c r="BA92" s="11">
        <f>P92/AJ92</f>
        <v>7.8297797045032294</v>
      </c>
      <c r="BB92" s="11">
        <f>P92/AM92</f>
        <v>0.61116885179673286</v>
      </c>
      <c r="BC92" s="11">
        <f>P92/AN92</f>
        <v>0.56613731228709874</v>
      </c>
      <c r="BD92" s="11">
        <f>AVERAGE(AC92:AF92)</f>
        <v>5.3125</v>
      </c>
      <c r="BE92">
        <v>77</v>
      </c>
      <c r="BF92">
        <f>BE92+O92</f>
        <v>151</v>
      </c>
      <c r="BG92">
        <v>91</v>
      </c>
    </row>
    <row r="93" spans="1:59" x14ac:dyDescent="0.3">
      <c r="A93" s="5">
        <f>유니버스!A36</f>
        <v>28050</v>
      </c>
      <c r="B93" s="5" t="str">
        <f>유니버스!B36</f>
        <v>삼성엔지니어링</v>
      </c>
      <c r="C93" s="5" t="str">
        <f>유니버스!C36</f>
        <v>건설</v>
      </c>
      <c r="D93" s="5">
        <f>유니버스!D36</f>
        <v>0</v>
      </c>
      <c r="E93" s="6">
        <f>'모멘텀 지표'!C36</f>
        <v>0.21</v>
      </c>
      <c r="F93" s="6">
        <f>'모멘텀 지표'!D36</f>
        <v>0.66</v>
      </c>
      <c r="G93" s="6">
        <f>'모멘텀 지표'!E36</f>
        <v>-7.22</v>
      </c>
      <c r="H93" s="6">
        <f>'모멘텀 지표'!F36</f>
        <v>-4.5999999999999996</v>
      </c>
      <c r="I93" s="6">
        <f>'모멘텀 지표'!G36</f>
        <v>6.32</v>
      </c>
      <c r="J93" s="6">
        <f>'모멘텀 지표'!H36</f>
        <v>-0.01</v>
      </c>
      <c r="K93" s="6">
        <v>59</v>
      </c>
      <c r="L93" s="6">
        <v>112</v>
      </c>
      <c r="M93" s="6">
        <v>23</v>
      </c>
      <c r="N93">
        <f>L93+M93</f>
        <v>135</v>
      </c>
      <c r="O93">
        <v>70</v>
      </c>
      <c r="P93" s="9">
        <f>'펀더멘탈 지표'!C36</f>
        <v>24400</v>
      </c>
      <c r="Q93" s="9">
        <f>'펀더멘탈 지표'!D36</f>
        <v>63921</v>
      </c>
      <c r="R93" s="9">
        <f>'펀더멘탈 지표'!E36</f>
        <v>67492</v>
      </c>
      <c r="S93" s="9">
        <f>'펀더멘탈 지표'!F36</f>
        <v>74867</v>
      </c>
      <c r="T93" s="9">
        <f>'펀더멘탈 지표'!G36</f>
        <v>80454</v>
      </c>
      <c r="U93" s="9">
        <f>'펀더멘탈 지표'!H36</f>
        <v>4227</v>
      </c>
      <c r="V93" s="9">
        <f>'펀더멘탈 지표'!I36</f>
        <v>3612</v>
      </c>
      <c r="W93" s="9">
        <f>'펀더멘탈 지표'!J36</f>
        <v>5033</v>
      </c>
      <c r="X93" s="9">
        <f>'펀더멘탈 지표'!K36</f>
        <v>5662</v>
      </c>
      <c r="Y93" s="9">
        <f>'펀더멘탈 지표'!L36</f>
        <v>6.61</v>
      </c>
      <c r="Z93" s="9">
        <f>'펀더멘탈 지표'!M36</f>
        <v>5.35</v>
      </c>
      <c r="AA93" s="9">
        <f>'펀더멘탈 지표'!N36</f>
        <v>6.72</v>
      </c>
      <c r="AB93" s="9">
        <f>'펀더멘탈 지표'!O36</f>
        <v>7.04</v>
      </c>
      <c r="AC93" s="9">
        <f>'펀더멘탈 지표'!P36</f>
        <v>27.49</v>
      </c>
      <c r="AD93" s="9">
        <f>'펀더멘탈 지표'!Q36</f>
        <v>17.32</v>
      </c>
      <c r="AE93" s="9">
        <f>'펀더멘탈 지표'!R36</f>
        <v>20.67</v>
      </c>
      <c r="AF93" s="9">
        <f>'펀더멘탈 지표'!S36</f>
        <v>19.55</v>
      </c>
      <c r="AG93" s="9">
        <f>'펀더멘탈 지표'!T36</f>
        <v>1637</v>
      </c>
      <c r="AH93" s="9">
        <f>'펀더멘탈 지표'!U36</f>
        <v>1288</v>
      </c>
      <c r="AI93" s="9">
        <f>'펀더멘탈 지표'!V36</f>
        <v>1900</v>
      </c>
      <c r="AJ93" s="9">
        <f>'펀더멘탈 지표'!W36</f>
        <v>2213</v>
      </c>
      <c r="AK93" s="9">
        <f>'펀더멘탈 지표'!X36</f>
        <v>6710</v>
      </c>
      <c r="AL93" s="9">
        <f>'펀더멘탈 지표'!Y36</f>
        <v>8167</v>
      </c>
      <c r="AM93" s="9">
        <f>'펀더멘탈 지표'!Z36</f>
        <v>10216</v>
      </c>
      <c r="AN93" s="9">
        <f>'펀더멘탈 지표'!AA36</f>
        <v>12428</v>
      </c>
      <c r="AO93" s="9" t="str">
        <f>'펀더멘탈 지표'!AB36</f>
        <v>-</v>
      </c>
      <c r="AP93" s="9" t="str">
        <f>'펀더멘탈 지표'!AC36</f>
        <v>-</v>
      </c>
      <c r="AQ93" s="9">
        <f>'펀더멘탈 지표'!AD36</f>
        <v>0</v>
      </c>
      <c r="AR93" s="9">
        <f>'펀더멘탈 지표'!AE36</f>
        <v>25</v>
      </c>
      <c r="AS93" s="10">
        <f>(T93/Q93)^(1/4)-1</f>
        <v>5.9195239391757415E-2</v>
      </c>
      <c r="AT93" s="10">
        <f>T93/S93-1</f>
        <v>7.4625669520616666E-2</v>
      </c>
      <c r="AU93" s="10">
        <f>(X93/U93)^(1/4)-1</f>
        <v>7.5807095375436839E-2</v>
      </c>
      <c r="AV93" s="10">
        <f>X93/W93-1</f>
        <v>0.12497516391814023</v>
      </c>
      <c r="AW93" s="10">
        <f>AJ93/AI93-1</f>
        <v>0.16473684210526307</v>
      </c>
      <c r="AX93" s="10">
        <f>AR93/P93</f>
        <v>1.0245901639344263E-3</v>
      </c>
      <c r="AY93" s="12">
        <f>AX93+AV93</f>
        <v>0.12599975408207464</v>
      </c>
      <c r="AZ93" s="11">
        <f>P93/AI93</f>
        <v>12.842105263157896</v>
      </c>
      <c r="BA93" s="11">
        <f>P93/AJ93</f>
        <v>11.025756891098057</v>
      </c>
      <c r="BB93" s="11">
        <f>P93/AM93</f>
        <v>2.3884103367267033</v>
      </c>
      <c r="BC93" s="11">
        <f>P93/AN93</f>
        <v>1.9633086578693273</v>
      </c>
      <c r="BD93" s="11">
        <f>AVERAGE(AC93:AF93)</f>
        <v>21.2575</v>
      </c>
      <c r="BE93">
        <v>82</v>
      </c>
      <c r="BF93">
        <f>BE93+O93</f>
        <v>152</v>
      </c>
      <c r="BG93">
        <v>92</v>
      </c>
    </row>
    <row r="94" spans="1:59" x14ac:dyDescent="0.3">
      <c r="A94" s="5">
        <f>유니버스!A88</f>
        <v>120110</v>
      </c>
      <c r="B94" s="5" t="str">
        <f>유니버스!B88</f>
        <v>코오롱인더</v>
      </c>
      <c r="C94" s="5" t="str">
        <f>유니버스!C88</f>
        <v>신재생</v>
      </c>
      <c r="D94" s="5">
        <f>유니버스!D88</f>
        <v>0</v>
      </c>
      <c r="E94" s="6">
        <f>'모멘텀 지표'!C88</f>
        <v>-1.33</v>
      </c>
      <c r="F94" s="6">
        <f>'모멘텀 지표'!D88</f>
        <v>-1.1299999999999999</v>
      </c>
      <c r="G94" s="6">
        <f>'모멘텀 지표'!E88</f>
        <v>1.19</v>
      </c>
      <c r="H94" s="6">
        <f>'모멘텀 지표'!F88</f>
        <v>-1.31</v>
      </c>
      <c r="I94" s="6">
        <f>'모멘텀 지표'!G88</f>
        <v>-10.83</v>
      </c>
      <c r="J94" s="6">
        <f>'모멘텀 지표'!H88</f>
        <v>-2.69</v>
      </c>
      <c r="K94" s="6">
        <v>91</v>
      </c>
      <c r="L94" s="6">
        <v>62</v>
      </c>
      <c r="M94" s="6">
        <v>85</v>
      </c>
      <c r="N94">
        <f>L94+M94</f>
        <v>147</v>
      </c>
      <c r="O94">
        <v>80</v>
      </c>
      <c r="P94" s="9">
        <f>'펀더멘탈 지표'!C88</f>
        <v>59300</v>
      </c>
      <c r="Q94" s="9">
        <f>'펀더멘탈 지표'!D88</f>
        <v>44072</v>
      </c>
      <c r="R94" s="9">
        <f>'펀더멘탈 지표'!E88</f>
        <v>39703</v>
      </c>
      <c r="S94" s="9">
        <f>'펀더멘탈 지표'!F88</f>
        <v>46621</v>
      </c>
      <c r="T94" s="9">
        <f>'펀더멘탈 지표'!G88</f>
        <v>50610</v>
      </c>
      <c r="U94" s="9">
        <f>'펀더멘탈 지표'!H88</f>
        <v>1729</v>
      </c>
      <c r="V94" s="9">
        <f>'펀더멘탈 지표'!I88</f>
        <v>1632</v>
      </c>
      <c r="W94" s="9">
        <f>'펀더멘탈 지표'!J88</f>
        <v>2527</v>
      </c>
      <c r="X94" s="9">
        <f>'펀더멘탈 지표'!K88</f>
        <v>2877</v>
      </c>
      <c r="Y94" s="9">
        <f>'펀더멘탈 지표'!L88</f>
        <v>3.92</v>
      </c>
      <c r="Z94" s="9">
        <f>'펀더멘탈 지표'!M88</f>
        <v>4.1100000000000003</v>
      </c>
      <c r="AA94" s="9">
        <f>'펀더멘탈 지표'!N88</f>
        <v>5.42</v>
      </c>
      <c r="AB94" s="9">
        <f>'펀더멘탈 지표'!O88</f>
        <v>5.68</v>
      </c>
      <c r="AC94" s="9">
        <f>'펀더멘탈 지표'!P88</f>
        <v>1.58</v>
      </c>
      <c r="AD94" s="9">
        <f>'펀더멘탈 지표'!Q88</f>
        <v>9.6999999999999993</v>
      </c>
      <c r="AE94" s="9">
        <f>'펀더멘탈 지표'!R88</f>
        <v>8.1999999999999993</v>
      </c>
      <c r="AF94" s="9">
        <f>'펀더멘탈 지표'!S88</f>
        <v>8.36</v>
      </c>
      <c r="AG94" s="9">
        <f>'펀더멘탈 지표'!T88</f>
        <v>1092</v>
      </c>
      <c r="AH94" s="9">
        <f>'펀더멘탈 지표'!U88</f>
        <v>6839</v>
      </c>
      <c r="AI94" s="9">
        <f>'펀더멘탈 지표'!V88</f>
        <v>6336</v>
      </c>
      <c r="AJ94" s="9">
        <f>'펀더멘탈 지표'!W88</f>
        <v>6882</v>
      </c>
      <c r="AK94" s="9">
        <f>'펀더멘탈 지표'!X88</f>
        <v>67767</v>
      </c>
      <c r="AL94" s="9">
        <f>'펀더멘탈 지표'!Y88</f>
        <v>73257</v>
      </c>
      <c r="AM94" s="9">
        <f>'펀더멘탈 지표'!Z88</f>
        <v>80464</v>
      </c>
      <c r="AN94" s="9">
        <f>'펀더멘탈 지표'!AA88</f>
        <v>84225</v>
      </c>
      <c r="AO94" s="9">
        <f>'펀더멘탈 지표'!AB88</f>
        <v>900</v>
      </c>
      <c r="AP94" s="9">
        <f>'펀더멘탈 지표'!AC88</f>
        <v>1000</v>
      </c>
      <c r="AQ94" s="9">
        <f>'펀더멘탈 지표'!AD88</f>
        <v>1300</v>
      </c>
      <c r="AR94" s="9">
        <f>'펀더멘탈 지표'!AE88</f>
        <v>1283</v>
      </c>
      <c r="AS94" s="10">
        <f>(T94/Q94)^(1/4)-1</f>
        <v>3.5186010918693444E-2</v>
      </c>
      <c r="AT94" s="10">
        <f>T94/S94-1</f>
        <v>8.5562300250959789E-2</v>
      </c>
      <c r="AU94" s="10">
        <f>(X94/U94)^(1/4)-1</f>
        <v>0.13575907900564177</v>
      </c>
      <c r="AV94" s="10">
        <f>X94/W94-1</f>
        <v>0.13850415512465375</v>
      </c>
      <c r="AW94" s="10">
        <f>AJ94/AI94-1</f>
        <v>8.6174242424242431E-2</v>
      </c>
      <c r="AX94" s="10">
        <f>AR94/P94</f>
        <v>2.1635750421585161E-2</v>
      </c>
      <c r="AY94" s="12">
        <f>AX94+AV94</f>
        <v>0.16013990554623891</v>
      </c>
      <c r="AZ94" s="11">
        <f>P94/AI94</f>
        <v>9.3592171717171713</v>
      </c>
      <c r="BA94" s="11">
        <f>P94/AJ94</f>
        <v>8.6166811973263577</v>
      </c>
      <c r="BB94" s="11">
        <f>P94/AM94</f>
        <v>0.73697554185722802</v>
      </c>
      <c r="BC94" s="11">
        <f>P94/AN94</f>
        <v>0.70406648857227661</v>
      </c>
      <c r="BD94" s="11">
        <f>AVERAGE(AC94:AF94)</f>
        <v>6.9599999999999991</v>
      </c>
      <c r="BE94">
        <v>75</v>
      </c>
      <c r="BF94">
        <f>BE94+O94</f>
        <v>155</v>
      </c>
      <c r="BG94">
        <v>93</v>
      </c>
    </row>
    <row r="95" spans="1:59" x14ac:dyDescent="0.3">
      <c r="A95" s="5">
        <f>유니버스!A52</f>
        <v>51900</v>
      </c>
      <c r="B95" s="5" t="str">
        <f>유니버스!B52</f>
        <v>LG생활건강</v>
      </c>
      <c r="C95" s="5" t="str">
        <f>유니버스!C52</f>
        <v>소비재</v>
      </c>
      <c r="D95" s="5">
        <f>유니버스!D52</f>
        <v>0</v>
      </c>
      <c r="E95" s="6">
        <f>'모멘텀 지표'!C52</f>
        <v>-0.45</v>
      </c>
      <c r="F95" s="6">
        <f>'모멘텀 지표'!D52</f>
        <v>-0.88</v>
      </c>
      <c r="G95" s="6">
        <f>'모멘텀 지표'!E52</f>
        <v>3.18</v>
      </c>
      <c r="H95" s="6">
        <f>'모멘텀 지표'!F52</f>
        <v>0.31</v>
      </c>
      <c r="I95" s="6">
        <f>'모멘텀 지표'!G52</f>
        <v>-8.36</v>
      </c>
      <c r="J95" s="6">
        <f>'모멘텀 지표'!H52</f>
        <v>-5.2</v>
      </c>
      <c r="K95" s="6">
        <v>73</v>
      </c>
      <c r="L95" s="6">
        <v>53</v>
      </c>
      <c r="M95" s="6">
        <v>73</v>
      </c>
      <c r="N95">
        <f>L95+M95</f>
        <v>126</v>
      </c>
      <c r="O95">
        <v>59</v>
      </c>
      <c r="P95" s="9">
        <f>'펀더멘탈 지표'!C52</f>
        <v>877000</v>
      </c>
      <c r="Q95" s="9">
        <f>'펀더멘탈 지표'!D52</f>
        <v>76854</v>
      </c>
      <c r="R95" s="9">
        <f>'펀더멘탈 지표'!E52</f>
        <v>78445</v>
      </c>
      <c r="S95" s="9">
        <f>'펀더멘탈 지표'!F52</f>
        <v>80915</v>
      </c>
      <c r="T95" s="9">
        <f>'펀더멘탈 지표'!G52</f>
        <v>84577</v>
      </c>
      <c r="U95" s="9">
        <f>'펀더멘탈 지표'!H52</f>
        <v>11764</v>
      </c>
      <c r="V95" s="9">
        <f>'펀더멘탈 지표'!I52</f>
        <v>12209</v>
      </c>
      <c r="W95" s="9">
        <f>'펀더멘탈 지표'!J52</f>
        <v>12896</v>
      </c>
      <c r="X95" s="9">
        <f>'펀더멘탈 지표'!K52</f>
        <v>13137</v>
      </c>
      <c r="Y95" s="9">
        <f>'펀더멘탈 지표'!L52</f>
        <v>15.31</v>
      </c>
      <c r="Z95" s="9">
        <f>'펀더멘탈 지표'!M52</f>
        <v>15.56</v>
      </c>
      <c r="AA95" s="9">
        <f>'펀더멘탈 지표'!N52</f>
        <v>15.94</v>
      </c>
      <c r="AB95" s="9">
        <f>'펀더멘탈 지표'!O52</f>
        <v>15.53</v>
      </c>
      <c r="AC95" s="9">
        <f>'펀더멘탈 지표'!P52</f>
        <v>20.32</v>
      </c>
      <c r="AD95" s="9">
        <f>'펀더멘탈 지표'!Q52</f>
        <v>17.920000000000002</v>
      </c>
      <c r="AE95" s="9">
        <f>'펀더멘탈 지표'!R52</f>
        <v>16.649999999999999</v>
      </c>
      <c r="AF95" s="9">
        <f>'펀더멘탈 지표'!S52</f>
        <v>15.19</v>
      </c>
      <c r="AG95" s="9">
        <f>'펀더멘탈 지표'!T52</f>
        <v>43916</v>
      </c>
      <c r="AH95" s="9">
        <f>'펀더멘탈 지표'!U52</f>
        <v>45018</v>
      </c>
      <c r="AI95" s="9">
        <f>'펀더멘탈 지표'!V52</f>
        <v>47665</v>
      </c>
      <c r="AJ95" s="9">
        <f>'펀더멘탈 지표'!W52</f>
        <v>49138</v>
      </c>
      <c r="AK95" s="9">
        <f>'펀더멘탈 지표'!X52</f>
        <v>247477</v>
      </c>
      <c r="AL95" s="9">
        <f>'펀더멘탈 지표'!Y52</f>
        <v>283837</v>
      </c>
      <c r="AM95" s="9">
        <f>'펀더멘탈 지표'!Z52</f>
        <v>321556</v>
      </c>
      <c r="AN95" s="9">
        <f>'펀더멘탈 지표'!AA52</f>
        <v>362420</v>
      </c>
      <c r="AO95" s="9">
        <f>'펀더멘탈 지표'!AB52</f>
        <v>11000</v>
      </c>
      <c r="AP95" s="9">
        <f>'펀더멘탈 지표'!AC52</f>
        <v>11000</v>
      </c>
      <c r="AQ95" s="9">
        <f>'펀더멘탈 지표'!AD52</f>
        <v>12000</v>
      </c>
      <c r="AR95" s="9">
        <f>'펀더멘탈 지표'!AE52</f>
        <v>11974</v>
      </c>
      <c r="AS95" s="10">
        <f>(T95/Q95)^(1/4)-1</f>
        <v>2.4227542074872543E-2</v>
      </c>
      <c r="AT95" s="10">
        <f>T95/S95-1</f>
        <v>4.5257368843848456E-2</v>
      </c>
      <c r="AU95" s="10">
        <f>(X95/U95)^(1/4)-1</f>
        <v>2.7981492996170365E-2</v>
      </c>
      <c r="AV95" s="10">
        <f>X95/W95-1</f>
        <v>1.8687965260545836E-2</v>
      </c>
      <c r="AW95" s="10">
        <f>AJ95/AI95-1</f>
        <v>3.0903178432812428E-2</v>
      </c>
      <c r="AX95" s="10">
        <f>AR95/P95</f>
        <v>1.3653363740022805E-2</v>
      </c>
      <c r="AY95" s="12">
        <f>AX95+AV95</f>
        <v>3.2341329000568644E-2</v>
      </c>
      <c r="AZ95" s="11">
        <f>P95/AI95</f>
        <v>18.399244728836674</v>
      </c>
      <c r="BA95" s="11">
        <f>P95/AJ95</f>
        <v>17.847694248850178</v>
      </c>
      <c r="BB95" s="11">
        <f>P95/AM95</f>
        <v>2.7273631964572269</v>
      </c>
      <c r="BC95" s="11">
        <f>P95/AN95</f>
        <v>2.4198443794492577</v>
      </c>
      <c r="BD95" s="11">
        <f>AVERAGE(AC95:AF95)</f>
        <v>17.52</v>
      </c>
      <c r="BE95">
        <v>97</v>
      </c>
      <c r="BF95">
        <f>BE95+O95</f>
        <v>156</v>
      </c>
      <c r="BG95">
        <v>94</v>
      </c>
    </row>
    <row r="96" spans="1:59" x14ac:dyDescent="0.3">
      <c r="A96" s="5">
        <f>유니버스!A94</f>
        <v>183300</v>
      </c>
      <c r="B96" s="5" t="str">
        <f>유니버스!B94</f>
        <v>코미코</v>
      </c>
      <c r="C96" s="5" t="str">
        <f>유니버스!C94</f>
        <v>반도체</v>
      </c>
      <c r="D96" s="5">
        <f>유니버스!D94</f>
        <v>0</v>
      </c>
      <c r="E96" s="6">
        <f>'모멘텀 지표'!C94</f>
        <v>5.38</v>
      </c>
      <c r="F96" s="6">
        <f>'모멘텀 지표'!D94</f>
        <v>2.79</v>
      </c>
      <c r="G96" s="6">
        <f>'모멘텀 지표'!E94</f>
        <v>6.37</v>
      </c>
      <c r="H96" s="6">
        <f>'모멘텀 지표'!F94</f>
        <v>0.85</v>
      </c>
      <c r="I96" s="6">
        <f>'모멘텀 지표'!G94</f>
        <v>-13.41</v>
      </c>
      <c r="J96" s="6">
        <f>'모멘텀 지표'!H94</f>
        <v>2.5</v>
      </c>
      <c r="K96" s="6">
        <v>11</v>
      </c>
      <c r="L96" s="6">
        <v>33</v>
      </c>
      <c r="M96" s="6">
        <v>96</v>
      </c>
      <c r="N96">
        <f>L96+M96</f>
        <v>129</v>
      </c>
      <c r="O96">
        <v>65</v>
      </c>
      <c r="P96" s="9">
        <f>'펀더멘탈 지표'!C94</f>
        <v>56800</v>
      </c>
      <c r="Q96" s="9">
        <f>'펀더멘탈 지표'!D94</f>
        <v>1735</v>
      </c>
      <c r="R96" s="9">
        <f>'펀더멘탈 지표'!E94</f>
        <v>2008</v>
      </c>
      <c r="S96" s="9">
        <f>'펀더멘탈 지표'!F94</f>
        <v>2570</v>
      </c>
      <c r="T96" s="9">
        <f>'펀더멘탈 지표'!G94</f>
        <v>2898</v>
      </c>
      <c r="U96" s="9">
        <f>'펀더멘탈 지표'!H94</f>
        <v>345</v>
      </c>
      <c r="V96" s="9">
        <f>'펀더멘탈 지표'!I94</f>
        <v>356</v>
      </c>
      <c r="W96" s="9">
        <f>'펀더멘탈 지표'!J94</f>
        <v>588</v>
      </c>
      <c r="X96" s="9">
        <f>'펀더멘탈 지표'!K94</f>
        <v>605</v>
      </c>
      <c r="Y96" s="9">
        <f>'펀더멘탈 지표'!L94</f>
        <v>19.899999999999999</v>
      </c>
      <c r="Z96" s="9">
        <f>'펀더멘탈 지표'!M94</f>
        <v>17.72</v>
      </c>
      <c r="AA96" s="9">
        <f>'펀더멘탈 지표'!N94</f>
        <v>22.89</v>
      </c>
      <c r="AB96" s="9">
        <f>'펀더멘탈 지표'!O94</f>
        <v>20.88</v>
      </c>
      <c r="AC96" s="9">
        <f>'펀더멘탈 지표'!P94</f>
        <v>21.04</v>
      </c>
      <c r="AD96" s="9">
        <f>'펀더멘탈 지표'!Q94</f>
        <v>17.010000000000002</v>
      </c>
      <c r="AE96" s="9">
        <f>'펀더멘탈 지표'!R94</f>
        <v>24.09</v>
      </c>
      <c r="AF96" s="9">
        <f>'펀더멘탈 지표'!S94</f>
        <v>18.57</v>
      </c>
      <c r="AG96" s="9">
        <f>'펀더멘탈 지표'!T94</f>
        <v>2515</v>
      </c>
      <c r="AH96" s="9">
        <f>'펀더멘탈 지표'!U94</f>
        <v>2680</v>
      </c>
      <c r="AI96" s="9">
        <f>'펀더멘탈 지표'!V94</f>
        <v>4707</v>
      </c>
      <c r="AJ96" s="9">
        <f>'펀더멘탈 지표'!W94</f>
        <v>4441</v>
      </c>
      <c r="AK96" s="9">
        <f>'펀더멘탈 지표'!X94</f>
        <v>13185</v>
      </c>
      <c r="AL96" s="9">
        <f>'펀더멘탈 지표'!Y94</f>
        <v>17023</v>
      </c>
      <c r="AM96" s="9">
        <f>'펀더멘탈 지표'!Z94</f>
        <v>22240</v>
      </c>
      <c r="AN96" s="9">
        <f>'펀더멘탈 지표'!AA94</f>
        <v>25774</v>
      </c>
      <c r="AO96" s="9">
        <f>'펀더멘탈 지표'!AB94</f>
        <v>400</v>
      </c>
      <c r="AP96" s="9">
        <f>'펀더멘탈 지표'!AC94</f>
        <v>350</v>
      </c>
      <c r="AQ96" s="9">
        <f>'펀더멘탈 지표'!AD94</f>
        <v>550</v>
      </c>
      <c r="AR96" s="9">
        <f>'펀더멘탈 지표'!AE94</f>
        <v>350</v>
      </c>
      <c r="AS96" s="10">
        <f>(T96/Q96)^(1/4)-1</f>
        <v>0.13684099354721435</v>
      </c>
      <c r="AT96" s="10">
        <f>T96/S96-1</f>
        <v>0.12762645914396886</v>
      </c>
      <c r="AU96" s="10">
        <f>(X96/U96)^(1/4)-1</f>
        <v>0.15075817787381429</v>
      </c>
      <c r="AV96" s="10">
        <f>X96/W96-1</f>
        <v>2.8911564625850428E-2</v>
      </c>
      <c r="AW96" s="10">
        <f>AJ96/AI96-1</f>
        <v>-5.6511578500106241E-2</v>
      </c>
      <c r="AX96" s="10">
        <f>AR96/P96</f>
        <v>6.1619718309859151E-3</v>
      </c>
      <c r="AY96" s="12">
        <f>AX96+AV96</f>
        <v>3.5073536456836342E-2</v>
      </c>
      <c r="AZ96" s="11">
        <f>P96/AI96</f>
        <v>12.06713405566178</v>
      </c>
      <c r="BA96" s="11">
        <f>P96/AJ96</f>
        <v>12.789912181941004</v>
      </c>
      <c r="BB96" s="11">
        <f>P96/AM96</f>
        <v>2.5539568345323742</v>
      </c>
      <c r="BC96" s="11">
        <f>P96/AN96</f>
        <v>2.2037712423372389</v>
      </c>
      <c r="BD96" s="11">
        <f>AVERAGE(AC96:AF96)</f>
        <v>20.177500000000002</v>
      </c>
      <c r="BE96">
        <v>96</v>
      </c>
      <c r="BF96">
        <f>BE96+O96</f>
        <v>161</v>
      </c>
      <c r="BG96">
        <v>95</v>
      </c>
    </row>
    <row r="97" spans="1:59" x14ac:dyDescent="0.3">
      <c r="A97" s="5">
        <f>유니버스!A4</f>
        <v>660</v>
      </c>
      <c r="B97" s="5" t="str">
        <f>유니버스!B4</f>
        <v>SK하이닉스</v>
      </c>
      <c r="C97" s="5" t="str">
        <f>유니버스!C4</f>
        <v>반도체</v>
      </c>
      <c r="D97" s="5" t="str">
        <f>유니버스!D4</f>
        <v>메모리</v>
      </c>
      <c r="E97" s="6">
        <f>'모멘텀 지표'!C4</f>
        <v>-3.14</v>
      </c>
      <c r="F97" s="6">
        <f>'모멘텀 지표'!D4</f>
        <v>-2.44</v>
      </c>
      <c r="G97" s="6">
        <f>'모멘텀 지표'!E4</f>
        <v>-11.48</v>
      </c>
      <c r="H97" s="6">
        <f>'모멘텀 지표'!F4</f>
        <v>-7.14</v>
      </c>
      <c r="I97" s="6">
        <f>'모멘텀 지표'!G4</f>
        <v>-14.96</v>
      </c>
      <c r="J97" s="6">
        <f>'모멘텀 지표'!H4</f>
        <v>-10.98</v>
      </c>
      <c r="K97" s="6">
        <v>114</v>
      </c>
      <c r="L97" s="6">
        <v>120</v>
      </c>
      <c r="M97" s="6">
        <v>103</v>
      </c>
      <c r="N97">
        <f>L97+M97</f>
        <v>223</v>
      </c>
      <c r="O97">
        <v>119</v>
      </c>
      <c r="P97" s="9">
        <f>'펀더멘탈 지표'!C4</f>
        <v>108000</v>
      </c>
      <c r="Q97" s="9">
        <f>'펀더멘탈 지표'!D4</f>
        <v>269907</v>
      </c>
      <c r="R97" s="9">
        <f>'펀더멘탈 지표'!E4</f>
        <v>319004</v>
      </c>
      <c r="S97" s="9">
        <f>'펀더멘탈 지표'!F4</f>
        <v>429978</v>
      </c>
      <c r="T97" s="9">
        <f>'펀더멘탈 지표'!G4</f>
        <v>571708</v>
      </c>
      <c r="U97" s="9">
        <f>'펀더멘탈 지표'!H4</f>
        <v>27192</v>
      </c>
      <c r="V97" s="9">
        <f>'펀더멘탈 지표'!I4</f>
        <v>50126</v>
      </c>
      <c r="W97" s="9">
        <f>'펀더멘탈 지표'!J4</f>
        <v>124103</v>
      </c>
      <c r="X97" s="9">
        <f>'펀더멘탈 지표'!K4</f>
        <v>166577</v>
      </c>
      <c r="Y97" s="9">
        <f>'펀더멘탈 지표'!L4</f>
        <v>10.07</v>
      </c>
      <c r="Z97" s="9">
        <f>'펀더멘탈 지표'!M4</f>
        <v>15.71</v>
      </c>
      <c r="AA97" s="9">
        <f>'펀더멘탈 지표'!N4</f>
        <v>28.86</v>
      </c>
      <c r="AB97" s="9">
        <f>'펀더멘탈 지표'!O4</f>
        <v>29.14</v>
      </c>
      <c r="AC97" s="9">
        <f>'펀더멘탈 지표'!P4</f>
        <v>4.2300000000000004</v>
      </c>
      <c r="AD97" s="9">
        <f>'펀더멘탈 지표'!Q4</f>
        <v>9.5299999999999994</v>
      </c>
      <c r="AE97" s="9">
        <f>'펀더멘탈 지표'!R4</f>
        <v>16.84</v>
      </c>
      <c r="AF97" s="9">
        <f>'펀더멘탈 지표'!S4</f>
        <v>18.260000000000002</v>
      </c>
      <c r="AG97" s="9">
        <f>'펀더멘탈 지표'!T4</f>
        <v>2755</v>
      </c>
      <c r="AH97" s="9">
        <f>'펀더멘탈 지표'!U4</f>
        <v>6532</v>
      </c>
      <c r="AI97" s="9">
        <f>'펀더멘탈 지표'!V4</f>
        <v>13190</v>
      </c>
      <c r="AJ97" s="9">
        <f>'펀더멘탈 지표'!W4</f>
        <v>16900</v>
      </c>
      <c r="AK97" s="9">
        <f>'펀더멘탈 지표'!X4</f>
        <v>70060</v>
      </c>
      <c r="AL97" s="9">
        <f>'펀더멘탈 지표'!Y4</f>
        <v>75860</v>
      </c>
      <c r="AM97" s="9">
        <f>'펀더멘탈 지표'!Z4</f>
        <v>90394</v>
      </c>
      <c r="AN97" s="9">
        <f>'펀더멘탈 지표'!AA4</f>
        <v>105594</v>
      </c>
      <c r="AO97" s="9">
        <f>'펀더멘탈 지표'!AB4</f>
        <v>1000</v>
      </c>
      <c r="AP97" s="9">
        <f>'펀더멘탈 지표'!AC4</f>
        <v>1170</v>
      </c>
      <c r="AQ97" s="9">
        <f>'펀더멘탈 지표'!AD4</f>
        <v>1540</v>
      </c>
      <c r="AR97" s="9">
        <f>'펀더멘탈 지표'!AE4</f>
        <v>1662</v>
      </c>
      <c r="AS97" s="10">
        <f>(T97/Q97)^(1/4)-1</f>
        <v>0.20639639384043362</v>
      </c>
      <c r="AT97" s="10">
        <f>T97/S97-1</f>
        <v>0.32962151551939867</v>
      </c>
      <c r="AU97" s="10">
        <f>(X97/U97)^(1/4)-1</f>
        <v>0.57323453459064599</v>
      </c>
      <c r="AV97" s="10">
        <f>X97/W97-1</f>
        <v>0.3422479714430755</v>
      </c>
      <c r="AW97" s="10">
        <f>AJ97/AI97-1</f>
        <v>0.28127369219105391</v>
      </c>
      <c r="AX97" s="10">
        <f>AR97/P97</f>
        <v>1.5388888888888889E-2</v>
      </c>
      <c r="AY97" s="12">
        <f>AX97+AV97</f>
        <v>0.3576368603319644</v>
      </c>
      <c r="AZ97" s="11">
        <f>P97/AI97</f>
        <v>8.1880212282031835</v>
      </c>
      <c r="BA97" s="11">
        <f>P97/AJ97</f>
        <v>6.390532544378698</v>
      </c>
      <c r="BB97" s="11">
        <f>P97/AM97</f>
        <v>1.1947695643516163</v>
      </c>
      <c r="BC97" s="11">
        <f>P97/AN97</f>
        <v>1.0227853855332689</v>
      </c>
      <c r="BD97" s="11">
        <f>AVERAGE(AC97:AF97)</f>
        <v>12.215</v>
      </c>
      <c r="BE97">
        <v>43</v>
      </c>
      <c r="BF97">
        <f>BE97+O97</f>
        <v>162</v>
      </c>
      <c r="BG97">
        <v>96</v>
      </c>
    </row>
    <row r="98" spans="1:59" x14ac:dyDescent="0.3">
      <c r="A98" s="5">
        <f>유니버스!A123</f>
        <v>373220</v>
      </c>
      <c r="B98" s="5" t="str">
        <f>유니버스!B123</f>
        <v>LG에너지솔루션</v>
      </c>
      <c r="C98" s="5" t="str">
        <f>유니버스!C123</f>
        <v>이차전지</v>
      </c>
      <c r="D98" s="5" t="str">
        <f>유니버스!D123</f>
        <v>셀</v>
      </c>
      <c r="E98" s="6">
        <f>'모멘텀 지표'!C123</f>
        <v>2.35</v>
      </c>
      <c r="F98" s="6">
        <f>'모멘텀 지표'!D123</f>
        <v>1.49</v>
      </c>
      <c r="G98" s="6">
        <f>'모멘텀 지표'!E123</f>
        <v>12.69</v>
      </c>
      <c r="H98" s="6">
        <f>'모멘텀 지표'!F123</f>
        <v>1.44</v>
      </c>
      <c r="I98" s="6" t="str">
        <f>'모멘텀 지표'!G123</f>
        <v>nan</v>
      </c>
      <c r="J98" s="6" t="str">
        <f>'모멘텀 지표'!H123</f>
        <v>nan</v>
      </c>
      <c r="K98" s="6">
        <v>29</v>
      </c>
      <c r="L98" s="6">
        <v>17</v>
      </c>
      <c r="M98" s="6" t="s">
        <v>188</v>
      </c>
      <c r="N98" t="e">
        <f>L98+M98</f>
        <v>#VALUE!</v>
      </c>
      <c r="O98">
        <v>123</v>
      </c>
      <c r="P98" s="9">
        <f>'펀더멘탈 지표'!C123</f>
        <v>435000</v>
      </c>
      <c r="Q98" s="9">
        <f>'펀더멘탈 지표'!D123</f>
        <v>0</v>
      </c>
      <c r="R98" s="9">
        <f>'펀더멘탈 지표'!E123</f>
        <v>14611</v>
      </c>
      <c r="S98" s="9">
        <f>'펀더멘탈 지표'!F123</f>
        <v>178519</v>
      </c>
      <c r="T98" s="9">
        <f>'펀더멘탈 지표'!G123</f>
        <v>203767</v>
      </c>
      <c r="U98" s="9">
        <f>'펀더멘탈 지표'!H123</f>
        <v>0</v>
      </c>
      <c r="V98" s="9">
        <f>'펀더멘탈 지표'!I123</f>
        <v>-4752</v>
      </c>
      <c r="W98" s="9">
        <f>'펀더멘탈 지표'!J123</f>
        <v>7685</v>
      </c>
      <c r="X98" s="9">
        <f>'펀더멘탈 지표'!K123</f>
        <v>10562</v>
      </c>
      <c r="Y98" s="9">
        <f>'펀더멘탈 지표'!L123</f>
        <v>0</v>
      </c>
      <c r="Z98" s="9">
        <f>'펀더멘탈 지표'!M123</f>
        <v>-32.520000000000003</v>
      </c>
      <c r="AA98" s="9">
        <f>'펀더멘탈 지표'!N123</f>
        <v>4.3</v>
      </c>
      <c r="AB98" s="9">
        <f>'펀더멘탈 지표'!O123</f>
        <v>5.18</v>
      </c>
      <c r="AC98" s="9">
        <f>'펀더멘탈 지표'!P123</f>
        <v>0</v>
      </c>
      <c r="AD98" s="9">
        <f>'펀더멘탈 지표'!Q123</f>
        <v>0</v>
      </c>
      <c r="AE98" s="9">
        <f>'펀더멘탈 지표'!R123</f>
        <v>10.68</v>
      </c>
      <c r="AF98" s="9">
        <f>'펀더멘탈 지표'!S123</f>
        <v>5.96</v>
      </c>
      <c r="AG98" s="9">
        <f>'펀더멘탈 지표'!T123</f>
        <v>0</v>
      </c>
      <c r="AH98" s="9">
        <f>'펀더멘탈 지표'!U123</f>
        <v>-2278</v>
      </c>
      <c r="AI98" s="9">
        <f>'펀더멘탈 지표'!V123</f>
        <v>3963</v>
      </c>
      <c r="AJ98" s="9">
        <f>'펀더멘탈 지표'!W123</f>
        <v>3419</v>
      </c>
      <c r="AK98" s="9">
        <f>'펀더멘탈 지표'!X123</f>
        <v>0</v>
      </c>
      <c r="AL98" s="9">
        <f>'펀더멘탈 지표'!Y123</f>
        <v>34398</v>
      </c>
      <c r="AM98" s="9">
        <f>'펀더멘탈 지표'!Z123</f>
        <v>39831</v>
      </c>
      <c r="AN98" s="9">
        <f>'펀더멘탈 지표'!AA123</f>
        <v>79736</v>
      </c>
      <c r="AO98" s="9">
        <f>'펀더멘탈 지표'!AB123</f>
        <v>0</v>
      </c>
      <c r="AP98" s="9">
        <f>'펀더멘탈 지표'!AC123</f>
        <v>0</v>
      </c>
      <c r="AQ98" s="9">
        <f>'펀더멘탈 지표'!AD123</f>
        <v>0</v>
      </c>
      <c r="AR98" s="9" t="str">
        <f>'펀더멘탈 지표'!AE123</f>
        <v>-</v>
      </c>
      <c r="AS98" s="10" t="e">
        <f>(T98/Q98)^(1/4)-1</f>
        <v>#DIV/0!</v>
      </c>
      <c r="AT98" s="10">
        <f>T98/S98-1</f>
        <v>0.14143032394310961</v>
      </c>
      <c r="AU98" s="10" t="e">
        <f>(X98/U98)^(1/4)-1</f>
        <v>#DIV/0!</v>
      </c>
      <c r="AV98" s="10">
        <f>X98/W98-1</f>
        <v>0.37436564736499678</v>
      </c>
      <c r="AW98" s="10">
        <f>AJ98/AI98-1</f>
        <v>-0.13726974514256873</v>
      </c>
      <c r="AX98" s="10">
        <f>AQ98/P98</f>
        <v>0</v>
      </c>
      <c r="AY98" s="12">
        <f>AX98+AV98</f>
        <v>0.37436564736499678</v>
      </c>
      <c r="AZ98" s="11">
        <f>P98/AI98</f>
        <v>109.76532929598788</v>
      </c>
      <c r="BA98" s="11">
        <f>P98/AJ98</f>
        <v>127.2301842644048</v>
      </c>
      <c r="BB98" s="11">
        <f>P98/AM98</f>
        <v>10.921141824207275</v>
      </c>
      <c r="BC98" s="11">
        <f>P98/AN98</f>
        <v>5.4555031604294175</v>
      </c>
      <c r="BD98" s="11">
        <f>AVERAGE(AC98:AF98)</f>
        <v>4.16</v>
      </c>
      <c r="BE98">
        <v>41</v>
      </c>
      <c r="BF98">
        <f>BE98+O98</f>
        <v>164</v>
      </c>
      <c r="BG98">
        <v>97</v>
      </c>
    </row>
    <row r="99" spans="1:59" x14ac:dyDescent="0.3">
      <c r="A99" s="5">
        <f>유니버스!A47</f>
        <v>36200</v>
      </c>
      <c r="B99" s="5" t="str">
        <f>유니버스!B47</f>
        <v>유니셈</v>
      </c>
      <c r="C99" s="5" t="str">
        <f>유니버스!C47</f>
        <v>반도체</v>
      </c>
      <c r="D99" s="5" t="str">
        <f>유니버스!D47</f>
        <v>칠러, 스크러버 장비</v>
      </c>
      <c r="E99" s="6">
        <f>'모멘텀 지표'!C47</f>
        <v>-2.16</v>
      </c>
      <c r="F99" s="6">
        <f>'모멘텀 지표'!D47</f>
        <v>-1.1399999999999999</v>
      </c>
      <c r="G99" s="6">
        <f>'모멘텀 지표'!E47</f>
        <v>-1.74</v>
      </c>
      <c r="H99" s="6">
        <f>'모멘텀 지표'!F47</f>
        <v>-2.1</v>
      </c>
      <c r="I99" s="6">
        <f>'모멘텀 지표'!G47</f>
        <v>-14.07</v>
      </c>
      <c r="J99" s="6">
        <f>'모멘텀 지표'!H47</f>
        <v>-4.6100000000000003</v>
      </c>
      <c r="K99" s="6">
        <v>103</v>
      </c>
      <c r="L99" s="6">
        <v>77</v>
      </c>
      <c r="M99" s="6">
        <v>101</v>
      </c>
      <c r="N99">
        <f>L99+M99</f>
        <v>178</v>
      </c>
      <c r="O99">
        <v>101</v>
      </c>
      <c r="P99" s="9">
        <f>'펀더멘탈 지표'!C47</f>
        <v>11300</v>
      </c>
      <c r="Q99" s="9">
        <f>'펀더멘탈 지표'!D47</f>
        <v>1790</v>
      </c>
      <c r="R99" s="9">
        <f>'펀더멘탈 지표'!E47</f>
        <v>2151</v>
      </c>
      <c r="S99" s="9">
        <f>'펀더멘탈 지표'!F47</f>
        <v>2961</v>
      </c>
      <c r="T99" s="9">
        <f>'펀더멘탈 지표'!G47</f>
        <v>3309</v>
      </c>
      <c r="U99" s="9">
        <f>'펀더멘탈 지표'!H47</f>
        <v>240</v>
      </c>
      <c r="V99" s="9">
        <f>'펀더멘탈 지표'!I47</f>
        <v>322</v>
      </c>
      <c r="W99" s="9">
        <f>'펀더멘탈 지표'!J47</f>
        <v>437</v>
      </c>
      <c r="X99" s="9">
        <f>'펀더멘탈 지표'!K47</f>
        <v>525</v>
      </c>
      <c r="Y99" s="9">
        <f>'펀더멘탈 지표'!L47</f>
        <v>13.4</v>
      </c>
      <c r="Z99" s="9">
        <f>'펀더멘탈 지표'!M47</f>
        <v>14.98</v>
      </c>
      <c r="AA99" s="9">
        <f>'펀더멘탈 지표'!N47</f>
        <v>14.76</v>
      </c>
      <c r="AB99" s="9">
        <f>'펀더멘탈 지표'!O47</f>
        <v>15.87</v>
      </c>
      <c r="AC99" s="9">
        <f>'펀더멘탈 지표'!P47</f>
        <v>18.57</v>
      </c>
      <c r="AD99" s="9">
        <f>'펀더멘탈 지표'!Q47</f>
        <v>15.25</v>
      </c>
      <c r="AE99" s="9">
        <f>'펀더멘탈 지표'!R47</f>
        <v>23.11</v>
      </c>
      <c r="AF99" s="9">
        <f>'펀더멘탈 지표'!S47</f>
        <v>20.56</v>
      </c>
      <c r="AG99" s="9">
        <f>'펀더멘탈 지표'!T47</f>
        <v>718</v>
      </c>
      <c r="AH99" s="9">
        <f>'펀더멘탈 지표'!U47</f>
        <v>686</v>
      </c>
      <c r="AI99" s="9">
        <f>'펀더멘탈 지표'!V47</f>
        <v>1244</v>
      </c>
      <c r="AJ99" s="9">
        <f>'펀더멘탈 지표'!W47</f>
        <v>1340</v>
      </c>
      <c r="AK99" s="9">
        <f>'펀더멘탈 지표'!X47</f>
        <v>4376</v>
      </c>
      <c r="AL99" s="9">
        <f>'펀더멘탈 지표'!Y47</f>
        <v>5003</v>
      </c>
      <c r="AM99" s="9">
        <f>'펀더멘탈 지표'!Z47</f>
        <v>6222</v>
      </c>
      <c r="AN99" s="9">
        <f>'펀더멘탈 지표'!AA47</f>
        <v>7370</v>
      </c>
      <c r="AO99" s="9">
        <f>'펀더멘탈 지표'!AB47</f>
        <v>50</v>
      </c>
      <c r="AP99" s="9">
        <f>'펀더멘탈 지표'!AC47</f>
        <v>80</v>
      </c>
      <c r="AQ99" s="9">
        <f>'펀더멘탈 지표'!AD47</f>
        <v>120</v>
      </c>
      <c r="AR99" s="9">
        <f>'펀더멘탈 지표'!AE47</f>
        <v>125</v>
      </c>
      <c r="AS99" s="10">
        <f>(T99/Q99)^(1/4)-1</f>
        <v>0.16603324819843013</v>
      </c>
      <c r="AT99" s="10">
        <f>T99/S99-1</f>
        <v>0.11752786220871325</v>
      </c>
      <c r="AU99" s="10">
        <f>(X99/U99)^(1/4)-1</f>
        <v>0.21614963954889377</v>
      </c>
      <c r="AV99" s="10">
        <f>X99/W99-1</f>
        <v>0.2013729977116705</v>
      </c>
      <c r="AW99" s="10">
        <f>AJ99/AI99-1</f>
        <v>7.7170418006430763E-2</v>
      </c>
      <c r="AX99" s="10">
        <f>AR99/P99</f>
        <v>1.1061946902654867E-2</v>
      </c>
      <c r="AY99" s="12">
        <f>AX99+AV99</f>
        <v>0.21243494461432536</v>
      </c>
      <c r="AZ99" s="11">
        <f>P99/AI99</f>
        <v>9.0836012861736339</v>
      </c>
      <c r="BA99" s="11">
        <f>P99/AJ99</f>
        <v>8.432835820895523</v>
      </c>
      <c r="BB99" s="11">
        <f>P99/AM99</f>
        <v>1.8161362905818066</v>
      </c>
      <c r="BC99" s="11">
        <f>P99/AN99</f>
        <v>1.5332428765264585</v>
      </c>
      <c r="BD99" s="11">
        <f>AVERAGE(AC99:AF99)</f>
        <v>19.372499999999999</v>
      </c>
      <c r="BE99">
        <v>65</v>
      </c>
      <c r="BF99">
        <f>BE99+O99</f>
        <v>166</v>
      </c>
      <c r="BG99">
        <v>98</v>
      </c>
    </row>
    <row r="100" spans="1:59" x14ac:dyDescent="0.3">
      <c r="A100" s="5">
        <f>유니버스!A81</f>
        <v>101360</v>
      </c>
      <c r="B100" s="5" t="str">
        <f>유니버스!B81</f>
        <v>이엔드디</v>
      </c>
      <c r="C100" s="5" t="str">
        <f>유니버스!C81</f>
        <v>신재생</v>
      </c>
      <c r="D100" s="5">
        <f>유니버스!D81</f>
        <v>0</v>
      </c>
      <c r="E100" s="6">
        <f>'모멘텀 지표'!C81</f>
        <v>7.79</v>
      </c>
      <c r="F100" s="6">
        <f>'모멘텀 지표'!D81</f>
        <v>3.06</v>
      </c>
      <c r="G100" s="6">
        <f>'모멘텀 지표'!E81</f>
        <v>8.9700000000000006</v>
      </c>
      <c r="H100" s="6">
        <f>'모멘텀 지표'!F81</f>
        <v>6.04</v>
      </c>
      <c r="I100" s="6">
        <f>'모멘텀 지표'!G81</f>
        <v>-11.7</v>
      </c>
      <c r="J100" s="6">
        <f>'모멘텀 지표'!H81</f>
        <v>4.04</v>
      </c>
      <c r="K100" s="6">
        <v>8</v>
      </c>
      <c r="L100" s="6">
        <v>26</v>
      </c>
      <c r="M100" s="6">
        <v>91</v>
      </c>
      <c r="N100">
        <f>L100+M100</f>
        <v>117</v>
      </c>
      <c r="O100">
        <v>55</v>
      </c>
      <c r="P100" s="9">
        <f>'펀더멘탈 지표'!C81</f>
        <v>24900</v>
      </c>
      <c r="Q100" s="9">
        <f>'펀더멘탈 지표'!D81</f>
        <v>583</v>
      </c>
      <c r="R100" s="9">
        <f>'펀더멘탈 지표'!E81</f>
        <v>923</v>
      </c>
      <c r="S100" s="9">
        <f>'펀더멘탈 지표'!F81</f>
        <v>774</v>
      </c>
      <c r="T100" s="9">
        <f>'펀더멘탈 지표'!G81</f>
        <v>0</v>
      </c>
      <c r="U100" s="9">
        <f>'펀더멘탈 지표'!H81</f>
        <v>98</v>
      </c>
      <c r="V100" s="9">
        <f>'펀더멘탈 지표'!I81</f>
        <v>164</v>
      </c>
      <c r="W100" s="9">
        <f>'펀더멘탈 지표'!J81</f>
        <v>76</v>
      </c>
      <c r="X100" s="9">
        <f>'펀더멘탈 지표'!K81</f>
        <v>0</v>
      </c>
      <c r="Y100" s="9">
        <f>'펀더멘탈 지표'!L81</f>
        <v>16.79</v>
      </c>
      <c r="Z100" s="9">
        <f>'펀더멘탈 지표'!M81</f>
        <v>17.75</v>
      </c>
      <c r="AA100" s="9">
        <f>'펀더멘탈 지표'!N81</f>
        <v>9.86</v>
      </c>
      <c r="AB100" s="9">
        <f>'펀더멘탈 지표'!O81</f>
        <v>0</v>
      </c>
      <c r="AC100" s="9">
        <f>'펀더멘탈 지표'!P81</f>
        <v>83.76</v>
      </c>
      <c r="AD100" s="9">
        <f>'펀더멘탈 지표'!Q81</f>
        <v>9.9499999999999993</v>
      </c>
      <c r="AE100" s="9">
        <f>'펀더멘탈 지표'!R81</f>
        <v>0</v>
      </c>
      <c r="AF100" s="9">
        <f>'펀더멘탈 지표'!S81</f>
        <v>0</v>
      </c>
      <c r="AG100" s="9">
        <f>'펀더멘탈 지표'!T81</f>
        <v>929</v>
      </c>
      <c r="AH100" s="9">
        <f>'펀더멘탈 지표'!U81</f>
        <v>431</v>
      </c>
      <c r="AI100" s="9">
        <f>'펀더멘탈 지표'!V81</f>
        <v>970</v>
      </c>
      <c r="AJ100" s="9">
        <f>'펀더멘탈 지표'!W81</f>
        <v>0</v>
      </c>
      <c r="AK100" s="9">
        <f>'펀더멘탈 지표'!X81</f>
        <v>1628</v>
      </c>
      <c r="AL100" s="9">
        <f>'펀더멘탈 지표'!Y81</f>
        <v>6059</v>
      </c>
      <c r="AM100" s="9">
        <f>'펀더멘탈 지표'!Z81</f>
        <v>7068</v>
      </c>
      <c r="AN100" s="9">
        <f>'펀더멘탈 지표'!AA81</f>
        <v>0</v>
      </c>
      <c r="AO100" s="9">
        <f>'펀더멘탈 지표'!AB81</f>
        <v>0</v>
      </c>
      <c r="AP100" s="9" t="str">
        <f>'펀더멘탈 지표'!AC81</f>
        <v>-</v>
      </c>
      <c r="AQ100" s="9">
        <f>'펀더멘탈 지표'!AD81</f>
        <v>0</v>
      </c>
      <c r="AR100" s="9">
        <f>'펀더멘탈 지표'!AE81</f>
        <v>0</v>
      </c>
      <c r="AS100" s="10">
        <f>(T100/Q100)^(1/4)-1</f>
        <v>-1</v>
      </c>
      <c r="AT100" s="10">
        <f>T100/S100-1</f>
        <v>-1</v>
      </c>
      <c r="AU100" s="10">
        <f>(X100/U100)^(1/4)-1</f>
        <v>-1</v>
      </c>
      <c r="AV100" s="10">
        <f>X100/W100-1</f>
        <v>-1</v>
      </c>
      <c r="AW100" s="10">
        <f>AJ100/AI100-1</f>
        <v>-1</v>
      </c>
      <c r="AX100" s="10">
        <f>AR100/P100</f>
        <v>0</v>
      </c>
      <c r="AY100" s="12">
        <f>AX100+AV100</f>
        <v>-1</v>
      </c>
      <c r="AZ100" s="11">
        <f>P100/AI100</f>
        <v>25.670103092783506</v>
      </c>
      <c r="BA100" s="11" t="e">
        <f>P100/AJ100</f>
        <v>#DIV/0!</v>
      </c>
      <c r="BB100" s="11">
        <f>P100/AM100</f>
        <v>3.5229202037351444</v>
      </c>
      <c r="BC100" s="11" t="e">
        <f>P100/AN100</f>
        <v>#DIV/0!</v>
      </c>
      <c r="BD100" s="11">
        <f>AVERAGE(AC100:AF100)</f>
        <v>23.427500000000002</v>
      </c>
      <c r="BE100">
        <v>113</v>
      </c>
      <c r="BF100">
        <f>BE100+O100</f>
        <v>168</v>
      </c>
      <c r="BG100">
        <v>99</v>
      </c>
    </row>
    <row r="101" spans="1:59" x14ac:dyDescent="0.3">
      <c r="A101" s="5">
        <f>유니버스!A30</f>
        <v>16360</v>
      </c>
      <c r="B101" s="5" t="str">
        <f>유니버스!B30</f>
        <v>삼성증권</v>
      </c>
      <c r="C101" s="5" t="str">
        <f>유니버스!C30</f>
        <v>금융</v>
      </c>
      <c r="D101" s="5">
        <f>유니버스!D30</f>
        <v>0</v>
      </c>
      <c r="E101" s="6">
        <f>'모멘텀 지표'!C30</f>
        <v>-1.1000000000000001</v>
      </c>
      <c r="F101" s="6">
        <f>'모멘텀 지표'!D30</f>
        <v>-0.59</v>
      </c>
      <c r="G101" s="6">
        <f>'모멘텀 지표'!E30</f>
        <v>-2.17</v>
      </c>
      <c r="H101" s="6">
        <f>'모멘텀 지표'!F30</f>
        <v>-1.95</v>
      </c>
      <c r="I101" s="6">
        <f>'모멘텀 지표'!G30</f>
        <v>-3.56</v>
      </c>
      <c r="J101" s="6">
        <f>'모멘텀 지표'!H30</f>
        <v>-2.54</v>
      </c>
      <c r="K101" s="6">
        <v>85</v>
      </c>
      <c r="L101" s="6">
        <v>78</v>
      </c>
      <c r="M101" s="6">
        <v>56</v>
      </c>
      <c r="N101">
        <f>L101+M101</f>
        <v>134</v>
      </c>
      <c r="O101">
        <v>69</v>
      </c>
      <c r="P101" s="9">
        <f>'펀더멘탈 지표'!C30</f>
        <v>40600</v>
      </c>
      <c r="Q101" s="9">
        <f>'펀더멘탈 지표'!D30</f>
        <v>66562</v>
      </c>
      <c r="R101" s="9">
        <f>'펀더멘탈 지표'!E30</f>
        <v>110024</v>
      </c>
      <c r="S101" s="9">
        <f>'펀더멘탈 지표'!F30</f>
        <v>98095</v>
      </c>
      <c r="T101" s="9">
        <f>'펀더멘탈 지표'!G30</f>
        <v>86778</v>
      </c>
      <c r="U101" s="9">
        <f>'펀더멘탈 지표'!H30</f>
        <v>5176</v>
      </c>
      <c r="V101" s="9">
        <f>'펀더멘탈 지표'!I30</f>
        <v>6780</v>
      </c>
      <c r="W101" s="9">
        <f>'펀더멘탈 지표'!J30</f>
        <v>13087</v>
      </c>
      <c r="X101" s="9">
        <f>'펀더멘탈 지표'!K30</f>
        <v>9309</v>
      </c>
      <c r="Y101" s="9">
        <f>'펀더멘탈 지표'!L30</f>
        <v>7.78</v>
      </c>
      <c r="Z101" s="9">
        <f>'펀더멘탈 지표'!M30</f>
        <v>6.16</v>
      </c>
      <c r="AA101" s="9">
        <f>'펀더멘탈 지표'!N30</f>
        <v>13.34</v>
      </c>
      <c r="AB101" s="9">
        <f>'펀더멘탈 지표'!O30</f>
        <v>10.73</v>
      </c>
      <c r="AC101" s="9">
        <f>'펀더멘탈 지표'!P30</f>
        <v>8.15</v>
      </c>
      <c r="AD101" s="9">
        <f>'펀더멘탈 지표'!Q30</f>
        <v>9.89</v>
      </c>
      <c r="AE101" s="9">
        <f>'펀더멘탈 지표'!R30</f>
        <v>16.940000000000001</v>
      </c>
      <c r="AF101" s="9">
        <f>'펀더멘탈 지표'!S30</f>
        <v>10.84</v>
      </c>
      <c r="AG101" s="9">
        <f>'펀더멘탈 지표'!T30</f>
        <v>4388</v>
      </c>
      <c r="AH101" s="9">
        <f>'펀더멘탈 지표'!U30</f>
        <v>5686</v>
      </c>
      <c r="AI101" s="9">
        <f>'펀더멘탈 지표'!V30</f>
        <v>10810</v>
      </c>
      <c r="AJ101" s="9">
        <f>'펀더멘탈 지표'!W30</f>
        <v>7664</v>
      </c>
      <c r="AK101" s="9">
        <f>'펀더멘탈 지표'!X30</f>
        <v>55423</v>
      </c>
      <c r="AL101" s="9">
        <f>'펀더멘탈 지표'!Y30</f>
        <v>59542</v>
      </c>
      <c r="AM101" s="9">
        <f>'펀더멘탈 지표'!Z30</f>
        <v>68096</v>
      </c>
      <c r="AN101" s="9">
        <f>'펀더멘탈 지표'!AA30</f>
        <v>73356</v>
      </c>
      <c r="AO101" s="9">
        <f>'펀더멘탈 지표'!AB30</f>
        <v>1700</v>
      </c>
      <c r="AP101" s="9">
        <f>'펀더멘탈 지표'!AC30</f>
        <v>2200</v>
      </c>
      <c r="AQ101" s="9">
        <f>'펀더멘탈 지표'!AD30</f>
        <v>3800</v>
      </c>
      <c r="AR101" s="9">
        <f>'펀더멘탈 지표'!AE30</f>
        <v>3110</v>
      </c>
      <c r="AS101" s="10">
        <f>(T101/Q101)^(1/4)-1</f>
        <v>6.8552386118879927E-2</v>
      </c>
      <c r="AT101" s="10">
        <f>T101/S101-1</f>
        <v>-0.11536775574697999</v>
      </c>
      <c r="AU101" s="10">
        <f>(X101/U101)^(1/4)-1</f>
        <v>0.15804967936188685</v>
      </c>
      <c r="AV101" s="10">
        <f>X101/W101-1</f>
        <v>-0.28868342630090926</v>
      </c>
      <c r="AW101" s="10">
        <f>AJ101/AI101-1</f>
        <v>-0.29102682701202587</v>
      </c>
      <c r="AX101" s="10">
        <f>AR101/P101</f>
        <v>7.6600985221674883E-2</v>
      </c>
      <c r="AY101" s="12">
        <f>AX101+AV101</f>
        <v>-0.21208244107923438</v>
      </c>
      <c r="AZ101" s="11">
        <f>P101/AI101</f>
        <v>3.7557816836262718</v>
      </c>
      <c r="BA101" s="11">
        <f>P101/AJ101</f>
        <v>5.2974947807933193</v>
      </c>
      <c r="BB101" s="11">
        <f>P101/AM101</f>
        <v>0.59621710526315785</v>
      </c>
      <c r="BC101" s="11">
        <f>P101/AN101</f>
        <v>0.55346529254594035</v>
      </c>
      <c r="BD101" s="11">
        <f>AVERAGE(AC101:AF101)</f>
        <v>11.455000000000002</v>
      </c>
      <c r="BE101">
        <v>102</v>
      </c>
      <c r="BF101">
        <f>BE101+O101</f>
        <v>171</v>
      </c>
      <c r="BG101">
        <v>100</v>
      </c>
    </row>
    <row r="102" spans="1:59" x14ac:dyDescent="0.3">
      <c r="A102" s="5">
        <f>유니버스!A58</f>
        <v>58470</v>
      </c>
      <c r="B102" s="5" t="str">
        <f>유니버스!B58</f>
        <v>리노공업</v>
      </c>
      <c r="C102" s="5" t="str">
        <f>유니버스!C58</f>
        <v>반도체</v>
      </c>
      <c r="D102" s="5" t="str">
        <f>유니버스!D58</f>
        <v>테스트</v>
      </c>
      <c r="E102" s="6">
        <f>'모멘텀 지표'!C58</f>
        <v>1.61</v>
      </c>
      <c r="F102" s="6">
        <f>'모멘텀 지표'!D58</f>
        <v>0.11</v>
      </c>
      <c r="G102" s="6">
        <f>'모멘텀 지표'!E58</f>
        <v>-5.25</v>
      </c>
      <c r="H102" s="6">
        <f>'모멘텀 지표'!F58</f>
        <v>-2.14</v>
      </c>
      <c r="I102" s="6">
        <f>'모멘텀 지표'!G58</f>
        <v>-7.63</v>
      </c>
      <c r="J102" s="6">
        <f>'모멘텀 지표'!H58</f>
        <v>-2.37</v>
      </c>
      <c r="K102" s="6">
        <v>40</v>
      </c>
      <c r="L102" s="6">
        <v>104</v>
      </c>
      <c r="M102" s="6">
        <v>69</v>
      </c>
      <c r="N102">
        <f>L102+M102</f>
        <v>173</v>
      </c>
      <c r="O102">
        <v>96</v>
      </c>
      <c r="P102" s="9">
        <f>'펀더멘탈 지표'!C58</f>
        <v>176700</v>
      </c>
      <c r="Q102" s="9">
        <f>'펀더멘탈 지표'!D58</f>
        <v>1703</v>
      </c>
      <c r="R102" s="9">
        <f>'펀더멘탈 지표'!E58</f>
        <v>2013</v>
      </c>
      <c r="S102" s="9">
        <f>'펀더멘탈 지표'!F58</f>
        <v>2802</v>
      </c>
      <c r="T102" s="9">
        <f>'펀더멘탈 지표'!G58</f>
        <v>3239</v>
      </c>
      <c r="U102" s="9">
        <f>'펀더멘탈 지표'!H58</f>
        <v>641</v>
      </c>
      <c r="V102" s="9">
        <f>'펀더멘탈 지표'!I58</f>
        <v>779</v>
      </c>
      <c r="W102" s="9">
        <f>'펀더멘탈 지표'!J58</f>
        <v>1171</v>
      </c>
      <c r="X102" s="9">
        <f>'펀더멘탈 지표'!K58</f>
        <v>1337</v>
      </c>
      <c r="Y102" s="9">
        <f>'펀더멘탈 지표'!L58</f>
        <v>37.659999999999997</v>
      </c>
      <c r="Z102" s="9">
        <f>'펀더멘탈 지표'!M58</f>
        <v>38.68</v>
      </c>
      <c r="AA102" s="9">
        <f>'펀더멘탈 지표'!N58</f>
        <v>41.8</v>
      </c>
      <c r="AB102" s="9">
        <f>'펀더멘탈 지표'!O58</f>
        <v>41.28</v>
      </c>
      <c r="AC102" s="9">
        <f>'펀더멘탈 지표'!P58</f>
        <v>18.75</v>
      </c>
      <c r="AD102" s="9">
        <f>'펀더멘탈 지표'!Q58</f>
        <v>17.37</v>
      </c>
      <c r="AE102" s="9">
        <f>'펀더멘탈 지표'!R58</f>
        <v>27.5</v>
      </c>
      <c r="AF102" s="9">
        <f>'펀더멘탈 지표'!S58</f>
        <v>25.13</v>
      </c>
      <c r="AG102" s="9">
        <f>'펀더멘탈 지표'!T58</f>
        <v>3463</v>
      </c>
      <c r="AH102" s="9">
        <f>'펀더멘탈 지표'!U58</f>
        <v>3633</v>
      </c>
      <c r="AI102" s="9">
        <f>'펀더멘탈 지표'!V58</f>
        <v>6810</v>
      </c>
      <c r="AJ102" s="9">
        <f>'펀더멘탈 지표'!W58</f>
        <v>7479</v>
      </c>
      <c r="AK102" s="9">
        <f>'펀더멘탈 지표'!X58</f>
        <v>19776</v>
      </c>
      <c r="AL102" s="9">
        <f>'펀더멘탈 지표'!Y58</f>
        <v>22224</v>
      </c>
      <c r="AM102" s="9">
        <f>'펀더멘탈 지표'!Z58</f>
        <v>27518</v>
      </c>
      <c r="AN102" s="9">
        <f>'펀더멘탈 지표'!AA58</f>
        <v>32251</v>
      </c>
      <c r="AO102" s="9">
        <f>'펀더멘탈 지표'!AB58</f>
        <v>1200</v>
      </c>
      <c r="AP102" s="9">
        <f>'펀더멘탈 지표'!AC58</f>
        <v>1500</v>
      </c>
      <c r="AQ102" s="9">
        <f>'펀더멘탈 지표'!AD58</f>
        <v>2500</v>
      </c>
      <c r="AR102" s="9">
        <f>'펀더멘탈 지표'!AE58</f>
        <v>2509</v>
      </c>
      <c r="AS102" s="10">
        <f>(T102/Q102)^(1/4)-1</f>
        <v>0.17435411796797395</v>
      </c>
      <c r="AT102" s="10">
        <f>T102/S102-1</f>
        <v>0.15596002855103497</v>
      </c>
      <c r="AU102" s="10">
        <f>(X102/U102)^(1/4)-1</f>
        <v>0.20176165973956861</v>
      </c>
      <c r="AV102" s="10">
        <f>X102/W102-1</f>
        <v>0.1417591801878737</v>
      </c>
      <c r="AW102" s="10">
        <f>AJ102/AI102-1</f>
        <v>9.8237885462554964E-2</v>
      </c>
      <c r="AX102" s="10">
        <f>AR102/P102</f>
        <v>1.4199207696661007E-2</v>
      </c>
      <c r="AY102" s="12">
        <f>AX102+AV102</f>
        <v>0.1559583878845347</v>
      </c>
      <c r="AZ102" s="11">
        <f>P102/AI102</f>
        <v>25.947136563876651</v>
      </c>
      <c r="BA102" s="11">
        <f>P102/AJ102</f>
        <v>23.626153229041314</v>
      </c>
      <c r="BB102" s="11">
        <f>P102/AM102</f>
        <v>6.4212515444436367</v>
      </c>
      <c r="BC102" s="11">
        <f>P102/AN102</f>
        <v>5.4788998790735173</v>
      </c>
      <c r="BD102" s="11">
        <f>AVERAGE(AC102:AF102)</f>
        <v>22.1875</v>
      </c>
      <c r="BE102">
        <v>76</v>
      </c>
      <c r="BF102">
        <f>BE102+O102</f>
        <v>172</v>
      </c>
      <c r="BG102">
        <v>101</v>
      </c>
    </row>
    <row r="103" spans="1:59" x14ac:dyDescent="0.3">
      <c r="A103" s="5">
        <f>유니버스!A14</f>
        <v>5930</v>
      </c>
      <c r="B103" s="5" t="str">
        <f>유니버스!B14</f>
        <v>삼성전자</v>
      </c>
      <c r="C103" s="5" t="str">
        <f>유니버스!C14</f>
        <v>반도체</v>
      </c>
      <c r="D103" s="5" t="str">
        <f>유니버스!D14</f>
        <v>메모리, 파운드리, IT기기</v>
      </c>
      <c r="E103" s="6">
        <f>'모멘텀 지표'!C14</f>
        <v>-1.91</v>
      </c>
      <c r="F103" s="6">
        <f>'모멘텀 지표'!D14</f>
        <v>-1.39</v>
      </c>
      <c r="G103" s="6">
        <f>'모멘텀 지표'!E14</f>
        <v>-4.72</v>
      </c>
      <c r="H103" s="6">
        <f>'모멘텀 지표'!F14</f>
        <v>-3.43</v>
      </c>
      <c r="I103" s="6">
        <f>'모멘텀 지표'!G14</f>
        <v>-14.06</v>
      </c>
      <c r="J103" s="6">
        <f>'모멘텀 지표'!H14</f>
        <v>-7.17</v>
      </c>
      <c r="K103" s="6">
        <v>100</v>
      </c>
      <c r="L103" s="6">
        <v>99</v>
      </c>
      <c r="M103" s="6">
        <v>100</v>
      </c>
      <c r="N103">
        <f>L103+M103</f>
        <v>199</v>
      </c>
      <c r="O103">
        <v>110</v>
      </c>
      <c r="P103" s="9">
        <f>'펀더멘탈 지표'!C14</f>
        <v>66600</v>
      </c>
      <c r="Q103" s="9">
        <f>'펀더멘탈 지표'!D14</f>
        <v>2304009</v>
      </c>
      <c r="R103" s="9">
        <f>'펀더멘탈 지표'!E14</f>
        <v>2368070</v>
      </c>
      <c r="S103" s="9">
        <f>'펀더멘탈 지표'!F14</f>
        <v>2796048</v>
      </c>
      <c r="T103" s="9">
        <f>'펀더멘탈 지표'!G14</f>
        <v>3196781</v>
      </c>
      <c r="U103" s="9">
        <f>'펀더멘탈 지표'!H14</f>
        <v>277685</v>
      </c>
      <c r="V103" s="9">
        <f>'펀더멘탈 지표'!I14</f>
        <v>359939</v>
      </c>
      <c r="W103" s="9">
        <f>'펀더멘탈 지표'!J14</f>
        <v>516339</v>
      </c>
      <c r="X103" s="9">
        <f>'펀더멘탈 지표'!K14</f>
        <v>613937</v>
      </c>
      <c r="Y103" s="9">
        <f>'펀더멘탈 지표'!L14</f>
        <v>12.05</v>
      </c>
      <c r="Z103" s="9">
        <f>'펀더멘탈 지표'!M14</f>
        <v>15.2</v>
      </c>
      <c r="AA103" s="9">
        <f>'펀더멘탈 지표'!N14</f>
        <v>18.47</v>
      </c>
      <c r="AB103" s="9">
        <f>'펀더멘탈 지표'!O14</f>
        <v>19.2</v>
      </c>
      <c r="AC103" s="9">
        <f>'펀더멘탈 지표'!P14</f>
        <v>8.69</v>
      </c>
      <c r="AD103" s="9">
        <f>'펀더멘탈 지표'!Q14</f>
        <v>9.98</v>
      </c>
      <c r="AE103" s="9">
        <f>'펀더멘탈 지표'!R14</f>
        <v>13.92</v>
      </c>
      <c r="AF103" s="9">
        <f>'펀더멘탈 지표'!S14</f>
        <v>14.64</v>
      </c>
      <c r="AG103" s="9">
        <f>'펀더멘탈 지표'!T14</f>
        <v>3166</v>
      </c>
      <c r="AH103" s="9">
        <f>'펀더멘탈 지표'!U14</f>
        <v>3841</v>
      </c>
      <c r="AI103" s="9">
        <f>'펀더멘탈 지표'!V14</f>
        <v>5777</v>
      </c>
      <c r="AJ103" s="9">
        <f>'펀더멘탈 지표'!W14</f>
        <v>6767</v>
      </c>
      <c r="AK103" s="9">
        <f>'펀더멘탈 지표'!X14</f>
        <v>37528</v>
      </c>
      <c r="AL103" s="9">
        <f>'펀더멘탈 지표'!Y14</f>
        <v>39406</v>
      </c>
      <c r="AM103" s="9">
        <f>'펀더멘탈 지표'!Z14</f>
        <v>43611</v>
      </c>
      <c r="AN103" s="9">
        <f>'펀더멘탈 지표'!AA14</f>
        <v>48807</v>
      </c>
      <c r="AO103" s="9">
        <f>'펀더멘탈 지표'!AB14</f>
        <v>1416</v>
      </c>
      <c r="AP103" s="9">
        <f>'펀더멘탈 지표'!AC14</f>
        <v>2994</v>
      </c>
      <c r="AQ103" s="9">
        <f>'펀더멘탈 지표'!AD14</f>
        <v>1444</v>
      </c>
      <c r="AR103" s="9">
        <f>'펀더멘탈 지표'!AE14</f>
        <v>1787</v>
      </c>
      <c r="AS103" s="10">
        <f>(T103/Q103)^(1/4)-1</f>
        <v>8.5318431550182483E-2</v>
      </c>
      <c r="AT103" s="10">
        <f>T103/S103-1</f>
        <v>0.14332121623090877</v>
      </c>
      <c r="AU103" s="10">
        <f>(X103/U103)^(1/4)-1</f>
        <v>0.21939061105965885</v>
      </c>
      <c r="AV103" s="10">
        <f>X103/W103-1</f>
        <v>0.18901922961465245</v>
      </c>
      <c r="AW103" s="10">
        <f>AJ103/AI103-1</f>
        <v>0.17136922277998967</v>
      </c>
      <c r="AX103" s="10">
        <f>AR103/P103</f>
        <v>2.6831831831831833E-2</v>
      </c>
      <c r="AY103" s="12">
        <f>AX103+AV103</f>
        <v>0.21585106144648428</v>
      </c>
      <c r="AZ103" s="11">
        <f>P103/AI103</f>
        <v>11.528474987017484</v>
      </c>
      <c r="BA103" s="11">
        <f>P103/AJ103</f>
        <v>9.8418797103590965</v>
      </c>
      <c r="BB103" s="11">
        <f>P103/AM103</f>
        <v>1.5271376487583408</v>
      </c>
      <c r="BC103" s="11">
        <f>P103/AN103</f>
        <v>1.3645583625299649</v>
      </c>
      <c r="BD103" s="11">
        <f>AVERAGE(AC103:AF103)</f>
        <v>11.807500000000001</v>
      </c>
      <c r="BE103">
        <v>63</v>
      </c>
      <c r="BF103">
        <f>BE103+O103</f>
        <v>173</v>
      </c>
      <c r="BG103">
        <v>102</v>
      </c>
    </row>
    <row r="104" spans="1:59" x14ac:dyDescent="0.3">
      <c r="A104" s="5">
        <f>유니버스!A108</f>
        <v>271560</v>
      </c>
      <c r="B104" s="5" t="str">
        <f>유니버스!B108</f>
        <v>오리온</v>
      </c>
      <c r="C104" s="5" t="str">
        <f>유니버스!C108</f>
        <v>소비재</v>
      </c>
      <c r="D104" s="5">
        <f>유니버스!D108</f>
        <v>0</v>
      </c>
      <c r="E104" s="6">
        <f>'모멘텀 지표'!C108</f>
        <v>-1.1399999999999999</v>
      </c>
      <c r="F104" s="6">
        <f>'모멘텀 지표'!D108</f>
        <v>-0.09</v>
      </c>
      <c r="G104" s="6">
        <f>'모멘텀 지표'!E108</f>
        <v>4.07</v>
      </c>
      <c r="H104" s="6">
        <f>'모멘텀 지표'!F108</f>
        <v>-0.21</v>
      </c>
      <c r="I104" s="6">
        <f>'모멘텀 지표'!G108</f>
        <v>-16.04</v>
      </c>
      <c r="J104" s="6">
        <f>'모멘텀 지표'!H108</f>
        <v>-6.23</v>
      </c>
      <c r="K104" s="6">
        <v>87</v>
      </c>
      <c r="L104" s="6">
        <v>49</v>
      </c>
      <c r="M104" s="6">
        <v>107</v>
      </c>
      <c r="N104">
        <f>L104+M104</f>
        <v>156</v>
      </c>
      <c r="O104">
        <v>88</v>
      </c>
      <c r="P104" s="9">
        <f>'펀더멘탈 지표'!C108</f>
        <v>86900</v>
      </c>
      <c r="Q104" s="9">
        <f>'펀더멘탈 지표'!D108</f>
        <v>20233</v>
      </c>
      <c r="R104" s="9">
        <f>'펀더멘탈 지표'!E108</f>
        <v>22298</v>
      </c>
      <c r="S104" s="9">
        <f>'펀더멘탈 지표'!F108</f>
        <v>23555</v>
      </c>
      <c r="T104" s="9">
        <f>'펀더멘탈 지표'!G108</f>
        <v>25568</v>
      </c>
      <c r="U104" s="9">
        <f>'펀더멘탈 지표'!H108</f>
        <v>3276</v>
      </c>
      <c r="V104" s="9">
        <f>'펀더멘탈 지표'!I108</f>
        <v>3761</v>
      </c>
      <c r="W104" s="9">
        <f>'펀더멘탈 지표'!J108</f>
        <v>3729</v>
      </c>
      <c r="X104" s="9">
        <f>'펀더멘탈 지표'!K108</f>
        <v>4089</v>
      </c>
      <c r="Y104" s="9">
        <f>'펀더멘탈 지표'!L108</f>
        <v>16.190000000000001</v>
      </c>
      <c r="Z104" s="9">
        <f>'펀더멘탈 지표'!M108</f>
        <v>16.87</v>
      </c>
      <c r="AA104" s="9">
        <f>'펀더멘탈 지표'!N108</f>
        <v>15.83</v>
      </c>
      <c r="AB104" s="9">
        <f>'펀더멘탈 지표'!O108</f>
        <v>15.99</v>
      </c>
      <c r="AC104" s="9">
        <f>'펀더멘탈 지표'!P108</f>
        <v>14.24</v>
      </c>
      <c r="AD104" s="9">
        <f>'펀더멘탈 지표'!Q108</f>
        <v>15.5</v>
      </c>
      <c r="AE104" s="9">
        <f>'펀더멘탈 지표'!R108</f>
        <v>12.75</v>
      </c>
      <c r="AF104" s="9">
        <f>'펀더멘탈 지표'!S108</f>
        <v>12.33</v>
      </c>
      <c r="AG104" s="9">
        <f>'펀더멘탈 지표'!T108</f>
        <v>5453</v>
      </c>
      <c r="AH104" s="9">
        <f>'펀더멘탈 지표'!U108</f>
        <v>6768</v>
      </c>
      <c r="AI104" s="9">
        <f>'펀더멘탈 지표'!V108</f>
        <v>6518</v>
      </c>
      <c r="AJ104" s="9">
        <f>'펀더멘탈 지표'!W108</f>
        <v>7313</v>
      </c>
      <c r="AK104" s="9">
        <f>'펀더멘탈 지표'!X108</f>
        <v>41050</v>
      </c>
      <c r="AL104" s="9">
        <f>'펀더멘탈 지표'!Y108</f>
        <v>46294</v>
      </c>
      <c r="AM104" s="9">
        <f>'펀더멘탈 지표'!Z108</f>
        <v>55935</v>
      </c>
      <c r="AN104" s="9">
        <f>'펀더멘탈 지표'!AA108</f>
        <v>62733</v>
      </c>
      <c r="AO104" s="9">
        <f>'펀더멘탈 지표'!AB108</f>
        <v>600</v>
      </c>
      <c r="AP104" s="9">
        <f>'펀더멘탈 지표'!AC108</f>
        <v>750</v>
      </c>
      <c r="AQ104" s="9">
        <f>'펀더멘탈 지표'!AD108</f>
        <v>750</v>
      </c>
      <c r="AR104" s="9">
        <f>'펀더멘탈 지표'!AE108</f>
        <v>800</v>
      </c>
      <c r="AS104" s="10">
        <f>(T104/Q104)^(1/4)-1</f>
        <v>6.025204556789121E-2</v>
      </c>
      <c r="AT104" s="10">
        <f>T104/S104-1</f>
        <v>8.5459562725535898E-2</v>
      </c>
      <c r="AU104" s="10">
        <f>(X104/U104)^(1/4)-1</f>
        <v>5.6983734966673527E-2</v>
      </c>
      <c r="AV104" s="10">
        <f>X104/W104-1</f>
        <v>9.654062751407877E-2</v>
      </c>
      <c r="AW104" s="10">
        <f>AJ104/AI104-1</f>
        <v>0.12196992942620444</v>
      </c>
      <c r="AX104" s="10">
        <f>AR104/P104</f>
        <v>9.2059838895281933E-3</v>
      </c>
      <c r="AY104" s="12">
        <f>AX104+AV104</f>
        <v>0.10574661140360696</v>
      </c>
      <c r="AZ104" s="11">
        <f>P104/AI104</f>
        <v>13.332310524700828</v>
      </c>
      <c r="BA104" s="11">
        <f>P104/AJ104</f>
        <v>11.882948174483795</v>
      </c>
      <c r="BB104" s="11">
        <f>P104/AM104</f>
        <v>1.5535889872173059</v>
      </c>
      <c r="BC104" s="11">
        <f>P104/AN104</f>
        <v>1.3852358407855514</v>
      </c>
      <c r="BD104" s="11">
        <f>AVERAGE(AC104:AF104)</f>
        <v>13.705</v>
      </c>
      <c r="BE104">
        <v>86</v>
      </c>
      <c r="BF104">
        <f>BE104+O104</f>
        <v>174</v>
      </c>
      <c r="BG104">
        <v>103</v>
      </c>
    </row>
    <row r="105" spans="1:59" x14ac:dyDescent="0.3">
      <c r="A105" s="5">
        <f>유니버스!A62</f>
        <v>68270</v>
      </c>
      <c r="B105" s="5" t="str">
        <f>유니버스!B62</f>
        <v>셀트리온</v>
      </c>
      <c r="C105" s="5" t="str">
        <f>유니버스!C62</f>
        <v>바이오</v>
      </c>
      <c r="D105" s="5">
        <f>유니버스!D62</f>
        <v>0</v>
      </c>
      <c r="E105" s="6">
        <f>'모멘텀 지표'!C62</f>
        <v>-2.16</v>
      </c>
      <c r="F105" s="6">
        <f>'모멘텀 지표'!D62</f>
        <v>-2.16</v>
      </c>
      <c r="G105" s="6">
        <f>'모멘텀 지표'!E62</f>
        <v>-12.43</v>
      </c>
      <c r="H105" s="6">
        <f>'모멘텀 지표'!F62</f>
        <v>-5.53</v>
      </c>
      <c r="I105" s="6">
        <f>'모멘텀 지표'!G62</f>
        <v>-0.94</v>
      </c>
      <c r="J105" s="6">
        <f>'모멘텀 지표'!H62</f>
        <v>-3.88</v>
      </c>
      <c r="K105" s="6">
        <v>104</v>
      </c>
      <c r="L105" s="6">
        <v>121</v>
      </c>
      <c r="M105" s="6">
        <v>45</v>
      </c>
      <c r="N105">
        <f>L105+M105</f>
        <v>166</v>
      </c>
      <c r="O105">
        <v>92</v>
      </c>
      <c r="P105" s="9">
        <f>'펀더멘탈 지표'!C62</f>
        <v>158500</v>
      </c>
      <c r="Q105" s="9">
        <f>'펀더멘탈 지표'!D62</f>
        <v>11285</v>
      </c>
      <c r="R105" s="9">
        <f>'펀더멘탈 지표'!E62</f>
        <v>18491</v>
      </c>
      <c r="S105" s="9">
        <f>'펀더멘탈 지표'!F62</f>
        <v>19116</v>
      </c>
      <c r="T105" s="9">
        <f>'펀더멘탈 지표'!G62</f>
        <v>22693</v>
      </c>
      <c r="U105" s="9">
        <f>'펀더멘탈 지표'!H62</f>
        <v>3781</v>
      </c>
      <c r="V105" s="9">
        <f>'펀더멘탈 지표'!I62</f>
        <v>7121</v>
      </c>
      <c r="W105" s="9">
        <f>'펀더멘탈 지표'!J62</f>
        <v>7525</v>
      </c>
      <c r="X105" s="9">
        <f>'펀더멘탈 지표'!K62</f>
        <v>8314</v>
      </c>
      <c r="Y105" s="9">
        <f>'펀더멘탈 지표'!L62</f>
        <v>33.5</v>
      </c>
      <c r="Z105" s="9">
        <f>'펀더멘탈 지표'!M62</f>
        <v>38.51</v>
      </c>
      <c r="AA105" s="9">
        <f>'펀더멘탈 지표'!N62</f>
        <v>39.36</v>
      </c>
      <c r="AB105" s="9">
        <f>'펀더멘탈 지표'!O62</f>
        <v>36.630000000000003</v>
      </c>
      <c r="AC105" s="9">
        <f>'펀더멘탈 지표'!P62</f>
        <v>11.19</v>
      </c>
      <c r="AD105" s="9">
        <f>'펀더멘탈 지표'!Q62</f>
        <v>16.68</v>
      </c>
      <c r="AE105" s="9">
        <f>'펀더멘탈 지표'!R62</f>
        <v>15.81</v>
      </c>
      <c r="AF105" s="9">
        <f>'펀더멘탈 지표'!S62</f>
        <v>15.23</v>
      </c>
      <c r="AG105" s="9">
        <f>'펀더멘탈 지표'!T62</f>
        <v>2126</v>
      </c>
      <c r="AH105" s="9">
        <f>'펀더멘탈 지표'!U62</f>
        <v>3645</v>
      </c>
      <c r="AI105" s="9">
        <f>'펀더멘탈 지표'!V62</f>
        <v>4091</v>
      </c>
      <c r="AJ105" s="9">
        <f>'펀더멘탈 지표'!W62</f>
        <v>4571</v>
      </c>
      <c r="AK105" s="9">
        <f>'펀더멘탈 지표'!X62</f>
        <v>20108</v>
      </c>
      <c r="AL105" s="9">
        <f>'펀더멘탈 지표'!Y62</f>
        <v>23962</v>
      </c>
      <c r="AM105" s="9">
        <f>'펀더멘탈 지표'!Z62</f>
        <v>28276</v>
      </c>
      <c r="AN105" s="9">
        <f>'펀더멘탈 지표'!AA62</f>
        <v>32565</v>
      </c>
      <c r="AO105" s="9" t="str">
        <f>'펀더멘탈 지표'!AB62</f>
        <v>nan</v>
      </c>
      <c r="AP105" s="9" t="str">
        <f>'펀더멘탈 지표'!AC62</f>
        <v>nan</v>
      </c>
      <c r="AQ105" s="9">
        <f>'펀더멘탈 지표'!AD62</f>
        <v>735</v>
      </c>
      <c r="AR105" s="9">
        <f>'펀더멘탈 지표'!AE62</f>
        <v>154</v>
      </c>
      <c r="AS105" s="10">
        <f>(T105/Q105)^(1/4)-1</f>
        <v>0.19082402343558424</v>
      </c>
      <c r="AT105" s="10">
        <f>T105/S105-1</f>
        <v>0.18712073655576478</v>
      </c>
      <c r="AU105" s="10">
        <f>(X105/U105)^(1/4)-1</f>
        <v>0.21772952404187351</v>
      </c>
      <c r="AV105" s="10">
        <f>X105/W105-1</f>
        <v>0.1048504983388705</v>
      </c>
      <c r="AW105" s="10">
        <f>AJ105/AI105-1</f>
        <v>0.11733072598386696</v>
      </c>
      <c r="AX105" s="10">
        <f>AR105/P105</f>
        <v>9.7160883280757095E-4</v>
      </c>
      <c r="AY105" s="12">
        <f>AX105+AV105</f>
        <v>0.10582210717167807</v>
      </c>
      <c r="AZ105" s="11">
        <f>P105/AI105</f>
        <v>38.743583475922755</v>
      </c>
      <c r="BA105" s="11">
        <f>P105/AJ105</f>
        <v>34.675125793043101</v>
      </c>
      <c r="BB105" s="11">
        <f>P105/AM105</f>
        <v>5.605460461168482</v>
      </c>
      <c r="BC105" s="11">
        <f>P105/AN105</f>
        <v>4.8671886995240286</v>
      </c>
      <c r="BD105" s="11">
        <f>AVERAGE(AC105:AF105)</f>
        <v>14.727499999999999</v>
      </c>
      <c r="BE105">
        <v>85</v>
      </c>
      <c r="BF105">
        <f>BE105+O105</f>
        <v>177</v>
      </c>
      <c r="BG105">
        <v>104</v>
      </c>
    </row>
    <row r="106" spans="1:59" x14ac:dyDescent="0.3">
      <c r="A106" s="5">
        <f>유니버스!A44</f>
        <v>35420</v>
      </c>
      <c r="B106" s="5" t="str">
        <f>유니버스!B44</f>
        <v>NAVER</v>
      </c>
      <c r="C106" s="5" t="str">
        <f>유니버스!C44</f>
        <v>소프트웨어</v>
      </c>
      <c r="D106" s="5">
        <f>유니버스!D44</f>
        <v>0</v>
      </c>
      <c r="E106" s="6">
        <f>'모멘텀 지표'!C44</f>
        <v>-1.44</v>
      </c>
      <c r="F106" s="6">
        <f>'모멘텀 지표'!D44</f>
        <v>-0.71</v>
      </c>
      <c r="G106" s="6">
        <f>'모멘텀 지표'!E44</f>
        <v>-9</v>
      </c>
      <c r="H106" s="6">
        <f>'모멘텀 지표'!F44</f>
        <v>-6.22</v>
      </c>
      <c r="I106" s="6">
        <f>'모멘텀 지표'!G44</f>
        <v>-10.19</v>
      </c>
      <c r="J106" s="6">
        <f>'모멘텀 지표'!H44</f>
        <v>-5.12</v>
      </c>
      <c r="K106" s="6">
        <v>93</v>
      </c>
      <c r="L106" s="6">
        <v>116</v>
      </c>
      <c r="M106" s="6">
        <v>81</v>
      </c>
      <c r="N106">
        <f>L106+M106</f>
        <v>197</v>
      </c>
      <c r="O106">
        <v>109</v>
      </c>
      <c r="P106" s="9">
        <f>'펀더멘탈 지표'!C44</f>
        <v>308500</v>
      </c>
      <c r="Q106" s="9">
        <f>'펀더멘탈 지표'!D44</f>
        <v>43562</v>
      </c>
      <c r="R106" s="9">
        <f>'펀더멘탈 지표'!E44</f>
        <v>53041</v>
      </c>
      <c r="S106" s="9">
        <f>'펀더멘탈 지표'!F44</f>
        <v>68176</v>
      </c>
      <c r="T106" s="9">
        <f>'펀더멘탈 지표'!G44</f>
        <v>83494</v>
      </c>
      <c r="U106" s="9">
        <f>'펀더멘탈 지표'!H44</f>
        <v>11550</v>
      </c>
      <c r="V106" s="9">
        <f>'펀더멘탈 지표'!I44</f>
        <v>12153</v>
      </c>
      <c r="W106" s="9">
        <f>'펀더멘탈 지표'!J44</f>
        <v>13255</v>
      </c>
      <c r="X106" s="9">
        <f>'펀더멘탈 지표'!K44</f>
        <v>15916</v>
      </c>
      <c r="Y106" s="9">
        <f>'펀더멘탈 지표'!L44</f>
        <v>26.51</v>
      </c>
      <c r="Z106" s="9">
        <f>'펀더멘탈 지표'!M44</f>
        <v>22.91</v>
      </c>
      <c r="AA106" s="9">
        <f>'펀더멘탈 지표'!N44</f>
        <v>19.440000000000001</v>
      </c>
      <c r="AB106" s="9">
        <f>'펀더멘탈 지표'!O44</f>
        <v>19.059999999999999</v>
      </c>
      <c r="AC106" s="9">
        <f>'펀더멘탈 지표'!P44</f>
        <v>10.56</v>
      </c>
      <c r="AD106" s="9">
        <f>'펀더멘탈 지표'!Q44</f>
        <v>15.21</v>
      </c>
      <c r="AE106" s="9">
        <f>'펀더멘탈 지표'!R44</f>
        <v>106.72</v>
      </c>
      <c r="AF106" s="9">
        <f>'펀더멘탈 지표'!S44</f>
        <v>7.01</v>
      </c>
      <c r="AG106" s="9">
        <f>'펀더멘탈 지표'!T44</f>
        <v>3538</v>
      </c>
      <c r="AH106" s="9">
        <f>'펀더멘탈 지표'!U44</f>
        <v>6097</v>
      </c>
      <c r="AI106" s="9">
        <f>'펀더멘탈 지표'!V44</f>
        <v>100400</v>
      </c>
      <c r="AJ106" s="9">
        <f>'펀더멘탈 지표'!W44</f>
        <v>10417</v>
      </c>
      <c r="AK106" s="9">
        <f>'펀더멘탈 지표'!X44</f>
        <v>39913</v>
      </c>
      <c r="AL106" s="9">
        <f>'펀더멘탈 지표'!Y44</f>
        <v>49961</v>
      </c>
      <c r="AM106" s="9">
        <f>'펀더멘탈 지표'!Z44</f>
        <v>157677</v>
      </c>
      <c r="AN106" s="9">
        <f>'펀더멘탈 지표'!AA44</f>
        <v>168980</v>
      </c>
      <c r="AO106" s="9">
        <f>'펀더멘탈 지표'!AB44</f>
        <v>376</v>
      </c>
      <c r="AP106" s="9">
        <f>'펀더멘탈 지표'!AC44</f>
        <v>402</v>
      </c>
      <c r="AQ106" s="9">
        <f>'펀더멘탈 지표'!AD44</f>
        <v>511</v>
      </c>
      <c r="AR106" s="9">
        <f>'펀더멘탈 지표'!AE44</f>
        <v>499</v>
      </c>
      <c r="AS106" s="10">
        <f>(T106/Q106)^(1/4)-1</f>
        <v>0.17662172862040326</v>
      </c>
      <c r="AT106" s="10">
        <f>T106/S106-1</f>
        <v>0.22468317296409301</v>
      </c>
      <c r="AU106" s="10">
        <f>(X106/U106)^(1/4)-1</f>
        <v>8.3460260012803822E-2</v>
      </c>
      <c r="AV106" s="10">
        <f>X106/W106-1</f>
        <v>0.20075443228970191</v>
      </c>
      <c r="AW106" s="10">
        <f>AJ106/AI106-1</f>
        <v>-0.89624501992031869</v>
      </c>
      <c r="AX106" s="10">
        <f>AR106/P106</f>
        <v>1.6175040518638575E-3</v>
      </c>
      <c r="AY106" s="12">
        <f>AX106+AV106</f>
        <v>0.20237193634156578</v>
      </c>
      <c r="AZ106" s="11">
        <f>P106/AI106</f>
        <v>3.0727091633466137</v>
      </c>
      <c r="BA106" s="11">
        <f>P106/AJ106</f>
        <v>29.615052318325812</v>
      </c>
      <c r="BB106" s="11">
        <f>P106/AM106</f>
        <v>1.9565313901203092</v>
      </c>
      <c r="BC106" s="11">
        <f>P106/AN106</f>
        <v>1.8256598414013492</v>
      </c>
      <c r="BD106" s="11">
        <f>AVERAGE(AC106:AF106)</f>
        <v>34.875</v>
      </c>
      <c r="BE106">
        <v>69</v>
      </c>
      <c r="BF106">
        <f>BE106+O106</f>
        <v>178</v>
      </c>
      <c r="BG106">
        <v>105</v>
      </c>
    </row>
    <row r="107" spans="1:59" x14ac:dyDescent="0.3">
      <c r="A107" s="5">
        <f>유니버스!A60</f>
        <v>64760</v>
      </c>
      <c r="B107" s="5" t="str">
        <f>유니버스!B60</f>
        <v>티씨케이</v>
      </c>
      <c r="C107" s="5" t="str">
        <f>유니버스!C60</f>
        <v>반도체</v>
      </c>
      <c r="D107" s="5" t="str">
        <f>유니버스!D60</f>
        <v>부품</v>
      </c>
      <c r="E107" s="6">
        <f>'모멘텀 지표'!C60</f>
        <v>-0.5</v>
      </c>
      <c r="F107" s="6">
        <f>'모멘텀 지표'!D60</f>
        <v>-2.0699999999999998</v>
      </c>
      <c r="G107" s="6">
        <f>'모멘텀 지표'!E60</f>
        <v>-4.83</v>
      </c>
      <c r="H107" s="6">
        <f>'모멘텀 지표'!F60</f>
        <v>-4.6100000000000003</v>
      </c>
      <c r="I107" s="6">
        <f>'모멘텀 지표'!G60</f>
        <v>-15.22</v>
      </c>
      <c r="J107" s="6">
        <f>'모멘텀 지표'!H60</f>
        <v>-2.7</v>
      </c>
      <c r="K107" s="6">
        <v>75</v>
      </c>
      <c r="L107" s="6">
        <v>102</v>
      </c>
      <c r="M107" s="6">
        <v>105</v>
      </c>
      <c r="N107">
        <f>L107+M107</f>
        <v>207</v>
      </c>
      <c r="O107">
        <v>114</v>
      </c>
      <c r="P107" s="9">
        <f>'펀더멘탈 지표'!C60</f>
        <v>120300</v>
      </c>
      <c r="Q107" s="9">
        <f>'펀더멘탈 지표'!D60</f>
        <v>1714</v>
      </c>
      <c r="R107" s="9">
        <f>'펀더멘탈 지표'!E60</f>
        <v>2282</v>
      </c>
      <c r="S107" s="9">
        <f>'펀더멘탈 지표'!F60</f>
        <v>2708</v>
      </c>
      <c r="T107" s="9">
        <f>'펀더멘탈 지표'!G60</f>
        <v>3154</v>
      </c>
      <c r="U107" s="9">
        <f>'펀더멘탈 지표'!H60</f>
        <v>592</v>
      </c>
      <c r="V107" s="9">
        <f>'펀더멘탈 지표'!I60</f>
        <v>803</v>
      </c>
      <c r="W107" s="9">
        <f>'펀더멘탈 지표'!J60</f>
        <v>1034</v>
      </c>
      <c r="X107" s="9">
        <f>'펀더멘탈 지표'!K60</f>
        <v>1207</v>
      </c>
      <c r="Y107" s="9">
        <f>'펀더멘탈 지표'!L60</f>
        <v>34.53</v>
      </c>
      <c r="Z107" s="9">
        <f>'펀더멘탈 지표'!M60</f>
        <v>35.17</v>
      </c>
      <c r="AA107" s="9">
        <f>'펀더멘탈 지표'!N60</f>
        <v>38.19</v>
      </c>
      <c r="AB107" s="9">
        <f>'펀더멘탈 지표'!O60</f>
        <v>38.26</v>
      </c>
      <c r="AC107" s="9">
        <f>'펀더멘탈 지표'!P60</f>
        <v>23.15</v>
      </c>
      <c r="AD107" s="9">
        <f>'펀더멘탈 지표'!Q60</f>
        <v>24.65</v>
      </c>
      <c r="AE107" s="9">
        <f>'펀더멘탈 지표'!R60</f>
        <v>26.85</v>
      </c>
      <c r="AF107" s="9">
        <f>'펀더멘탈 지표'!S60</f>
        <v>24.65</v>
      </c>
      <c r="AG107" s="9">
        <f>'펀더멘탈 지표'!T60</f>
        <v>4011</v>
      </c>
      <c r="AH107" s="9">
        <f>'펀더멘탈 지표'!U60</f>
        <v>5183</v>
      </c>
      <c r="AI107" s="9">
        <f>'펀더멘탈 지표'!V60</f>
        <v>7014</v>
      </c>
      <c r="AJ107" s="9">
        <f>'펀더멘탈 지표'!W60</f>
        <v>7961</v>
      </c>
      <c r="AK107" s="9">
        <f>'펀더멘탈 지표'!X60</f>
        <v>18883</v>
      </c>
      <c r="AL107" s="9">
        <f>'펀더멘탈 지표'!Y60</f>
        <v>23166</v>
      </c>
      <c r="AM107" s="9">
        <f>'펀더멘탈 지표'!Z60</f>
        <v>29080</v>
      </c>
      <c r="AN107" s="9">
        <f>'펀더멘탈 지표'!AA60</f>
        <v>35516</v>
      </c>
      <c r="AO107" s="9">
        <f>'펀더멘탈 지표'!AB60</f>
        <v>900</v>
      </c>
      <c r="AP107" s="9">
        <f>'펀더멘탈 지표'!AC60</f>
        <v>1100</v>
      </c>
      <c r="AQ107" s="9">
        <f>'펀더멘탈 지표'!AD60</f>
        <v>1430</v>
      </c>
      <c r="AR107" s="9">
        <f>'펀더멘탈 지표'!AE60</f>
        <v>1350</v>
      </c>
      <c r="AS107" s="10">
        <f>(T107/Q107)^(1/4)-1</f>
        <v>0.16469635911254632</v>
      </c>
      <c r="AT107" s="10">
        <f>T107/S107-1</f>
        <v>0.16469719350073864</v>
      </c>
      <c r="AU107" s="10">
        <f>(X107/U107)^(1/4)-1</f>
        <v>0.19494080256433732</v>
      </c>
      <c r="AV107" s="10">
        <f>X107/W107-1</f>
        <v>0.16731141199226296</v>
      </c>
      <c r="AW107" s="10">
        <f>AJ107/AI107-1</f>
        <v>0.13501568291987454</v>
      </c>
      <c r="AX107" s="10">
        <f>AR107/P107</f>
        <v>1.1221945137157107E-2</v>
      </c>
      <c r="AY107" s="12">
        <f>AX107+AV107</f>
        <v>0.17853335712942006</v>
      </c>
      <c r="AZ107" s="11">
        <f>P107/AI107</f>
        <v>17.151411462788708</v>
      </c>
      <c r="BA107" s="11">
        <f>P107/AJ107</f>
        <v>15.111166938826781</v>
      </c>
      <c r="BB107" s="11">
        <f>P107/AM107</f>
        <v>4.1368638239339752</v>
      </c>
      <c r="BC107" s="11">
        <f>P107/AN107</f>
        <v>3.3872057664151369</v>
      </c>
      <c r="BD107" s="11">
        <f>AVERAGE(AC107:AF107)</f>
        <v>24.825000000000003</v>
      </c>
      <c r="BE107">
        <v>72</v>
      </c>
      <c r="BF107">
        <f>BE107+O107</f>
        <v>186</v>
      </c>
      <c r="BG107">
        <v>106</v>
      </c>
    </row>
    <row r="108" spans="1:59" x14ac:dyDescent="0.3">
      <c r="A108" s="5">
        <f>유니버스!A111</f>
        <v>294090</v>
      </c>
      <c r="B108" s="5" t="str">
        <f>유니버스!B111</f>
        <v>이오플로우</v>
      </c>
      <c r="C108" s="5" t="str">
        <f>유니버스!C111</f>
        <v>바이오</v>
      </c>
      <c r="D108" s="5" t="str">
        <f>유니버스!D111</f>
        <v>당뇨병</v>
      </c>
      <c r="E108" s="6">
        <f>'모멘텀 지표'!C111</f>
        <v>-3.18</v>
      </c>
      <c r="F108" s="6">
        <f>'모멘텀 지표'!D111</f>
        <v>-1.47</v>
      </c>
      <c r="G108" s="6">
        <f>'모멘텀 지표'!E111</f>
        <v>2.93</v>
      </c>
      <c r="H108" s="6">
        <f>'모멘텀 지표'!F111</f>
        <v>-2.2599999999999998</v>
      </c>
      <c r="I108" s="6">
        <f>'모멘텀 지표'!G111</f>
        <v>-10.59</v>
      </c>
      <c r="J108" s="6">
        <f>'모멘텀 지표'!H111</f>
        <v>3.09</v>
      </c>
      <c r="K108" s="6">
        <v>115</v>
      </c>
      <c r="L108" s="6">
        <v>55</v>
      </c>
      <c r="M108" s="6">
        <v>83</v>
      </c>
      <c r="N108">
        <f>L108+M108</f>
        <v>138</v>
      </c>
      <c r="O108">
        <v>73</v>
      </c>
      <c r="P108" s="9">
        <f>'펀더멘탈 지표'!C111</f>
        <v>22800</v>
      </c>
      <c r="Q108" s="9">
        <f>'펀더멘탈 지표'!D111</f>
        <v>0</v>
      </c>
      <c r="R108" s="9" t="str">
        <f>'펀더멘탈 지표'!E111</f>
        <v>-</v>
      </c>
      <c r="S108" s="9">
        <f>'펀더멘탈 지표'!F111</f>
        <v>7</v>
      </c>
      <c r="T108" s="9">
        <f>'펀더멘탈 지표'!G111</f>
        <v>0</v>
      </c>
      <c r="U108" s="9">
        <f>'펀더멘탈 지표'!H111</f>
        <v>-67</v>
      </c>
      <c r="V108" s="9">
        <f>'펀더멘탈 지표'!I111</f>
        <v>-129</v>
      </c>
      <c r="W108" s="9">
        <f>'펀더멘탈 지표'!J111</f>
        <v>-269</v>
      </c>
      <c r="X108" s="9">
        <f>'펀더멘탈 지표'!K111</f>
        <v>0</v>
      </c>
      <c r="Y108" s="9">
        <f>'펀더멘탈 지표'!L111</f>
        <v>0</v>
      </c>
      <c r="Z108" s="9">
        <f>'펀더멘탈 지표'!M111</f>
        <v>-59379.02</v>
      </c>
      <c r="AA108" s="9">
        <f>'펀더멘탈 지표'!N111</f>
        <v>-3878.99</v>
      </c>
      <c r="AB108" s="9">
        <f>'펀더멘탈 지표'!O111</f>
        <v>0</v>
      </c>
      <c r="AC108" s="9">
        <f>'펀더멘탈 지표'!P111</f>
        <v>-202.28</v>
      </c>
      <c r="AD108" s="9">
        <f>'펀더멘탈 지표'!Q111</f>
        <v>-138.74</v>
      </c>
      <c r="AE108" s="9">
        <f>'펀더멘탈 지표'!R111</f>
        <v>-138.1</v>
      </c>
      <c r="AF108" s="9">
        <f>'펀더멘탈 지표'!S111</f>
        <v>0</v>
      </c>
      <c r="AG108" s="9">
        <f>'펀더멘탈 지표'!T111</f>
        <v>-466</v>
      </c>
      <c r="AH108" s="9">
        <f>'펀더멘탈 지표'!U111</f>
        <v>-3602</v>
      </c>
      <c r="AI108" s="9">
        <f>'펀더멘탈 지표'!V111</f>
        <v>-1234</v>
      </c>
      <c r="AJ108" s="9">
        <f>'펀더멘탈 지표'!W111</f>
        <v>0</v>
      </c>
      <c r="AK108" s="9">
        <f>'펀더멘탈 지표'!X111</f>
        <v>167</v>
      </c>
      <c r="AL108" s="9">
        <f>'펀더멘탈 지표'!Y111</f>
        <v>1050</v>
      </c>
      <c r="AM108" s="9">
        <f>'펀더멘탈 지표'!Z111</f>
        <v>739</v>
      </c>
      <c r="AN108" s="9">
        <f>'펀더멘탈 지표'!AA111</f>
        <v>0</v>
      </c>
      <c r="AO108" s="9">
        <f>'펀더멘탈 지표'!AB111</f>
        <v>0</v>
      </c>
      <c r="AP108" s="9" t="str">
        <f>'펀더멘탈 지표'!AC111</f>
        <v>-</v>
      </c>
      <c r="AQ108" s="9">
        <f>'펀더멘탈 지표'!AD111</f>
        <v>0</v>
      </c>
      <c r="AR108" s="9">
        <f>'펀더멘탈 지표'!AE111</f>
        <v>0</v>
      </c>
      <c r="AS108" s="10" t="e">
        <f>(T108/Q108)^(1/4)-1</f>
        <v>#DIV/0!</v>
      </c>
      <c r="AT108" s="10">
        <f>T108/S108-1</f>
        <v>-1</v>
      </c>
      <c r="AU108" s="10">
        <f>(X108/U108)^(1/4)-1</f>
        <v>-1</v>
      </c>
      <c r="AV108" s="10">
        <f>X108/W108-1</f>
        <v>-1</v>
      </c>
      <c r="AW108" s="10">
        <f>AJ108/AI108-1</f>
        <v>-1</v>
      </c>
      <c r="AX108" s="10">
        <f>AR108/P108</f>
        <v>0</v>
      </c>
      <c r="AY108" s="12">
        <f>AX108+AV108</f>
        <v>-1</v>
      </c>
      <c r="AZ108" s="11">
        <f>P108/AI108</f>
        <v>-18.47649918962723</v>
      </c>
      <c r="BA108" s="11" t="e">
        <f>P108/AJ108</f>
        <v>#DIV/0!</v>
      </c>
      <c r="BB108" s="11">
        <f>P108/AM108</f>
        <v>30.852503382949934</v>
      </c>
      <c r="BC108" s="11" t="e">
        <f>P108/AN108</f>
        <v>#DIV/0!</v>
      </c>
      <c r="BD108" s="11">
        <f>AVERAGE(AC108:AF108)</f>
        <v>-119.78</v>
      </c>
      <c r="BE108">
        <v>115</v>
      </c>
      <c r="BF108">
        <f>BE108+O108</f>
        <v>188</v>
      </c>
      <c r="BG108">
        <v>107</v>
      </c>
    </row>
    <row r="109" spans="1:59" x14ac:dyDescent="0.3">
      <c r="A109" s="5">
        <f>유니버스!A106</f>
        <v>265520</v>
      </c>
      <c r="B109" s="5" t="str">
        <f>유니버스!B106</f>
        <v>AP시스템</v>
      </c>
      <c r="C109" s="5" t="str">
        <f>유니버스!C106</f>
        <v>디스플레이</v>
      </c>
      <c r="D109" s="5">
        <f>유니버스!D106</f>
        <v>0</v>
      </c>
      <c r="E109" s="6">
        <f>'모멘텀 지표'!C106</f>
        <v>1.1100000000000001</v>
      </c>
      <c r="F109" s="6">
        <f>'모멘텀 지표'!D106</f>
        <v>0.35</v>
      </c>
      <c r="G109" s="6">
        <f>'모멘텀 지표'!E106</f>
        <v>-4.8</v>
      </c>
      <c r="H109" s="6">
        <f>'모멘텀 지표'!F106</f>
        <v>-2.81</v>
      </c>
      <c r="I109" s="6">
        <f>'모멘텀 지표'!G106</f>
        <v>-5.79</v>
      </c>
      <c r="J109" s="6">
        <f>'모멘텀 지표'!H106</f>
        <v>-1.08</v>
      </c>
      <c r="K109" s="6">
        <v>44</v>
      </c>
      <c r="L109" s="6">
        <v>101</v>
      </c>
      <c r="M109" s="6">
        <v>64</v>
      </c>
      <c r="N109">
        <f>L109+M109</f>
        <v>165</v>
      </c>
      <c r="O109">
        <v>91</v>
      </c>
      <c r="P109" s="9">
        <f>'펀더멘탈 지표'!C106</f>
        <v>22800</v>
      </c>
      <c r="Q109" s="9">
        <f>'펀더멘탈 지표'!D106</f>
        <v>4621</v>
      </c>
      <c r="R109" s="9">
        <f>'펀더멘탈 지표'!E106</f>
        <v>5918</v>
      </c>
      <c r="S109" s="9">
        <f>'펀더멘탈 지표'!F106</f>
        <v>5287</v>
      </c>
      <c r="T109" s="9">
        <f>'펀더멘탈 지표'!G106</f>
        <v>5630</v>
      </c>
      <c r="U109" s="9">
        <f>'펀더멘탈 지표'!H106</f>
        <v>284</v>
      </c>
      <c r="V109" s="9">
        <f>'펀더멘탈 지표'!I106</f>
        <v>463</v>
      </c>
      <c r="W109" s="9">
        <f>'펀더멘탈 지표'!J106</f>
        <v>643</v>
      </c>
      <c r="X109" s="9">
        <f>'펀더멘탈 지표'!K106</f>
        <v>600</v>
      </c>
      <c r="Y109" s="9">
        <f>'펀더멘탈 지표'!L106</f>
        <v>6.15</v>
      </c>
      <c r="Z109" s="9">
        <f>'펀더멘탈 지표'!M106</f>
        <v>7.82</v>
      </c>
      <c r="AA109" s="9">
        <f>'펀더멘탈 지표'!N106</f>
        <v>12.16</v>
      </c>
      <c r="AB109" s="9">
        <f>'펀더멘탈 지표'!O106</f>
        <v>10.66</v>
      </c>
      <c r="AC109" s="9">
        <f>'펀더멘탈 지표'!P106</f>
        <v>8.57</v>
      </c>
      <c r="AD109" s="9">
        <f>'펀더멘탈 지표'!Q106</f>
        <v>19.78</v>
      </c>
      <c r="AE109" s="9">
        <f>'펀더멘탈 지표'!R106</f>
        <v>34.68</v>
      </c>
      <c r="AF109" s="9">
        <f>'펀더멘탈 지표'!S106</f>
        <v>22.09</v>
      </c>
      <c r="AG109" s="9">
        <f>'펀더멘탈 지표'!T106</f>
        <v>618</v>
      </c>
      <c r="AH109" s="9">
        <f>'펀더멘탈 지표'!U106</f>
        <v>1633</v>
      </c>
      <c r="AI109" s="9">
        <f>'펀더멘탈 지표'!V106</f>
        <v>3741</v>
      </c>
      <c r="AJ109" s="9">
        <f>'펀더멘탈 지표'!W106</f>
        <v>3076</v>
      </c>
      <c r="AK109" s="9">
        <f>'펀더멘탈 지표'!X106</f>
        <v>7523</v>
      </c>
      <c r="AL109" s="9">
        <f>'펀더멘탈 지표'!Y106</f>
        <v>9107</v>
      </c>
      <c r="AM109" s="9">
        <f>'펀더멘탈 지표'!Z106</f>
        <v>12713</v>
      </c>
      <c r="AN109" s="9">
        <f>'펀더멘탈 지표'!AA106</f>
        <v>15532</v>
      </c>
      <c r="AO109" s="9">
        <f>'펀더멘탈 지표'!AB106</f>
        <v>50</v>
      </c>
      <c r="AP109" s="9">
        <f>'펀더멘탈 지표'!AC106</f>
        <v>120</v>
      </c>
      <c r="AQ109" s="9">
        <f>'펀더멘탈 지표'!AD106</f>
        <v>240</v>
      </c>
      <c r="AR109" s="9">
        <f>'펀더멘탈 지표'!AE106</f>
        <v>300</v>
      </c>
      <c r="AS109" s="10">
        <f>(T109/Q109)^(1/4)-1</f>
        <v>5.06138134091767E-2</v>
      </c>
      <c r="AT109" s="10">
        <f>T109/S109-1</f>
        <v>6.4876111216190635E-2</v>
      </c>
      <c r="AU109" s="10">
        <f>(X109/U109)^(1/4)-1</f>
        <v>0.20561384752105738</v>
      </c>
      <c r="AV109" s="10">
        <f>X109/W109-1</f>
        <v>-6.6874027993779173E-2</v>
      </c>
      <c r="AW109" s="10">
        <f>AJ109/AI109-1</f>
        <v>-0.17775995723068694</v>
      </c>
      <c r="AX109" s="10">
        <f>AR109/P109</f>
        <v>1.3157894736842105E-2</v>
      </c>
      <c r="AY109" s="12">
        <f>AX109+AV109</f>
        <v>-5.3716133256937068E-2</v>
      </c>
      <c r="AZ109" s="11">
        <f>P109/AI109</f>
        <v>6.0946271050521252</v>
      </c>
      <c r="BA109" s="11">
        <f>P109/AJ109</f>
        <v>7.4122236671001298</v>
      </c>
      <c r="BB109" s="11">
        <f>P109/AM109</f>
        <v>1.7934397860457798</v>
      </c>
      <c r="BC109" s="11">
        <f>P109/AN109</f>
        <v>1.4679371619881534</v>
      </c>
      <c r="BD109" s="11">
        <f>AVERAGE(AC109:AF109)</f>
        <v>21.28</v>
      </c>
      <c r="BE109">
        <v>99</v>
      </c>
      <c r="BF109">
        <f>BE109+O109</f>
        <v>190</v>
      </c>
      <c r="BG109">
        <v>108</v>
      </c>
    </row>
    <row r="110" spans="1:59" x14ac:dyDescent="0.3">
      <c r="A110" s="5">
        <f>유니버스!A17</f>
        <v>6650</v>
      </c>
      <c r="B110" s="5" t="str">
        <f>유니버스!B17</f>
        <v>대한유화</v>
      </c>
      <c r="C110" s="5" t="str">
        <f>유니버스!C17</f>
        <v>화학</v>
      </c>
      <c r="D110" s="5">
        <f>유니버스!D17</f>
        <v>0</v>
      </c>
      <c r="E110" s="6">
        <f>'모멘텀 지표'!C17</f>
        <v>0</v>
      </c>
      <c r="F110" s="6">
        <f>'모멘텀 지표'!D17</f>
        <v>-0.63</v>
      </c>
      <c r="G110" s="6">
        <f>'모멘텀 지표'!E17</f>
        <v>-2.48</v>
      </c>
      <c r="H110" s="6">
        <f>'모멘텀 지표'!F17</f>
        <v>-2.5299999999999998</v>
      </c>
      <c r="I110" s="6">
        <f>'모멘텀 지표'!G17</f>
        <v>-12.29</v>
      </c>
      <c r="J110" s="6">
        <f>'모멘텀 지표'!H17</f>
        <v>-3.37</v>
      </c>
      <c r="K110" s="6">
        <v>62</v>
      </c>
      <c r="L110" s="6">
        <v>80</v>
      </c>
      <c r="M110" s="6">
        <v>93</v>
      </c>
      <c r="N110">
        <f>L110+M110</f>
        <v>173</v>
      </c>
      <c r="O110">
        <v>95</v>
      </c>
      <c r="P110" s="9">
        <f>'펀더멘탈 지표'!C17</f>
        <v>157000</v>
      </c>
      <c r="Q110" s="9">
        <f>'펀더멘탈 지표'!D17</f>
        <v>20743</v>
      </c>
      <c r="R110" s="9">
        <f>'펀더멘탈 지표'!E17</f>
        <v>18827</v>
      </c>
      <c r="S110" s="9">
        <f>'펀더멘탈 지표'!F17</f>
        <v>25149</v>
      </c>
      <c r="T110" s="9">
        <f>'펀더멘탈 지표'!G17</f>
        <v>25860</v>
      </c>
      <c r="U110" s="9">
        <f>'펀더멘탈 지표'!H17</f>
        <v>1138</v>
      </c>
      <c r="V110" s="9">
        <f>'펀더멘탈 지표'!I17</f>
        <v>1702</v>
      </c>
      <c r="W110" s="9">
        <f>'펀더멘탈 지표'!J17</f>
        <v>1794</v>
      </c>
      <c r="X110" s="9">
        <f>'펀더멘탈 지표'!K17</f>
        <v>1357</v>
      </c>
      <c r="Y110" s="9">
        <f>'펀더멘탈 지표'!L17</f>
        <v>5.49</v>
      </c>
      <c r="Z110" s="9">
        <f>'펀더멘탈 지표'!M17</f>
        <v>9.0399999999999991</v>
      </c>
      <c r="AA110" s="9">
        <f>'펀더멘탈 지표'!N17</f>
        <v>7.13</v>
      </c>
      <c r="AB110" s="9">
        <f>'펀더멘탈 지표'!O17</f>
        <v>5.25</v>
      </c>
      <c r="AC110" s="9">
        <f>'펀더멘탈 지표'!P17</f>
        <v>6.11</v>
      </c>
      <c r="AD110" s="9">
        <f>'펀더멘탈 지표'!Q17</f>
        <v>6.93</v>
      </c>
      <c r="AE110" s="9">
        <f>'펀더멘탈 지표'!R17</f>
        <v>7.64</v>
      </c>
      <c r="AF110" s="9">
        <f>'펀더멘탈 지표'!S17</f>
        <v>5.65</v>
      </c>
      <c r="AG110" s="9">
        <f>'펀더멘탈 지표'!T17</f>
        <v>16360</v>
      </c>
      <c r="AH110" s="9">
        <f>'펀더멘탈 지표'!U17</f>
        <v>19576</v>
      </c>
      <c r="AI110" s="9">
        <f>'펀더멘탈 지표'!V17</f>
        <v>23067</v>
      </c>
      <c r="AJ110" s="9">
        <f>'펀더멘탈 지표'!W17</f>
        <v>18040</v>
      </c>
      <c r="AK110" s="9">
        <f>'펀더멘탈 지표'!X17</f>
        <v>287983</v>
      </c>
      <c r="AL110" s="9">
        <f>'펀더멘탈 지표'!Y17</f>
        <v>306685</v>
      </c>
      <c r="AM110" s="9">
        <f>'펀더멘탈 지표'!Z17</f>
        <v>328546</v>
      </c>
      <c r="AN110" s="9">
        <f>'펀더멘탈 지표'!AA17</f>
        <v>344020</v>
      </c>
      <c r="AO110" s="9">
        <f>'펀더멘탈 지표'!AB17</f>
        <v>2500</v>
      </c>
      <c r="AP110" s="9">
        <f>'펀더멘탈 지표'!AC17</f>
        <v>3000</v>
      </c>
      <c r="AQ110" s="9">
        <f>'펀더멘탈 지표'!AD17</f>
        <v>3500</v>
      </c>
      <c r="AR110" s="9">
        <f>'펀더멘탈 지표'!AE17</f>
        <v>4140</v>
      </c>
      <c r="AS110" s="10">
        <f>(T110/Q110)^(1/4)-1</f>
        <v>5.6669661289440842E-2</v>
      </c>
      <c r="AT110" s="10">
        <f>T110/S110-1</f>
        <v>2.8271501848980085E-2</v>
      </c>
      <c r="AU110" s="10">
        <f>(X110/U110)^(1/4)-1</f>
        <v>4.4983411666203788E-2</v>
      </c>
      <c r="AV110" s="10">
        <f>X110/W110-1</f>
        <v>-0.24358974358974361</v>
      </c>
      <c r="AW110" s="10">
        <f>AJ110/AI110-1</f>
        <v>-0.21793037672866</v>
      </c>
      <c r="AX110" s="10">
        <f>AR110/P110</f>
        <v>2.6369426751592356E-2</v>
      </c>
      <c r="AY110" s="12">
        <f>AX110+AV110</f>
        <v>-0.21722031683815127</v>
      </c>
      <c r="AZ110" s="11">
        <f>P110/AI110</f>
        <v>6.8062600251441454</v>
      </c>
      <c r="BA110" s="11">
        <f>P110/AJ110</f>
        <v>8.7028824833702885</v>
      </c>
      <c r="BB110" s="11">
        <f>P110/AM110</f>
        <v>0.47786306940276246</v>
      </c>
      <c r="BC110" s="11">
        <f>P110/AN110</f>
        <v>0.45636881576652522</v>
      </c>
      <c r="BD110" s="11">
        <f>AVERAGE(AC110:AF110)</f>
        <v>6.5824999999999996</v>
      </c>
      <c r="BE110">
        <v>103</v>
      </c>
      <c r="BF110">
        <f>BE110+O110</f>
        <v>198</v>
      </c>
      <c r="BG110">
        <v>109</v>
      </c>
    </row>
    <row r="111" spans="1:59" x14ac:dyDescent="0.3">
      <c r="A111" s="5">
        <f>유니버스!A19</f>
        <v>9830</v>
      </c>
      <c r="B111" s="5" t="str">
        <f>유니버스!B19</f>
        <v>한화솔루션</v>
      </c>
      <c r="C111" s="5" t="str">
        <f>유니버스!C19</f>
        <v>신재생</v>
      </c>
      <c r="D111" s="5" t="str">
        <f>유니버스!D19</f>
        <v>태양광 셀</v>
      </c>
      <c r="E111" s="6">
        <f>'모멘텀 지표'!C19</f>
        <v>-1.3</v>
      </c>
      <c r="F111" s="6">
        <f>'모멘텀 지표'!D19</f>
        <v>-0.57999999999999996</v>
      </c>
      <c r="G111" s="6">
        <f>'모멘텀 지표'!E19</f>
        <v>-3.4</v>
      </c>
      <c r="H111" s="6">
        <f>'모멘텀 지표'!F19</f>
        <v>-2.62</v>
      </c>
      <c r="I111" s="6">
        <f>'모멘텀 지표'!G19</f>
        <v>-10.51</v>
      </c>
      <c r="J111" s="6">
        <f>'모멘텀 지표'!H19</f>
        <v>-1.77</v>
      </c>
      <c r="K111" s="6">
        <v>90</v>
      </c>
      <c r="L111" s="6">
        <v>92</v>
      </c>
      <c r="M111" s="6">
        <v>82</v>
      </c>
      <c r="N111">
        <f>L111+M111</f>
        <v>174</v>
      </c>
      <c r="O111">
        <v>98</v>
      </c>
      <c r="P111" s="9">
        <f>'펀더멘탈 지표'!C19</f>
        <v>34050</v>
      </c>
      <c r="Q111" s="9">
        <f>'펀더멘탈 지표'!D19</f>
        <v>94574</v>
      </c>
      <c r="R111" s="9">
        <f>'펀더멘탈 지표'!E19</f>
        <v>91950</v>
      </c>
      <c r="S111" s="9">
        <f>'펀더멘탈 지표'!F19</f>
        <v>107252</v>
      </c>
      <c r="T111" s="9">
        <f>'펀더멘탈 지표'!G19</f>
        <v>121711</v>
      </c>
      <c r="U111" s="9">
        <f>'펀더멘탈 지표'!H19</f>
        <v>4592</v>
      </c>
      <c r="V111" s="9">
        <f>'펀더멘탈 지표'!I19</f>
        <v>5942</v>
      </c>
      <c r="W111" s="9">
        <f>'펀더멘탈 지표'!J19</f>
        <v>7383</v>
      </c>
      <c r="X111" s="9">
        <f>'펀더멘탈 지표'!K19</f>
        <v>6918</v>
      </c>
      <c r="Y111" s="9">
        <f>'펀더멘탈 지표'!L19</f>
        <v>4.8600000000000003</v>
      </c>
      <c r="Z111" s="9">
        <f>'펀더멘탈 지표'!M19</f>
        <v>6.46</v>
      </c>
      <c r="AA111" s="9">
        <f>'펀더멘탈 지표'!N19</f>
        <v>6.88</v>
      </c>
      <c r="AB111" s="9">
        <f>'펀더멘탈 지표'!O19</f>
        <v>5.68</v>
      </c>
      <c r="AC111" s="9">
        <f>'펀더멘탈 지표'!P19</f>
        <v>-4.0199999999999996</v>
      </c>
      <c r="AD111" s="9">
        <f>'펀더멘탈 지표'!Q19</f>
        <v>5.3</v>
      </c>
      <c r="AE111" s="9">
        <f>'펀더멘탈 지표'!R19</f>
        <v>8.7899999999999991</v>
      </c>
      <c r="AF111" s="9">
        <f>'펀더멘탈 지표'!S19</f>
        <v>6.01</v>
      </c>
      <c r="AG111" s="9">
        <f>'펀더멘탈 지표'!T19</f>
        <v>-1403</v>
      </c>
      <c r="AH111" s="9">
        <f>'펀더멘탈 지표'!U19</f>
        <v>1843</v>
      </c>
      <c r="AI111" s="9">
        <f>'펀더멘탈 지표'!V19</f>
        <v>3305</v>
      </c>
      <c r="AJ111" s="9">
        <f>'펀더멘탈 지표'!W19</f>
        <v>2540</v>
      </c>
      <c r="AK111" s="9">
        <f>'펀더멘탈 지표'!X19</f>
        <v>33924</v>
      </c>
      <c r="AL111" s="9">
        <f>'펀더멘탈 지표'!Y19</f>
        <v>35551</v>
      </c>
      <c r="AM111" s="9">
        <f>'펀더멘탈 지표'!Z19</f>
        <v>42563</v>
      </c>
      <c r="AN111" s="9">
        <f>'펀더멘탈 지표'!AA19</f>
        <v>42365</v>
      </c>
      <c r="AO111" s="9">
        <f>'펀더멘탈 지표'!AB19</f>
        <v>193</v>
      </c>
      <c r="AP111" s="9" t="str">
        <f>'펀더멘탈 지표'!AC19</f>
        <v>-</v>
      </c>
      <c r="AQ111" s="9">
        <f>'펀더멘탈 지표'!AD19</f>
        <v>0</v>
      </c>
      <c r="AR111" s="9">
        <f>'펀더멘탈 지표'!AE19</f>
        <v>136</v>
      </c>
      <c r="AS111" s="10">
        <f>(T111/Q111)^(1/4)-1</f>
        <v>6.5097874965766023E-2</v>
      </c>
      <c r="AT111" s="10">
        <f>T111/S111-1</f>
        <v>0.13481333681423191</v>
      </c>
      <c r="AU111" s="10">
        <f>(X111/U111)^(1/4)-1</f>
        <v>0.1078849673724247</v>
      </c>
      <c r="AV111" s="10">
        <f>X111/W111-1</f>
        <v>-6.2982527427874802E-2</v>
      </c>
      <c r="AW111" s="10">
        <f>AJ111/AI111-1</f>
        <v>-0.23146747352496222</v>
      </c>
      <c r="AX111" s="10">
        <f>AR111/P111</f>
        <v>3.994126284875184E-3</v>
      </c>
      <c r="AY111" s="12">
        <f>AX111+AV111</f>
        <v>-5.8988401142999615E-2</v>
      </c>
      <c r="AZ111" s="11">
        <f>P111/AI111</f>
        <v>10.302571860816943</v>
      </c>
      <c r="BA111" s="11">
        <f>P111/AJ111</f>
        <v>13.405511811023622</v>
      </c>
      <c r="BB111" s="11">
        <f>P111/AM111</f>
        <v>0.79999060216620066</v>
      </c>
      <c r="BC111" s="11">
        <f>P111/AN111</f>
        <v>0.80372949368582558</v>
      </c>
      <c r="BD111" s="11">
        <f>AVERAGE(AC111:AF111)</f>
        <v>4.0199999999999996</v>
      </c>
      <c r="BE111">
        <v>100</v>
      </c>
      <c r="BF111">
        <f>BE111+O111</f>
        <v>198</v>
      </c>
      <c r="BG111">
        <v>110</v>
      </c>
    </row>
    <row r="112" spans="1:59" x14ac:dyDescent="0.3">
      <c r="A112" s="5">
        <f>유니버스!A40</f>
        <v>32500</v>
      </c>
      <c r="B112" s="5" t="str">
        <f>유니버스!B40</f>
        <v>케이엠더블유</v>
      </c>
      <c r="C112" s="5" t="str">
        <f>유니버스!C40</f>
        <v>통신</v>
      </c>
      <c r="D112" s="5">
        <f>유니버스!D40</f>
        <v>0</v>
      </c>
      <c r="E112" s="6">
        <f>'모멘텀 지표'!C40</f>
        <v>2.2200000000000002</v>
      </c>
      <c r="F112" s="6">
        <f>'모멘텀 지표'!D40</f>
        <v>1.74</v>
      </c>
      <c r="G112" s="6">
        <f>'모멘텀 지표'!E40</f>
        <v>-0.62</v>
      </c>
      <c r="H112" s="6">
        <f>'모멘텀 지표'!F40</f>
        <v>-1.5</v>
      </c>
      <c r="I112" s="6">
        <f>'모멘텀 지표'!G40</f>
        <v>-11.52</v>
      </c>
      <c r="J112" s="6">
        <f>'모멘텀 지표'!H40</f>
        <v>-0.56999999999999995</v>
      </c>
      <c r="K112" s="6">
        <v>32</v>
      </c>
      <c r="L112" s="6">
        <v>73</v>
      </c>
      <c r="M112" s="6">
        <v>88</v>
      </c>
      <c r="N112">
        <f>L112+M112</f>
        <v>161</v>
      </c>
      <c r="O112">
        <v>89</v>
      </c>
      <c r="P112" s="9">
        <f>'펀더멘탈 지표'!C40</f>
        <v>32250</v>
      </c>
      <c r="Q112" s="9">
        <f>'펀더멘탈 지표'!D40</f>
        <v>6829</v>
      </c>
      <c r="R112" s="9">
        <f>'펀더멘탈 지표'!E40</f>
        <v>3385</v>
      </c>
      <c r="S112" s="9">
        <f>'펀더멘탈 지표'!F40</f>
        <v>2052</v>
      </c>
      <c r="T112" s="9">
        <f>'펀더멘탈 지표'!G40</f>
        <v>2770</v>
      </c>
      <c r="U112" s="9">
        <f>'펀더멘탈 지표'!H40</f>
        <v>1378</v>
      </c>
      <c r="V112" s="9">
        <f>'펀더멘탈 지표'!I40</f>
        <v>327</v>
      </c>
      <c r="W112" s="9">
        <f>'펀더멘탈 지표'!J40</f>
        <v>-279</v>
      </c>
      <c r="X112" s="9">
        <f>'펀더멘탈 지표'!K40</f>
        <v>-80</v>
      </c>
      <c r="Y112" s="9">
        <f>'펀더멘탈 지표'!L40</f>
        <v>20.18</v>
      </c>
      <c r="Z112" s="9">
        <f>'펀더멘탈 지표'!M40</f>
        <v>9.65</v>
      </c>
      <c r="AA112" s="9">
        <f>'펀더멘탈 지표'!N40</f>
        <v>-13.59</v>
      </c>
      <c r="AB112" s="9">
        <f>'펀더멘탈 지표'!O40</f>
        <v>-2.89</v>
      </c>
      <c r="AC112" s="9">
        <f>'펀더멘탈 지표'!P40</f>
        <v>68.25</v>
      </c>
      <c r="AD112" s="9">
        <f>'펀더멘탈 지표'!Q40</f>
        <v>11.49</v>
      </c>
      <c r="AE112" s="9">
        <f>'펀더멘탈 지표'!R40</f>
        <v>-1.5</v>
      </c>
      <c r="AF112" s="9">
        <f>'펀더멘탈 지표'!S40</f>
        <v>6.46</v>
      </c>
      <c r="AG112" s="9">
        <f>'펀더멘탈 지표'!T40</f>
        <v>2679</v>
      </c>
      <c r="AH112" s="9">
        <f>'펀더멘탈 지표'!U40</f>
        <v>669</v>
      </c>
      <c r="AI112" s="9">
        <f>'펀더멘탈 지표'!V40</f>
        <v>-94</v>
      </c>
      <c r="AJ112" s="9">
        <f>'펀더멘탈 지표'!W40</f>
        <v>427</v>
      </c>
      <c r="AK112" s="9">
        <f>'펀더멘탈 지표'!X40</f>
        <v>5469</v>
      </c>
      <c r="AL112" s="9">
        <f>'펀더멘탈 지표'!Y40</f>
        <v>6177</v>
      </c>
      <c r="AM112" s="9">
        <f>'펀더멘탈 지표'!Z40</f>
        <v>6291</v>
      </c>
      <c r="AN112" s="9">
        <f>'펀더멘탈 지표'!AA40</f>
        <v>6931</v>
      </c>
      <c r="AO112" s="9" t="str">
        <f>'펀더멘탈 지표'!AB40</f>
        <v>-</v>
      </c>
      <c r="AP112" s="9" t="str">
        <f>'펀더멘탈 지표'!AC40</f>
        <v>-</v>
      </c>
      <c r="AQ112" s="9">
        <f>'펀더멘탈 지표'!AD40</f>
        <v>0</v>
      </c>
      <c r="AR112" s="9" t="str">
        <f>'펀더멘탈 지표'!AE40</f>
        <v>-</v>
      </c>
      <c r="AS112" s="10">
        <f>(T112/Q112)^(1/4)-1</f>
        <v>-0.20194896699651355</v>
      </c>
      <c r="AT112" s="10">
        <f>T112/S112-1</f>
        <v>0.34990253411306038</v>
      </c>
      <c r="AU112" s="10" t="e">
        <f>(X112/U112)^(1/4)-1</f>
        <v>#NUM!</v>
      </c>
      <c r="AV112" s="10">
        <f>X112/W112-1</f>
        <v>-0.71326164874551967</v>
      </c>
      <c r="AW112" s="10">
        <f>AJ112/AI112-1</f>
        <v>-5.542553191489362</v>
      </c>
      <c r="AX112" s="10">
        <f>AQ112/P112</f>
        <v>0</v>
      </c>
      <c r="AY112" s="12">
        <f>AX112+AV112</f>
        <v>-0.71326164874551967</v>
      </c>
      <c r="AZ112" s="11">
        <f>P112/AI112</f>
        <v>-343.08510638297872</v>
      </c>
      <c r="BA112" s="11">
        <f>P112/AJ112</f>
        <v>75.526932084309138</v>
      </c>
      <c r="BB112" s="11">
        <f>P112/AM112</f>
        <v>5.1263710061993324</v>
      </c>
      <c r="BC112" s="11">
        <f>P112/AN112</f>
        <v>4.6530082239215123</v>
      </c>
      <c r="BD112" s="11">
        <f>AVERAGE(AC112:AF112)</f>
        <v>21.174999999999997</v>
      </c>
      <c r="BE112">
        <v>109</v>
      </c>
      <c r="BF112">
        <f>BE112+O112</f>
        <v>198</v>
      </c>
      <c r="BG112">
        <v>111</v>
      </c>
    </row>
    <row r="113" spans="1:59" x14ac:dyDescent="0.3">
      <c r="A113" s="5">
        <f>유니버스!A53</f>
        <v>51910</v>
      </c>
      <c r="B113" s="5" t="str">
        <f>유니버스!B53</f>
        <v>LG화학</v>
      </c>
      <c r="C113" s="5" t="str">
        <f>유니버스!C53</f>
        <v>화학</v>
      </c>
      <c r="D113" s="5">
        <f>유니버스!D53</f>
        <v>0</v>
      </c>
      <c r="E113" s="6">
        <f>'모멘텀 지표'!C53</f>
        <v>-0.98</v>
      </c>
      <c r="F113" s="6">
        <f>'모멘텀 지표'!D53</f>
        <v>-1.06</v>
      </c>
      <c r="G113" s="6">
        <f>'모멘텀 지표'!E53</f>
        <v>3.06</v>
      </c>
      <c r="H113" s="6">
        <f>'모멘텀 지표'!F53</f>
        <v>-2.5499999999999998</v>
      </c>
      <c r="I113" s="6">
        <f>'모멘텀 지표'!G53</f>
        <v>-28.57</v>
      </c>
      <c r="J113" s="6">
        <f>'모멘텀 지표'!H53</f>
        <v>-11.16</v>
      </c>
      <c r="K113" s="6">
        <v>83</v>
      </c>
      <c r="L113" s="6">
        <v>54</v>
      </c>
      <c r="M113" s="6">
        <v>121</v>
      </c>
      <c r="N113">
        <f>L113+M113</f>
        <v>175</v>
      </c>
      <c r="O113">
        <v>100</v>
      </c>
      <c r="P113" s="9">
        <f>'펀더멘탈 지표'!C53</f>
        <v>505000</v>
      </c>
      <c r="Q113" s="9">
        <f>'펀더멘탈 지표'!D53</f>
        <v>273531</v>
      </c>
      <c r="R113" s="9">
        <f>'펀더멘탈 지표'!E53</f>
        <v>300589</v>
      </c>
      <c r="S113" s="9">
        <f>'펀더멘탈 지표'!F53</f>
        <v>426547</v>
      </c>
      <c r="T113" s="9">
        <f>'펀더멘탈 지표'!G53</f>
        <v>478768</v>
      </c>
      <c r="U113" s="9">
        <f>'펀더멘탈 지표'!H53</f>
        <v>8254</v>
      </c>
      <c r="V113" s="9">
        <f>'펀더멘탈 지표'!I53</f>
        <v>18054</v>
      </c>
      <c r="W113" s="9">
        <f>'펀더멘탈 지표'!J53</f>
        <v>50255</v>
      </c>
      <c r="X113" s="9">
        <f>'펀더멘탈 지표'!K53</f>
        <v>36603</v>
      </c>
      <c r="Y113" s="9">
        <f>'펀더멘탈 지표'!L53</f>
        <v>3.02</v>
      </c>
      <c r="Z113" s="9">
        <f>'펀더멘탈 지표'!M53</f>
        <v>6.01</v>
      </c>
      <c r="AA113" s="9">
        <f>'펀더멘탈 지표'!N53</f>
        <v>11.78</v>
      </c>
      <c r="AB113" s="9">
        <f>'펀더멘탈 지표'!O53</f>
        <v>7.65</v>
      </c>
      <c r="AC113" s="9">
        <f>'펀더멘탈 지표'!P53</f>
        <v>1.84</v>
      </c>
      <c r="AD113" s="9">
        <f>'펀더멘탈 지표'!Q53</f>
        <v>2.93</v>
      </c>
      <c r="AE113" s="9">
        <f>'펀더멘탈 지표'!R53</f>
        <v>18.47</v>
      </c>
      <c r="AF113" s="9">
        <f>'펀더멘탈 지표'!S53</f>
        <v>9.8800000000000008</v>
      </c>
      <c r="AG113" s="9">
        <f>'펀더멘탈 지표'!T53</f>
        <v>4003</v>
      </c>
      <c r="AH113" s="9">
        <f>'펀더멘탈 지표'!U53</f>
        <v>6549</v>
      </c>
      <c r="AI113" s="9">
        <f>'펀더멘탈 지표'!V53</f>
        <v>46880</v>
      </c>
      <c r="AJ113" s="9">
        <f>'펀더멘탈 지표'!W53</f>
        <v>29801</v>
      </c>
      <c r="AK113" s="9">
        <f>'펀더멘탈 지표'!X53</f>
        <v>221961</v>
      </c>
      <c r="AL113" s="9">
        <f>'펀더멘탈 지표'!Y53</f>
        <v>231866</v>
      </c>
      <c r="AM113" s="9">
        <f>'펀더멘탈 지표'!Z53</f>
        <v>278455</v>
      </c>
      <c r="AN113" s="9">
        <f>'펀더멘탈 지표'!AA53</f>
        <v>327852</v>
      </c>
      <c r="AO113" s="9">
        <f>'펀더멘탈 지표'!AB53</f>
        <v>2000</v>
      </c>
      <c r="AP113" s="9">
        <f>'펀더멘탈 지표'!AC53</f>
        <v>10000</v>
      </c>
      <c r="AQ113" s="9">
        <f>'펀더멘탈 지표'!AD53</f>
        <v>12000</v>
      </c>
      <c r="AR113" s="9">
        <f>'펀더멘탈 지표'!AE53</f>
        <v>11591</v>
      </c>
      <c r="AS113" s="10">
        <f>(T113/Q113)^(1/4)-1</f>
        <v>0.15021662498134614</v>
      </c>
      <c r="AT113" s="10">
        <f>T113/S113-1</f>
        <v>0.12242730578341887</v>
      </c>
      <c r="AU113" s="10">
        <f>(X113/U113)^(1/4)-1</f>
        <v>0.45115249988711081</v>
      </c>
      <c r="AV113" s="10">
        <f>X113/W113-1</f>
        <v>-0.27165456173515068</v>
      </c>
      <c r="AW113" s="10">
        <f>AJ113/AI113-1</f>
        <v>-0.36431313993174064</v>
      </c>
      <c r="AX113" s="10">
        <f>AR113/P113</f>
        <v>2.2952475247524754E-2</v>
      </c>
      <c r="AY113" s="12">
        <f>AX113+AV113</f>
        <v>-0.24870208648762593</v>
      </c>
      <c r="AZ113" s="11">
        <f>P113/AI113</f>
        <v>10.772184300341298</v>
      </c>
      <c r="BA113" s="11">
        <f>P113/AJ113</f>
        <v>16.94574007583638</v>
      </c>
      <c r="BB113" s="11">
        <f>P113/AM113</f>
        <v>1.8135784956276597</v>
      </c>
      <c r="BC113" s="11">
        <f>P113/AN113</f>
        <v>1.5403291729194881</v>
      </c>
      <c r="BD113" s="11">
        <f>AVERAGE(AC113:AF113)</f>
        <v>8.2799999999999994</v>
      </c>
      <c r="BE113">
        <v>104</v>
      </c>
      <c r="BF113">
        <f>BE113+O113</f>
        <v>204</v>
      </c>
      <c r="BG113">
        <v>112</v>
      </c>
    </row>
    <row r="114" spans="1:59" x14ac:dyDescent="0.3">
      <c r="A114" s="5">
        <f>유니버스!A27</f>
        <v>11780</v>
      </c>
      <c r="B114" s="5" t="str">
        <f>유니버스!B27</f>
        <v>금호석유</v>
      </c>
      <c r="C114" s="5" t="str">
        <f>유니버스!C27</f>
        <v>화학</v>
      </c>
      <c r="D114" s="5" t="str">
        <f>유니버스!D27</f>
        <v>라텍스</v>
      </c>
      <c r="E114" s="6">
        <f>'모멘텀 지표'!C27</f>
        <v>-0.65</v>
      </c>
      <c r="F114" s="6">
        <f>'모멘텀 지표'!D27</f>
        <v>-0.59</v>
      </c>
      <c r="G114" s="6">
        <f>'모멘텀 지표'!E27</f>
        <v>-4.7</v>
      </c>
      <c r="H114" s="6">
        <f>'모멘텀 지표'!F27</f>
        <v>-2.39</v>
      </c>
      <c r="I114" s="6">
        <f>'모멘텀 지표'!G27</f>
        <v>-9.25</v>
      </c>
      <c r="J114" s="6">
        <f>'모멘텀 지표'!H27</f>
        <v>-2.25</v>
      </c>
      <c r="K114" s="6">
        <v>79</v>
      </c>
      <c r="L114" s="6">
        <v>98</v>
      </c>
      <c r="M114" s="6">
        <v>77</v>
      </c>
      <c r="N114">
        <f>L114+M114</f>
        <v>175</v>
      </c>
      <c r="O114">
        <v>99</v>
      </c>
      <c r="P114" s="9">
        <f>'펀더멘탈 지표'!C27</f>
        <v>152000</v>
      </c>
      <c r="Q114" s="9">
        <f>'펀더멘탈 지표'!D27</f>
        <v>49615</v>
      </c>
      <c r="R114" s="9">
        <f>'펀더멘탈 지표'!E27</f>
        <v>48095</v>
      </c>
      <c r="S114" s="9">
        <f>'펀더멘탈 지표'!F27</f>
        <v>84618</v>
      </c>
      <c r="T114" s="9">
        <f>'펀더멘탈 지표'!G27</f>
        <v>81904</v>
      </c>
      <c r="U114" s="9">
        <f>'펀더멘탈 지표'!H27</f>
        <v>3654</v>
      </c>
      <c r="V114" s="9">
        <f>'펀더멘탈 지표'!I27</f>
        <v>7422</v>
      </c>
      <c r="W114" s="9">
        <f>'펀더멘탈 지표'!J27</f>
        <v>24068</v>
      </c>
      <c r="X114" s="9">
        <f>'펀더멘탈 지표'!K27</f>
        <v>14502</v>
      </c>
      <c r="Y114" s="9">
        <f>'펀더멘탈 지표'!L27</f>
        <v>7.36</v>
      </c>
      <c r="Z114" s="9">
        <f>'펀더멘탈 지표'!M27</f>
        <v>15.43</v>
      </c>
      <c r="AA114" s="9">
        <f>'펀더멘탈 지표'!N27</f>
        <v>28.44</v>
      </c>
      <c r="AB114" s="9">
        <f>'펀더멘탈 지표'!O27</f>
        <v>17.71</v>
      </c>
      <c r="AC114" s="9">
        <f>'펀더멘탈 지표'!P27</f>
        <v>11.84</v>
      </c>
      <c r="AD114" s="9">
        <f>'펀더멘탈 지표'!Q27</f>
        <v>20.18</v>
      </c>
      <c r="AE114" s="9">
        <f>'펀더멘탈 지표'!R27</f>
        <v>47.76</v>
      </c>
      <c r="AF114" s="9">
        <f>'펀더멘탈 지표'!S27</f>
        <v>21.33</v>
      </c>
      <c r="AG114" s="9">
        <f>'펀더멘탈 지표'!T27</f>
        <v>8796</v>
      </c>
      <c r="AH114" s="9">
        <f>'펀더멘탈 지표'!U27</f>
        <v>17405</v>
      </c>
      <c r="AI114" s="9">
        <f>'펀더멘탈 지표'!V27</f>
        <v>58694</v>
      </c>
      <c r="AJ114" s="9">
        <f>'펀더멘탈 지표'!W27</f>
        <v>35152</v>
      </c>
      <c r="AK114" s="9">
        <f>'펀더멘탈 지표'!X27</f>
        <v>94221</v>
      </c>
      <c r="AL114" s="9">
        <f>'펀더멘탈 지표'!Y27</f>
        <v>112845</v>
      </c>
      <c r="AM114" s="9">
        <f>'펀더멘탈 지표'!Z27</f>
        <v>181037</v>
      </c>
      <c r="AN114" s="9">
        <f>'펀더멘탈 지표'!AA27</f>
        <v>211244</v>
      </c>
      <c r="AO114" s="9">
        <f>'펀더멘탈 지표'!AB27</f>
        <v>1500</v>
      </c>
      <c r="AP114" s="9">
        <f>'펀더멘탈 지표'!AC27</f>
        <v>4200</v>
      </c>
      <c r="AQ114" s="9">
        <f>'펀더멘탈 지표'!AD27</f>
        <v>10000</v>
      </c>
      <c r="AR114" s="9">
        <f>'펀더멘탈 지표'!AE27</f>
        <v>8785</v>
      </c>
      <c r="AS114" s="10">
        <f>(T114/Q114)^(1/4)-1</f>
        <v>0.13350392715562354</v>
      </c>
      <c r="AT114" s="10">
        <f>T114/S114-1</f>
        <v>-3.2073554090146339E-2</v>
      </c>
      <c r="AU114" s="10">
        <f>(X114/U114)^(1/4)-1</f>
        <v>0.41144785949951368</v>
      </c>
      <c r="AV114" s="10">
        <f>X114/W114-1</f>
        <v>-0.39745720458700351</v>
      </c>
      <c r="AW114" s="10">
        <f>AJ114/AI114-1</f>
        <v>-0.40109721606978566</v>
      </c>
      <c r="AX114" s="10">
        <f>AR114/P114</f>
        <v>5.7796052631578949E-2</v>
      </c>
      <c r="AY114" s="12">
        <f>AX114+AV114</f>
        <v>-0.33966115195542457</v>
      </c>
      <c r="AZ114" s="11">
        <f>P114/AI114</f>
        <v>2.5897025249599617</v>
      </c>
      <c r="BA114" s="11">
        <f>P114/AJ114</f>
        <v>4.3240782885753299</v>
      </c>
      <c r="BB114" s="11">
        <f>P114/AM114</f>
        <v>0.83960737307843147</v>
      </c>
      <c r="BC114" s="11">
        <f>P114/AN114</f>
        <v>0.71954706405862412</v>
      </c>
      <c r="BD114" s="11">
        <f>AVERAGE(AC114:AF114)</f>
        <v>25.2775</v>
      </c>
      <c r="BE114">
        <v>106</v>
      </c>
      <c r="BF114">
        <f>BE114+O114</f>
        <v>205</v>
      </c>
      <c r="BG114">
        <v>113</v>
      </c>
    </row>
    <row r="115" spans="1:59" x14ac:dyDescent="0.3">
      <c r="A115" s="5">
        <f>유니버스!A100</f>
        <v>213420</v>
      </c>
      <c r="B115" s="5" t="str">
        <f>유니버스!B100</f>
        <v>덕산네오룩스</v>
      </c>
      <c r="C115" s="5" t="str">
        <f>유니버스!C100</f>
        <v>디스플레이</v>
      </c>
      <c r="D115" s="5">
        <f>유니버스!D100</f>
        <v>0</v>
      </c>
      <c r="E115" s="6">
        <f>'모멘텀 지표'!C100</f>
        <v>0.72</v>
      </c>
      <c r="F115" s="6">
        <f>'모멘텀 지표'!D100</f>
        <v>-1.17</v>
      </c>
      <c r="G115" s="6">
        <f>'모멘텀 지표'!E100</f>
        <v>-4.42</v>
      </c>
      <c r="H115" s="6">
        <f>'모멘텀 지표'!F100</f>
        <v>-3.17</v>
      </c>
      <c r="I115" s="6">
        <f>'모멘텀 지표'!G100</f>
        <v>-18.38</v>
      </c>
      <c r="J115" s="6">
        <f>'모멘텀 지표'!H100</f>
        <v>-1.72</v>
      </c>
      <c r="K115" s="6">
        <v>48</v>
      </c>
      <c r="L115" s="6">
        <v>96</v>
      </c>
      <c r="M115" s="6">
        <v>113</v>
      </c>
      <c r="N115">
        <f>L115+M115</f>
        <v>209</v>
      </c>
      <c r="O115">
        <v>115</v>
      </c>
      <c r="P115" s="9">
        <f>'펀더멘탈 지표'!C100</f>
        <v>42200</v>
      </c>
      <c r="Q115" s="9">
        <f>'펀더멘탈 지표'!D100</f>
        <v>979</v>
      </c>
      <c r="R115" s="9">
        <f>'펀더멘탈 지표'!E100</f>
        <v>1442</v>
      </c>
      <c r="S115" s="9">
        <f>'펀더멘탈 지표'!F100</f>
        <v>1914</v>
      </c>
      <c r="T115" s="9">
        <f>'펀더멘탈 지표'!G100</f>
        <v>2059</v>
      </c>
      <c r="U115" s="9">
        <f>'펀더멘탈 지표'!H100</f>
        <v>208</v>
      </c>
      <c r="V115" s="9">
        <f>'펀더멘탈 지표'!I100</f>
        <v>401</v>
      </c>
      <c r="W115" s="9">
        <f>'펀더멘탈 지표'!J100</f>
        <v>510</v>
      </c>
      <c r="X115" s="9">
        <f>'펀더멘탈 지표'!K100</f>
        <v>549</v>
      </c>
      <c r="Y115" s="9">
        <f>'펀더멘탈 지표'!L100</f>
        <v>21.21</v>
      </c>
      <c r="Z115" s="9">
        <f>'펀더멘탈 지표'!M100</f>
        <v>27.82</v>
      </c>
      <c r="AA115" s="9">
        <f>'펀더멘탈 지표'!N100</f>
        <v>26.64</v>
      </c>
      <c r="AB115" s="9">
        <f>'펀더멘탈 지표'!O100</f>
        <v>26.66</v>
      </c>
      <c r="AC115" s="9">
        <f>'펀더멘탈 지표'!P100</f>
        <v>12.73</v>
      </c>
      <c r="AD115" s="9">
        <f>'펀더멘탈 지표'!Q100</f>
        <v>18.91</v>
      </c>
      <c r="AE115" s="9">
        <f>'펀더멘탈 지표'!R100</f>
        <v>0</v>
      </c>
      <c r="AF115" s="9">
        <f>'펀더멘탈 지표'!S100</f>
        <v>17</v>
      </c>
      <c r="AG115" s="9">
        <f>'펀더멘탈 지표'!T100</f>
        <v>798</v>
      </c>
      <c r="AH115" s="9">
        <f>'펀더멘탈 지표'!U100</f>
        <v>1389</v>
      </c>
      <c r="AI115" s="9">
        <f>'펀더멘탈 지표'!V100</f>
        <v>1945</v>
      </c>
      <c r="AJ115" s="9">
        <f>'펀더멘탈 지표'!W100</f>
        <v>2146</v>
      </c>
      <c r="AK115" s="9">
        <f>'펀더멘탈 지표'!X100</f>
        <v>6663</v>
      </c>
      <c r="AL115" s="9">
        <f>'펀더멘탈 지표'!Y100</f>
        <v>8030</v>
      </c>
      <c r="AM115" s="9">
        <f>'펀더멘탈 지표'!Z100</f>
        <v>11561</v>
      </c>
      <c r="AN115" s="9">
        <f>'펀더멘탈 지표'!AA100</f>
        <v>13712</v>
      </c>
      <c r="AO115" s="9" t="str">
        <f>'펀더멘탈 지표'!AB100</f>
        <v>-</v>
      </c>
      <c r="AP115" s="9" t="str">
        <f>'펀더멘탈 지표'!AC100</f>
        <v>-</v>
      </c>
      <c r="AQ115" s="9">
        <f>'펀더멘탈 지표'!AD100</f>
        <v>0</v>
      </c>
      <c r="AR115" s="9" t="str">
        <f>'펀더멘탈 지표'!AE100</f>
        <v>-</v>
      </c>
      <c r="AS115" s="10">
        <f>(T115/Q115)^(1/4)-1</f>
        <v>0.20425487673600995</v>
      </c>
      <c r="AT115" s="10">
        <f>T115/S115-1</f>
        <v>7.575757575757569E-2</v>
      </c>
      <c r="AU115" s="10">
        <f>(X115/U115)^(1/4)-1</f>
        <v>0.27460979731937774</v>
      </c>
      <c r="AV115" s="10">
        <f>X115/W115-1</f>
        <v>7.6470588235294068E-2</v>
      </c>
      <c r="AW115" s="10">
        <f>AJ115/AI115-1</f>
        <v>0.10334190231362461</v>
      </c>
      <c r="AX115" s="10">
        <f>AQ115/P115</f>
        <v>0</v>
      </c>
      <c r="AY115" s="12">
        <f>AX115+AV115</f>
        <v>7.6470588235294068E-2</v>
      </c>
      <c r="AZ115" s="11">
        <f>P115/AI115</f>
        <v>21.696658097686374</v>
      </c>
      <c r="BA115" s="11">
        <f>P115/AJ115</f>
        <v>19.664492078285182</v>
      </c>
      <c r="BB115" s="11">
        <f>P115/AM115</f>
        <v>3.6502032696133551</v>
      </c>
      <c r="BC115" s="11">
        <f>P115/AN115</f>
        <v>3.0775962660443406</v>
      </c>
      <c r="BD115" s="11">
        <f>AVERAGE(AC115:AF115)</f>
        <v>12.16</v>
      </c>
      <c r="BE115">
        <v>91</v>
      </c>
      <c r="BF115">
        <f>BE115+O115</f>
        <v>206</v>
      </c>
      <c r="BG115">
        <v>114</v>
      </c>
    </row>
    <row r="116" spans="1:59" x14ac:dyDescent="0.3">
      <c r="A116" s="5">
        <f>유니버스!A24</f>
        <v>11170</v>
      </c>
      <c r="B116" s="5" t="str">
        <f>유니버스!B24</f>
        <v>롯데케미칼</v>
      </c>
      <c r="C116" s="5" t="str">
        <f>유니버스!C24</f>
        <v>화학</v>
      </c>
      <c r="D116" s="5">
        <f>유니버스!D24</f>
        <v>0</v>
      </c>
      <c r="E116" s="6">
        <f>'모멘텀 지표'!C24</f>
        <v>-2.29</v>
      </c>
      <c r="F116" s="6">
        <f>'모멘텀 지표'!D24</f>
        <v>-1.84</v>
      </c>
      <c r="G116" s="6">
        <f>'모멘텀 지표'!E24</f>
        <v>-6.57</v>
      </c>
      <c r="H116" s="6">
        <f>'모멘텀 지표'!F24</f>
        <v>-4.26</v>
      </c>
      <c r="I116" s="6">
        <f>'모멘텀 지표'!G24</f>
        <v>-9.86</v>
      </c>
      <c r="J116" s="6">
        <f>'모멘텀 지표'!H24</f>
        <v>-7</v>
      </c>
      <c r="K116" s="6">
        <v>105</v>
      </c>
      <c r="L116" s="6">
        <v>107</v>
      </c>
      <c r="M116" s="6">
        <v>79</v>
      </c>
      <c r="N116">
        <f>L116+M116</f>
        <v>186</v>
      </c>
      <c r="O116">
        <v>104</v>
      </c>
      <c r="P116" s="9">
        <f>'펀더멘탈 지표'!C24</f>
        <v>192000</v>
      </c>
      <c r="Q116" s="9">
        <f>'펀더멘탈 지표'!D24</f>
        <v>151235</v>
      </c>
      <c r="R116" s="9">
        <f>'펀더멘탈 지표'!E24</f>
        <v>122230</v>
      </c>
      <c r="S116" s="9">
        <f>'펀더멘탈 지표'!F24</f>
        <v>181205</v>
      </c>
      <c r="T116" s="9">
        <f>'펀더멘탈 지표'!G24</f>
        <v>204071</v>
      </c>
      <c r="U116" s="9">
        <f>'펀더멘탈 지표'!H24</f>
        <v>11073</v>
      </c>
      <c r="V116" s="9">
        <f>'펀더멘탈 지표'!I24</f>
        <v>3569</v>
      </c>
      <c r="W116" s="9">
        <f>'펀더멘탈 지표'!J24</f>
        <v>15356</v>
      </c>
      <c r="X116" s="9">
        <f>'펀더멘탈 지표'!K24</f>
        <v>7192</v>
      </c>
      <c r="Y116" s="9">
        <f>'펀더멘탈 지표'!L24</f>
        <v>7.32</v>
      </c>
      <c r="Z116" s="9">
        <f>'펀더멘탈 지표'!M24</f>
        <v>2.92</v>
      </c>
      <c r="AA116" s="9">
        <f>'펀더멘탈 지표'!N24</f>
        <v>8.48</v>
      </c>
      <c r="AB116" s="9">
        <f>'펀더멘탈 지표'!O24</f>
        <v>3.52</v>
      </c>
      <c r="AC116" s="9">
        <f>'펀더멘탈 지표'!P24</f>
        <v>5.51</v>
      </c>
      <c r="AD116" s="9">
        <f>'펀더멘탈 지표'!Q24</f>
        <v>1.22</v>
      </c>
      <c r="AE116" s="9">
        <f>'펀더멘탈 지표'!R24</f>
        <v>9.8699999999999992</v>
      </c>
      <c r="AF116" s="9">
        <f>'펀더멘탈 지표'!S24</f>
        <v>4.4400000000000004</v>
      </c>
      <c r="AG116" s="9">
        <f>'펀더멘탈 지표'!T24</f>
        <v>20860</v>
      </c>
      <c r="AH116" s="9">
        <f>'펀더멘탈 지표'!U24</f>
        <v>4623</v>
      </c>
      <c r="AI116" s="9">
        <f>'펀더멘탈 지표'!V24</f>
        <v>39260</v>
      </c>
      <c r="AJ116" s="9">
        <f>'펀더멘탈 지표'!W24</f>
        <v>18785</v>
      </c>
      <c r="AK116" s="9">
        <f>'펀더멘탈 지표'!X24</f>
        <v>385244</v>
      </c>
      <c r="AL116" s="9">
        <f>'펀더멘탈 지표'!Y24</f>
        <v>374803</v>
      </c>
      <c r="AM116" s="9">
        <f>'펀더멘탈 지표'!Z24</f>
        <v>420424</v>
      </c>
      <c r="AN116" s="9">
        <f>'펀더멘탈 지표'!AA24</f>
        <v>426704</v>
      </c>
      <c r="AO116" s="9">
        <f>'펀더멘탈 지표'!AB24</f>
        <v>6700</v>
      </c>
      <c r="AP116" s="9">
        <f>'펀더멘탈 지표'!AC24</f>
        <v>3600</v>
      </c>
      <c r="AQ116" s="9">
        <f>'펀더멘탈 지표'!AD24</f>
        <v>8300</v>
      </c>
      <c r="AR116" s="9">
        <f>'펀더멘탈 지표'!AE24</f>
        <v>6692</v>
      </c>
      <c r="AS116" s="10">
        <f>(T116/Q116)^(1/4)-1</f>
        <v>7.7785274119215542E-2</v>
      </c>
      <c r="AT116" s="10">
        <f>T116/S116-1</f>
        <v>0.12618857095554747</v>
      </c>
      <c r="AU116" s="10">
        <f>(X116/U116)^(1/4)-1</f>
        <v>-0.10226926372244094</v>
      </c>
      <c r="AV116" s="10">
        <f>X116/W116-1</f>
        <v>-0.53164886689241997</v>
      </c>
      <c r="AW116" s="10">
        <f>AJ116/AI116-1</f>
        <v>-0.52152317880794707</v>
      </c>
      <c r="AX116" s="10">
        <f>AR116/P116</f>
        <v>3.4854166666666665E-2</v>
      </c>
      <c r="AY116" s="12">
        <f>AX116+AV116</f>
        <v>-0.49679470022575328</v>
      </c>
      <c r="AZ116" s="11">
        <f>P116/AI116</f>
        <v>4.8904737646459502</v>
      </c>
      <c r="BA116" s="11">
        <f>P116/AJ116</f>
        <v>10.220920947564546</v>
      </c>
      <c r="BB116" s="11">
        <f>P116/AM116</f>
        <v>0.45668182596616747</v>
      </c>
      <c r="BC116" s="11">
        <f>P116/AN116</f>
        <v>0.44996062844501106</v>
      </c>
      <c r="BD116" s="11">
        <f>AVERAGE(AC116:AF116)</f>
        <v>5.26</v>
      </c>
      <c r="BE116">
        <v>108</v>
      </c>
      <c r="BF116">
        <f>BE116+O116</f>
        <v>212</v>
      </c>
      <c r="BG116">
        <v>115</v>
      </c>
    </row>
    <row r="117" spans="1:59" x14ac:dyDescent="0.3">
      <c r="A117" s="5">
        <f>유니버스!A43</f>
        <v>34220</v>
      </c>
      <c r="B117" s="5" t="str">
        <f>유니버스!B43</f>
        <v>LG디스플레이</v>
      </c>
      <c r="C117" s="5" t="str">
        <f>유니버스!C43</f>
        <v>디스플레이</v>
      </c>
      <c r="D117" s="5">
        <f>유니버스!D43</f>
        <v>0</v>
      </c>
      <c r="E117" s="6">
        <f>'모멘텀 지표'!C43</f>
        <v>4.05</v>
      </c>
      <c r="F117" s="6">
        <f>'모멘텀 지표'!D43</f>
        <v>1.58</v>
      </c>
      <c r="G117" s="6">
        <f>'모멘텀 지표'!E43</f>
        <v>-3.27</v>
      </c>
      <c r="H117" s="6">
        <f>'모멘텀 지표'!F43</f>
        <v>-1.95</v>
      </c>
      <c r="I117" s="6">
        <f>'모멘텀 지표'!G43</f>
        <v>-18.43</v>
      </c>
      <c r="J117" s="6">
        <f>'모멘텀 지표'!H43</f>
        <v>-2.29</v>
      </c>
      <c r="K117" s="6">
        <v>16</v>
      </c>
      <c r="L117" s="6">
        <v>91</v>
      </c>
      <c r="M117" s="6">
        <v>114</v>
      </c>
      <c r="N117">
        <f>L117+M117</f>
        <v>205</v>
      </c>
      <c r="O117">
        <v>111</v>
      </c>
      <c r="P117" s="9">
        <f>'펀더멘탈 지표'!C43</f>
        <v>19250</v>
      </c>
      <c r="Q117" s="9">
        <f>'펀더멘탈 지표'!D43</f>
        <v>234756</v>
      </c>
      <c r="R117" s="9">
        <f>'펀더멘탈 지표'!E43</f>
        <v>242616</v>
      </c>
      <c r="S117" s="9">
        <f>'펀더멘탈 지표'!F43</f>
        <v>298780</v>
      </c>
      <c r="T117" s="9">
        <f>'펀더멘탈 지표'!G43</f>
        <v>289675</v>
      </c>
      <c r="U117" s="9">
        <f>'펀더멘탈 지표'!H43</f>
        <v>-13594</v>
      </c>
      <c r="V117" s="9">
        <f>'펀더멘탈 지표'!I43</f>
        <v>-365</v>
      </c>
      <c r="W117" s="9">
        <f>'펀더멘탈 지표'!J43</f>
        <v>22306</v>
      </c>
      <c r="X117" s="9">
        <f>'펀더멘탈 지표'!K43</f>
        <v>13835</v>
      </c>
      <c r="Y117" s="9">
        <f>'펀더멘탈 지표'!L43</f>
        <v>-5.79</v>
      </c>
      <c r="Z117" s="9">
        <f>'펀더멘탈 지표'!M43</f>
        <v>-0.15</v>
      </c>
      <c r="AA117" s="9">
        <f>'펀더멘탈 지표'!N43</f>
        <v>7.47</v>
      </c>
      <c r="AB117" s="9">
        <f>'펀더멘탈 지표'!O43</f>
        <v>4.78</v>
      </c>
      <c r="AC117" s="9">
        <f>'펀더멘탈 지표'!P43</f>
        <v>-22.35</v>
      </c>
      <c r="AD117" s="9">
        <f>'펀더멘탈 지표'!Q43</f>
        <v>-0.83</v>
      </c>
      <c r="AE117" s="9">
        <f>'펀더멘탈 지표'!R43</f>
        <v>9.68</v>
      </c>
      <c r="AF117" s="9">
        <f>'펀더멘탈 지표'!S43</f>
        <v>6.04</v>
      </c>
      <c r="AG117" s="9">
        <f>'펀더멘탈 지표'!T43</f>
        <v>-7908</v>
      </c>
      <c r="AH117" s="9">
        <f>'펀더멘탈 지표'!U43</f>
        <v>-265</v>
      </c>
      <c r="AI117" s="9">
        <f>'펀더멘탈 지표'!V43</f>
        <v>3315</v>
      </c>
      <c r="AJ117" s="9">
        <f>'펀더멘탈 지표'!W43</f>
        <v>2274</v>
      </c>
      <c r="AK117" s="9">
        <f>'펀더멘탈 지표'!X43</f>
        <v>31694</v>
      </c>
      <c r="AL117" s="9">
        <f>'펀더멘탈 지표'!Y43</f>
        <v>31847</v>
      </c>
      <c r="AM117" s="9">
        <f>'펀더멘탈 지표'!Z43</f>
        <v>36664</v>
      </c>
      <c r="AN117" s="9">
        <f>'펀더멘탈 지표'!AA43</f>
        <v>38589</v>
      </c>
      <c r="AO117" s="9" t="str">
        <f>'펀더멘탈 지표'!AB43</f>
        <v>-</v>
      </c>
      <c r="AP117" s="9" t="str">
        <f>'펀더멘탈 지표'!AC43</f>
        <v>-</v>
      </c>
      <c r="AQ117" s="9">
        <f>'펀더멘탈 지표'!AD43</f>
        <v>650</v>
      </c>
      <c r="AR117" s="9">
        <f>'펀더멘탈 지표'!AE43</f>
        <v>349</v>
      </c>
      <c r="AS117" s="10">
        <f>(T117/Q117)^(1/4)-1</f>
        <v>5.3958664917144628E-2</v>
      </c>
      <c r="AT117" s="10">
        <f>T117/S117-1</f>
        <v>-3.0473927304371151E-2</v>
      </c>
      <c r="AU117" s="10" t="e">
        <f>(X117/U117)^(1/4)-1</f>
        <v>#NUM!</v>
      </c>
      <c r="AV117" s="10">
        <f>X117/W117-1</f>
        <v>-0.37976329238769835</v>
      </c>
      <c r="AW117" s="10">
        <f>AJ117/AI117-1</f>
        <v>-0.31402714932126696</v>
      </c>
      <c r="AX117" s="10">
        <f>AR117/P117</f>
        <v>1.8129870129870131E-2</v>
      </c>
      <c r="AY117" s="12">
        <f>AX117+AV117</f>
        <v>-0.36163342225782824</v>
      </c>
      <c r="AZ117" s="11">
        <f>P117/AI117</f>
        <v>5.8069381598793361</v>
      </c>
      <c r="BA117" s="11">
        <f>P117/AJ117</f>
        <v>8.4652594547053646</v>
      </c>
      <c r="BB117" s="11">
        <f>P117/AM117</f>
        <v>0.52503818459524332</v>
      </c>
      <c r="BC117" s="11">
        <f>P117/AN117</f>
        <v>0.4988468216331079</v>
      </c>
      <c r="BD117" s="11">
        <f>AVERAGE(AC117:AF117)</f>
        <v>-1.865</v>
      </c>
      <c r="BE117">
        <v>107</v>
      </c>
      <c r="BF117">
        <f>BE117+O117</f>
        <v>218</v>
      </c>
      <c r="BG117">
        <v>116</v>
      </c>
    </row>
    <row r="118" spans="1:59" x14ac:dyDescent="0.3">
      <c r="A118" s="5">
        <f>유니버스!A112</f>
        <v>298020</v>
      </c>
      <c r="B118" s="5" t="str">
        <f>유니버스!B112</f>
        <v>효성티앤씨</v>
      </c>
      <c r="C118" s="5" t="str">
        <f>유니버스!C112</f>
        <v>화학</v>
      </c>
      <c r="D118" s="5" t="str">
        <f>유니버스!D112</f>
        <v>레깅스 소재</v>
      </c>
      <c r="E118" s="6">
        <f>'모멘텀 지표'!C112</f>
        <v>-2.54</v>
      </c>
      <c r="F118" s="6">
        <f>'모멘텀 지표'!D112</f>
        <v>-1.38</v>
      </c>
      <c r="G118" s="6">
        <f>'모멘텀 지표'!E112</f>
        <v>-8.06</v>
      </c>
      <c r="H118" s="6">
        <f>'모멘텀 지표'!F112</f>
        <v>-5.36</v>
      </c>
      <c r="I118" s="6">
        <f>'모멘텀 지표'!G112</f>
        <v>-17.25</v>
      </c>
      <c r="J118" s="6">
        <f>'모멘텀 지표'!H112</f>
        <v>-7.47</v>
      </c>
      <c r="K118" s="6">
        <v>109</v>
      </c>
      <c r="L118" s="6">
        <v>113</v>
      </c>
      <c r="M118" s="6">
        <v>110</v>
      </c>
      <c r="N118">
        <f>L118+M118</f>
        <v>223</v>
      </c>
      <c r="O118">
        <v>120</v>
      </c>
      <c r="P118" s="9">
        <f>'펀더멘탈 지표'!C112</f>
        <v>422000</v>
      </c>
      <c r="Q118" s="9">
        <f>'펀더멘탈 지표'!D112</f>
        <v>59831</v>
      </c>
      <c r="R118" s="9">
        <f>'펀더멘탈 지표'!E112</f>
        <v>51616</v>
      </c>
      <c r="S118" s="9">
        <f>'펀더멘탈 지표'!F112</f>
        <v>85960</v>
      </c>
      <c r="T118" s="9">
        <f>'펀더멘탈 지표'!G112</f>
        <v>88199</v>
      </c>
      <c r="U118" s="9">
        <f>'펀더멘탈 지표'!H112</f>
        <v>3229</v>
      </c>
      <c r="V118" s="9">
        <f>'펀더멘탈 지표'!I112</f>
        <v>2666</v>
      </c>
      <c r="W118" s="9">
        <f>'펀더멘탈 지표'!J112</f>
        <v>14237</v>
      </c>
      <c r="X118" s="9">
        <f>'펀더멘탈 지표'!K112</f>
        <v>9944</v>
      </c>
      <c r="Y118" s="9">
        <f>'펀더멘탈 지표'!L112</f>
        <v>5.4</v>
      </c>
      <c r="Z118" s="9">
        <f>'펀더멘탈 지표'!M112</f>
        <v>5.16</v>
      </c>
      <c r="AA118" s="9">
        <f>'펀더멘탈 지표'!N112</f>
        <v>16.559999999999999</v>
      </c>
      <c r="AB118" s="9">
        <f>'펀더멘탈 지표'!O112</f>
        <v>11.27</v>
      </c>
      <c r="AC118" s="9">
        <f>'펀더멘탈 지표'!P112</f>
        <v>20.86</v>
      </c>
      <c r="AD118" s="9">
        <f>'펀더멘탈 지표'!Q112</f>
        <v>25.1</v>
      </c>
      <c r="AE118" s="9">
        <f>'펀더멘탈 지표'!R112</f>
        <v>76.22</v>
      </c>
      <c r="AF118" s="9">
        <f>'펀더멘탈 지표'!S112</f>
        <v>34.44</v>
      </c>
      <c r="AG118" s="9">
        <f>'펀더멘탈 지표'!T112</f>
        <v>21510</v>
      </c>
      <c r="AH118" s="9">
        <f>'펀더멘탈 지표'!U112</f>
        <v>31610</v>
      </c>
      <c r="AI118" s="9">
        <f>'펀더멘탈 지표'!V112</f>
        <v>178008</v>
      </c>
      <c r="AJ118" s="9">
        <f>'펀더멘탈 지표'!W112</f>
        <v>131706</v>
      </c>
      <c r="AK118" s="9">
        <f>'펀더멘탈 지표'!X112</f>
        <v>113298</v>
      </c>
      <c r="AL118" s="9">
        <f>'펀더멘탈 지표'!Y112</f>
        <v>139253</v>
      </c>
      <c r="AM118" s="9">
        <f>'펀더멘탈 지표'!Z112</f>
        <v>329152</v>
      </c>
      <c r="AN118" s="9">
        <f>'펀더멘탈 지표'!AA112</f>
        <v>437891</v>
      </c>
      <c r="AO118" s="9">
        <f>'펀더멘탈 지표'!AB112</f>
        <v>2000</v>
      </c>
      <c r="AP118" s="9">
        <f>'펀더멘탈 지표'!AC112</f>
        <v>5000</v>
      </c>
      <c r="AQ118" s="9">
        <f>'펀더멘탈 지표'!AD112</f>
        <v>50000</v>
      </c>
      <c r="AR118" s="9">
        <f>'펀더멘탈 지표'!AE112</f>
        <v>13833</v>
      </c>
      <c r="AS118" s="10">
        <f>(T118/Q118)^(1/4)-1</f>
        <v>0.10188012569054172</v>
      </c>
      <c r="AT118" s="10">
        <f>T118/S118-1</f>
        <v>2.6046998604001947E-2</v>
      </c>
      <c r="AU118" s="10">
        <f>(X118/U118)^(1/4)-1</f>
        <v>0.32471748204876971</v>
      </c>
      <c r="AV118" s="10">
        <f>X118/W118-1</f>
        <v>-0.30153824541687158</v>
      </c>
      <c r="AW118" s="10">
        <f>AJ118/AI118-1</f>
        <v>-0.26011190508291759</v>
      </c>
      <c r="AX118" s="10">
        <f>AR118/P118</f>
        <v>3.2779620853080567E-2</v>
      </c>
      <c r="AY118" s="12">
        <f>AX118+AV118</f>
        <v>-0.26875862456379102</v>
      </c>
      <c r="AZ118" s="11">
        <f>P118/AI118</f>
        <v>2.3706799694395757</v>
      </c>
      <c r="BA118" s="11">
        <f>P118/AJ118</f>
        <v>3.2041061151352253</v>
      </c>
      <c r="BB118" s="11">
        <f>P118/AM118</f>
        <v>1.2820824421543846</v>
      </c>
      <c r="BC118" s="11">
        <f>P118/AN118</f>
        <v>0.963710147045726</v>
      </c>
      <c r="BD118" s="11">
        <f>AVERAGE(AC118:AF118)</f>
        <v>39.155000000000001</v>
      </c>
      <c r="BE118">
        <v>105</v>
      </c>
      <c r="BF118">
        <f>BE118+O118</f>
        <v>225</v>
      </c>
      <c r="BG118">
        <v>117</v>
      </c>
    </row>
    <row r="119" spans="1:59" x14ac:dyDescent="0.3">
      <c r="A119" s="5">
        <f>유니버스!A87</f>
        <v>114810</v>
      </c>
      <c r="B119" s="5" t="str">
        <f>유니버스!B87</f>
        <v>아이원스</v>
      </c>
      <c r="C119" s="5" t="str">
        <f>유니버스!C87</f>
        <v>반도체</v>
      </c>
      <c r="D119" s="5">
        <f>유니버스!D87</f>
        <v>0</v>
      </c>
      <c r="E119" s="6">
        <f>'모멘텀 지표'!C87</f>
        <v>2.0499999999999998</v>
      </c>
      <c r="F119" s="6">
        <f>'모멘텀 지표'!D87</f>
        <v>0.96</v>
      </c>
      <c r="G119" s="6">
        <f>'모멘텀 지표'!E87</f>
        <v>-6.7</v>
      </c>
      <c r="H119" s="6">
        <f>'모멘텀 지표'!F87</f>
        <v>-1.67</v>
      </c>
      <c r="I119" s="6">
        <f>'모멘텀 지표'!G87</f>
        <v>-13.91</v>
      </c>
      <c r="J119" s="6">
        <f>'모멘텀 지표'!H87</f>
        <v>-2.54</v>
      </c>
      <c r="K119" s="6">
        <v>34</v>
      </c>
      <c r="L119" s="6">
        <v>108</v>
      </c>
      <c r="M119" s="6">
        <v>98</v>
      </c>
      <c r="N119">
        <f>L119+M119</f>
        <v>206</v>
      </c>
      <c r="O119">
        <v>113</v>
      </c>
      <c r="P119" s="9">
        <f>'펀더멘탈 지표'!C87</f>
        <v>9470</v>
      </c>
      <c r="Q119" s="9">
        <f>'펀더멘탈 지표'!D87</f>
        <v>1255</v>
      </c>
      <c r="R119" s="9">
        <f>'펀더멘탈 지표'!E87</f>
        <v>1463</v>
      </c>
      <c r="S119" s="9">
        <f>'펀더멘탈 지표'!F87</f>
        <v>1638</v>
      </c>
      <c r="T119" s="9">
        <f>'펀더멘탈 지표'!G87</f>
        <v>0</v>
      </c>
      <c r="U119" s="9">
        <f>'펀더멘탈 지표'!H87</f>
        <v>10</v>
      </c>
      <c r="V119" s="9">
        <f>'펀더멘탈 지표'!I87</f>
        <v>95</v>
      </c>
      <c r="W119" s="9">
        <f>'펀더멘탈 지표'!J87</f>
        <v>366</v>
      </c>
      <c r="X119" s="9">
        <f>'펀더멘탈 지표'!K87</f>
        <v>0</v>
      </c>
      <c r="Y119" s="9">
        <f>'펀더멘탈 지표'!L87</f>
        <v>0.76</v>
      </c>
      <c r="Z119" s="9">
        <f>'펀더멘탈 지표'!M87</f>
        <v>6.51</v>
      </c>
      <c r="AA119" s="9">
        <f>'펀더멘탈 지표'!N87</f>
        <v>22.32</v>
      </c>
      <c r="AB119" s="9">
        <f>'펀더멘탈 지표'!O87</f>
        <v>0</v>
      </c>
      <c r="AC119" s="9">
        <f>'펀더멘탈 지표'!P87</f>
        <v>0</v>
      </c>
      <c r="AD119" s="9">
        <f>'펀더멘탈 지표'!Q87</f>
        <v>-0.24</v>
      </c>
      <c r="AE119" s="9">
        <f>'펀더멘탈 지표'!R87</f>
        <v>23.66</v>
      </c>
      <c r="AF119" s="9">
        <f>'펀더멘탈 지표'!S87</f>
        <v>0</v>
      </c>
      <c r="AG119" s="9">
        <f>'펀더멘탈 지표'!T87</f>
        <v>-130</v>
      </c>
      <c r="AH119" s="9">
        <f>'펀더멘탈 지표'!U87</f>
        <v>-11</v>
      </c>
      <c r="AI119" s="9">
        <f>'펀더멘탈 지표'!V87</f>
        <v>1094</v>
      </c>
      <c r="AJ119" s="9">
        <f>'펀더멘탈 지표'!W87</f>
        <v>0</v>
      </c>
      <c r="AK119" s="9">
        <f>'펀더멘탈 지표'!X87</f>
        <v>4821</v>
      </c>
      <c r="AL119" s="9">
        <f>'펀더멘탈 지표'!Y87</f>
        <v>4358</v>
      </c>
      <c r="AM119" s="9">
        <f>'펀더멘탈 지표'!Z87</f>
        <v>5454</v>
      </c>
      <c r="AN119" s="9">
        <f>'펀더멘탈 지표'!AA87</f>
        <v>0</v>
      </c>
      <c r="AO119" s="9" t="str">
        <f>'펀더멘탈 지표'!AB87</f>
        <v>-</v>
      </c>
      <c r="AP119" s="9" t="str">
        <f>'펀더멘탈 지표'!AC87</f>
        <v>-</v>
      </c>
      <c r="AQ119" s="9">
        <f>'펀더멘탈 지표'!AD87</f>
        <v>0</v>
      </c>
      <c r="AR119" s="9">
        <f>'펀더멘탈 지표'!AE87</f>
        <v>0</v>
      </c>
      <c r="AS119" s="10">
        <f>(T119/Q119)^(1/4)-1</f>
        <v>-1</v>
      </c>
      <c r="AT119" s="10">
        <f>T119/S119-1</f>
        <v>-1</v>
      </c>
      <c r="AU119" s="10">
        <f>(X119/U119)^(1/4)-1</f>
        <v>-1</v>
      </c>
      <c r="AV119" s="10">
        <f>X119/W119-1</f>
        <v>-1</v>
      </c>
      <c r="AW119" s="10">
        <f>AJ119/AI119-1</f>
        <v>-1</v>
      </c>
      <c r="AX119" s="10">
        <f>AR119/P119</f>
        <v>0</v>
      </c>
      <c r="AY119" s="12">
        <f>AX119+AV119</f>
        <v>-1</v>
      </c>
      <c r="AZ119" s="11">
        <f>P119/AI119</f>
        <v>8.6563071297989023</v>
      </c>
      <c r="BA119" s="11" t="e">
        <f>P119/AJ119</f>
        <v>#DIV/0!</v>
      </c>
      <c r="BB119" s="11">
        <f>P119/AM119</f>
        <v>1.7363403006967364</v>
      </c>
      <c r="BC119" s="11" t="e">
        <f>P119/AN119</f>
        <v>#DIV/0!</v>
      </c>
      <c r="BD119" s="11">
        <f>AVERAGE(AC119:AF119)</f>
        <v>5.8550000000000004</v>
      </c>
      <c r="BE119">
        <v>114</v>
      </c>
      <c r="BF119">
        <f>BE119+O119</f>
        <v>227</v>
      </c>
      <c r="BG119">
        <v>118</v>
      </c>
    </row>
    <row r="120" spans="1:59" x14ac:dyDescent="0.3">
      <c r="A120" s="5">
        <f>유니버스!A92</f>
        <v>160980</v>
      </c>
      <c r="B120" s="5" t="str">
        <f>유니버스!B92</f>
        <v>싸이맥스</v>
      </c>
      <c r="C120" s="5" t="str">
        <f>유니버스!C92</f>
        <v>반도체</v>
      </c>
      <c r="D120" s="5">
        <f>유니버스!D92</f>
        <v>0</v>
      </c>
      <c r="E120" s="6">
        <f>'모멘텀 지표'!C92</f>
        <v>-2.39</v>
      </c>
      <c r="F120" s="6">
        <f>'모멘텀 지표'!D92</f>
        <v>-2.34</v>
      </c>
      <c r="G120" s="6">
        <f>'모멘텀 지표'!E92</f>
        <v>5.76</v>
      </c>
      <c r="H120" s="6">
        <f>'모멘텀 지표'!F92</f>
        <v>-2.02</v>
      </c>
      <c r="I120" s="6">
        <f>'모멘텀 지표'!G92</f>
        <v>-2.65</v>
      </c>
      <c r="J120" s="6">
        <f>'모멘텀 지표'!H92</f>
        <v>4.68</v>
      </c>
      <c r="K120" s="6">
        <v>108</v>
      </c>
      <c r="L120" s="6">
        <v>38</v>
      </c>
      <c r="M120" s="6">
        <v>49</v>
      </c>
      <c r="N120">
        <f>L120+M120</f>
        <v>87</v>
      </c>
      <c r="O120">
        <v>31</v>
      </c>
      <c r="P120" s="9">
        <f>'펀더멘탈 지표'!C92</f>
        <v>18350</v>
      </c>
      <c r="Q120" s="9">
        <f>'펀더멘탈 지표'!D92</f>
        <v>835</v>
      </c>
      <c r="R120" s="9">
        <f>'펀더멘탈 지표'!E92</f>
        <v>1729</v>
      </c>
      <c r="S120" s="9">
        <f>'펀더멘탈 지표'!F92</f>
        <v>2423</v>
      </c>
      <c r="T120" s="9" t="str">
        <f>'펀더멘탈 지표'!G92</f>
        <v>nan</v>
      </c>
      <c r="U120" s="9">
        <f>'펀더멘탈 지표'!H92</f>
        <v>20</v>
      </c>
      <c r="V120" s="9">
        <f>'펀더멘탈 지표'!I92</f>
        <v>230</v>
      </c>
      <c r="W120" s="9">
        <f>'펀더멘탈 지표'!J92</f>
        <v>324</v>
      </c>
      <c r="X120" s="9" t="str">
        <f>'펀더멘탈 지표'!K92</f>
        <v>nan</v>
      </c>
      <c r="Y120" s="9">
        <f>'펀더멘탈 지표'!L92</f>
        <v>2.37</v>
      </c>
      <c r="Z120" s="9">
        <f>'펀더멘탈 지표'!M92</f>
        <v>13.29</v>
      </c>
      <c r="AA120" s="9">
        <f>'펀더멘탈 지표'!N92</f>
        <v>13.38</v>
      </c>
      <c r="AB120" s="9" t="str">
        <f>'펀더멘탈 지표'!O92</f>
        <v>nan</v>
      </c>
      <c r="AC120" s="9">
        <f>'펀더멘탈 지표'!P92</f>
        <v>4.12</v>
      </c>
      <c r="AD120" s="9">
        <f>'펀더멘탈 지표'!Q92</f>
        <v>20.05</v>
      </c>
      <c r="AE120" s="9">
        <f>'펀더멘탈 지표'!R92</f>
        <v>17.77</v>
      </c>
      <c r="AF120" s="9" t="str">
        <f>'펀더멘탈 지표'!S92</f>
        <v>nan</v>
      </c>
      <c r="AG120" s="9">
        <f>'펀더멘탈 지표'!T92</f>
        <v>401</v>
      </c>
      <c r="AH120" s="9">
        <f>'펀더멘탈 지표'!U92</f>
        <v>2113</v>
      </c>
      <c r="AI120" s="9">
        <f>'펀더멘탈 지표'!V92</f>
        <v>2233</v>
      </c>
      <c r="AJ120" s="9" t="str">
        <f>'펀더멘탈 지표'!W92</f>
        <v>nan</v>
      </c>
      <c r="AK120" s="9">
        <f>'펀더멘탈 지표'!X92</f>
        <v>10239</v>
      </c>
      <c r="AL120" s="9">
        <f>'펀더멘탈 지표'!Y92</f>
        <v>12317</v>
      </c>
      <c r="AM120" s="9">
        <f>'펀더멘탈 지표'!Z92</f>
        <v>14358</v>
      </c>
      <c r="AN120" s="9" t="str">
        <f>'펀더멘탈 지표'!AA92</f>
        <v>nan</v>
      </c>
      <c r="AO120" s="9">
        <f>'펀더멘탈 지표'!AB92</f>
        <v>250</v>
      </c>
      <c r="AP120" s="9">
        <f>'펀더멘탈 지표'!AC92</f>
        <v>350</v>
      </c>
      <c r="AQ120" s="9">
        <f>'펀더멘탈 지표'!AD92</f>
        <v>400</v>
      </c>
      <c r="AR120" s="9" t="str">
        <f>'펀더멘탈 지표'!AE92</f>
        <v>nan</v>
      </c>
      <c r="AS120" s="10" t="e">
        <f>(T120/Q120)^(1/4)-1</f>
        <v>#VALUE!</v>
      </c>
      <c r="AT120" s="10" t="e">
        <f>T120/S120-1</f>
        <v>#VALUE!</v>
      </c>
      <c r="AU120" s="10" t="e">
        <f>(X120/U120)^(1/4)-1</f>
        <v>#VALUE!</v>
      </c>
      <c r="AV120" s="10" t="e">
        <f>X120/W120-1</f>
        <v>#VALUE!</v>
      </c>
      <c r="AW120" s="10" t="e">
        <f>AJ120/AI120-1</f>
        <v>#VALUE!</v>
      </c>
      <c r="AX120" s="10">
        <f>AQ120/P120</f>
        <v>2.1798365122615803E-2</v>
      </c>
      <c r="AY120" s="12" t="e">
        <f>AX120+AV120</f>
        <v>#VALUE!</v>
      </c>
      <c r="AZ120" s="11">
        <f>P120/AI120</f>
        <v>8.2176444245409765</v>
      </c>
      <c r="BA120" s="11" t="e">
        <f>P120/AJ120</f>
        <v>#VALUE!</v>
      </c>
      <c r="BB120" s="11">
        <f>P120/AM120</f>
        <v>1.2780331522496169</v>
      </c>
      <c r="BC120" s="11" t="e">
        <f>P120/AN120</f>
        <v>#VALUE!</v>
      </c>
      <c r="BD120" s="11">
        <f>AVERAGE(AC120:AF120)</f>
        <v>13.979999999999999</v>
      </c>
      <c r="BE120">
        <v>500</v>
      </c>
      <c r="BF120">
        <f>BE120+O120</f>
        <v>531</v>
      </c>
      <c r="BG120">
        <v>119</v>
      </c>
    </row>
    <row r="121" spans="1:59" x14ac:dyDescent="0.3">
      <c r="A121" s="5">
        <f>유니버스!A7</f>
        <v>1540</v>
      </c>
      <c r="B121" s="5" t="str">
        <f>유니버스!B7</f>
        <v>안국약품</v>
      </c>
      <c r="C121" s="5" t="str">
        <f>유니버스!C7</f>
        <v>바이오</v>
      </c>
      <c r="D121" s="5">
        <f>유니버스!D7</f>
        <v>0</v>
      </c>
      <c r="E121" s="6">
        <f>'모멘텀 지표'!C7</f>
        <v>0.44</v>
      </c>
      <c r="F121" s="6">
        <f>'모멘텀 지표'!D7</f>
        <v>-0.35</v>
      </c>
      <c r="G121" s="6">
        <f>'모멘텀 지표'!E7</f>
        <v>-2.58</v>
      </c>
      <c r="H121" s="6">
        <f>'모멘텀 지표'!F7</f>
        <v>-1.05</v>
      </c>
      <c r="I121" s="6">
        <f>'모멘텀 지표'!G7</f>
        <v>12.94</v>
      </c>
      <c r="J121" s="6">
        <f>'모멘텀 지표'!H7</f>
        <v>3.52</v>
      </c>
      <c r="K121" s="6">
        <v>53</v>
      </c>
      <c r="L121" s="6">
        <v>82</v>
      </c>
      <c r="M121" s="6">
        <v>10</v>
      </c>
      <c r="N121">
        <f>L121+M121</f>
        <v>92</v>
      </c>
      <c r="O121">
        <v>34</v>
      </c>
      <c r="P121" s="9">
        <f>'펀더멘탈 지표'!C7</f>
        <v>11350</v>
      </c>
      <c r="Q121" s="9">
        <f>'펀더멘탈 지표'!D7</f>
        <v>1559</v>
      </c>
      <c r="R121" s="9">
        <f>'펀더멘탈 지표'!E7</f>
        <v>1434</v>
      </c>
      <c r="S121" s="9">
        <f>'펀더멘탈 지표'!F7</f>
        <v>1635</v>
      </c>
      <c r="T121" s="9" t="str">
        <f>'펀더멘탈 지표'!G7</f>
        <v>nan</v>
      </c>
      <c r="U121" s="9">
        <f>'펀더멘탈 지표'!H7</f>
        <v>24</v>
      </c>
      <c r="V121" s="9">
        <f>'펀더멘탈 지표'!I7</f>
        <v>-1</v>
      </c>
      <c r="W121" s="9">
        <f>'펀더멘탈 지표'!J7</f>
        <v>-11</v>
      </c>
      <c r="X121" s="9" t="str">
        <f>'펀더멘탈 지표'!K7</f>
        <v>nan</v>
      </c>
      <c r="Y121" s="9">
        <f>'펀더멘탈 지표'!L7</f>
        <v>1.55</v>
      </c>
      <c r="Z121" s="9">
        <f>'펀더멘탈 지표'!M7</f>
        <v>-0.04</v>
      </c>
      <c r="AA121" s="9">
        <f>'펀더멘탈 지표'!N7</f>
        <v>-0.66</v>
      </c>
      <c r="AB121" s="9" t="str">
        <f>'펀더멘탈 지표'!O7</f>
        <v>nan</v>
      </c>
      <c r="AC121" s="9">
        <f>'펀더멘탈 지표'!P7</f>
        <v>1.72</v>
      </c>
      <c r="AD121" s="9">
        <f>'펀더멘탈 지표'!Q7</f>
        <v>-0.9</v>
      </c>
      <c r="AE121" s="9">
        <f>'펀더멘탈 지표'!R7</f>
        <v>2.72</v>
      </c>
      <c r="AF121" s="9" t="str">
        <f>'펀더멘탈 지표'!S7</f>
        <v>nan</v>
      </c>
      <c r="AG121" s="9">
        <f>'펀더멘탈 지표'!T7</f>
        <v>194</v>
      </c>
      <c r="AH121" s="9">
        <f>'펀더멘탈 지표'!U7</f>
        <v>-101</v>
      </c>
      <c r="AI121" s="9">
        <f>'펀더멘탈 지표'!V7</f>
        <v>302</v>
      </c>
      <c r="AJ121" s="9" t="str">
        <f>'펀더멘탈 지표'!W7</f>
        <v>nan</v>
      </c>
      <c r="AK121" s="9">
        <f>'펀더멘탈 지표'!X7</f>
        <v>12937</v>
      </c>
      <c r="AL121" s="9">
        <f>'펀더멘탈 지표'!Y7</f>
        <v>12575</v>
      </c>
      <c r="AM121" s="9">
        <f>'펀더멘탈 지표'!Z7</f>
        <v>12726</v>
      </c>
      <c r="AN121" s="9" t="str">
        <f>'펀더멘탈 지표'!AA7</f>
        <v>nan</v>
      </c>
      <c r="AO121" s="9">
        <f>'펀더멘탈 지표'!AB7</f>
        <v>220</v>
      </c>
      <c r="AP121" s="9">
        <f>'펀더멘탈 지표'!AC7</f>
        <v>220</v>
      </c>
      <c r="AQ121" s="9">
        <f>'펀더멘탈 지표'!AD7</f>
        <v>220</v>
      </c>
      <c r="AR121" s="9" t="str">
        <f>'펀더멘탈 지표'!AE7</f>
        <v>nan</v>
      </c>
      <c r="AS121" s="10" t="e">
        <f>(T121/Q121)^(1/4)-1</f>
        <v>#VALUE!</v>
      </c>
      <c r="AT121" s="10" t="e">
        <f>T121/S121-1</f>
        <v>#VALUE!</v>
      </c>
      <c r="AU121" s="10" t="e">
        <f>(X121/U121)^(1/4)-1</f>
        <v>#VALUE!</v>
      </c>
      <c r="AV121" s="10" t="e">
        <f>X121/W121-1</f>
        <v>#VALUE!</v>
      </c>
      <c r="AW121" s="10" t="e">
        <f>AJ121/AI121-1</f>
        <v>#VALUE!</v>
      </c>
      <c r="AX121" s="10">
        <f>AQ121/P121</f>
        <v>1.9383259911894272E-2</v>
      </c>
      <c r="AY121" s="12" t="e">
        <f>AX121+AV121</f>
        <v>#VALUE!</v>
      </c>
      <c r="AZ121" s="11">
        <f>P121/AI121</f>
        <v>37.58278145695364</v>
      </c>
      <c r="BA121" s="11" t="e">
        <f>P121/AJ121</f>
        <v>#VALUE!</v>
      </c>
      <c r="BB121" s="11">
        <f>P121/AM121</f>
        <v>0.8918749017758919</v>
      </c>
      <c r="BC121" s="11" t="e">
        <f>P121/AN121</f>
        <v>#VALUE!</v>
      </c>
      <c r="BD121" s="11">
        <f>AVERAGE(AC121:AF121)</f>
        <v>1.18</v>
      </c>
      <c r="BE121">
        <v>500</v>
      </c>
      <c r="BF121">
        <f>BE121+O121</f>
        <v>534</v>
      </c>
      <c r="BG121">
        <v>120</v>
      </c>
    </row>
    <row r="122" spans="1:59" x14ac:dyDescent="0.3">
      <c r="A122" s="5">
        <f>유니버스!A72</f>
        <v>89980</v>
      </c>
      <c r="B122" s="5" t="str">
        <f>유니버스!B72</f>
        <v>상아프론테크</v>
      </c>
      <c r="C122" s="5" t="str">
        <f>유니버스!C72</f>
        <v>신재생</v>
      </c>
      <c r="D122" s="5" t="str">
        <f>유니버스!D72</f>
        <v>수소</v>
      </c>
      <c r="E122" s="6">
        <f>'모멘텀 지표'!C72</f>
        <v>-1.71</v>
      </c>
      <c r="F122" s="6">
        <f>'모멘텀 지표'!D72</f>
        <v>-0.76</v>
      </c>
      <c r="G122" s="6">
        <f>'모멘텀 지표'!E72</f>
        <v>-4.05</v>
      </c>
      <c r="H122" s="6">
        <f>'모멘텀 지표'!F72</f>
        <v>-4.59</v>
      </c>
      <c r="I122" s="6">
        <f>'모멘텀 지표'!G72</f>
        <v>-12.77</v>
      </c>
      <c r="J122" s="6">
        <f>'모멘텀 지표'!H72</f>
        <v>-2.81</v>
      </c>
      <c r="K122" s="6">
        <v>96</v>
      </c>
      <c r="L122" s="6">
        <v>95</v>
      </c>
      <c r="M122" s="6">
        <v>94</v>
      </c>
      <c r="N122">
        <f>L122+M122</f>
        <v>189</v>
      </c>
      <c r="O122">
        <v>105</v>
      </c>
      <c r="P122" s="9">
        <f>'펀더멘탈 지표'!C72</f>
        <v>40300</v>
      </c>
      <c r="Q122" s="9">
        <f>'펀더멘탈 지표'!D72</f>
        <v>1862</v>
      </c>
      <c r="R122" s="9">
        <f>'펀더멘탈 지표'!E72</f>
        <v>1533</v>
      </c>
      <c r="S122" s="9">
        <f>'펀더멘탈 지표'!F72</f>
        <v>1785</v>
      </c>
      <c r="T122" s="9" t="str">
        <f>'펀더멘탈 지표'!G72</f>
        <v>nan</v>
      </c>
      <c r="U122" s="9">
        <f>'펀더멘탈 지표'!H72</f>
        <v>149</v>
      </c>
      <c r="V122" s="9">
        <f>'펀더멘탈 지표'!I72</f>
        <v>74</v>
      </c>
      <c r="W122" s="9">
        <f>'펀더멘탈 지표'!J72</f>
        <v>120</v>
      </c>
      <c r="X122" s="9" t="str">
        <f>'펀더멘탈 지표'!K72</f>
        <v>nan</v>
      </c>
      <c r="Y122" s="9">
        <f>'펀더멘탈 지표'!L72</f>
        <v>8</v>
      </c>
      <c r="Z122" s="9">
        <f>'펀더멘탈 지표'!M72</f>
        <v>4.8099999999999996</v>
      </c>
      <c r="AA122" s="9">
        <f>'펀더멘탈 지표'!N72</f>
        <v>6.71</v>
      </c>
      <c r="AB122" s="9" t="str">
        <f>'펀더멘탈 지표'!O72</f>
        <v>nan</v>
      </c>
      <c r="AC122" s="9">
        <f>'펀더멘탈 지표'!P72</f>
        <v>9.4700000000000006</v>
      </c>
      <c r="AD122" s="9">
        <f>'펀더멘탈 지표'!Q72</f>
        <v>1.58</v>
      </c>
      <c r="AE122" s="9">
        <f>'펀더멘탈 지표'!R72</f>
        <v>5.61</v>
      </c>
      <c r="AF122" s="9" t="str">
        <f>'펀더멘탈 지표'!S72</f>
        <v>nan</v>
      </c>
      <c r="AG122" s="9">
        <f>'펀더멘탈 지표'!T72</f>
        <v>834</v>
      </c>
      <c r="AH122" s="9">
        <f>'펀더멘탈 지표'!U72</f>
        <v>149</v>
      </c>
      <c r="AI122" s="9">
        <f>'펀더멘탈 지표'!V72</f>
        <v>589</v>
      </c>
      <c r="AJ122" s="9" t="str">
        <f>'펀더멘탈 지표'!W72</f>
        <v>nan</v>
      </c>
      <c r="AK122" s="9">
        <f>'펀더멘탈 지표'!X72</f>
        <v>9472</v>
      </c>
      <c r="AL122" s="9">
        <f>'펀더멘탈 지표'!Y72</f>
        <v>9873</v>
      </c>
      <c r="AM122" s="9">
        <f>'펀더멘탈 지표'!Z72</f>
        <v>11747</v>
      </c>
      <c r="AN122" s="9" t="str">
        <f>'펀더멘탈 지표'!AA72</f>
        <v>nan</v>
      </c>
      <c r="AO122" s="9">
        <f>'펀더멘탈 지표'!AB72</f>
        <v>160</v>
      </c>
      <c r="AP122" s="9">
        <f>'펀더멘탈 지표'!AC72</f>
        <v>160</v>
      </c>
      <c r="AQ122" s="9">
        <f>'펀더멘탈 지표'!AD72</f>
        <v>200</v>
      </c>
      <c r="AR122" s="9" t="str">
        <f>'펀더멘탈 지표'!AE72</f>
        <v>nan</v>
      </c>
      <c r="AS122" s="10" t="e">
        <f>(T122/Q122)^(1/4)-1</f>
        <v>#VALUE!</v>
      </c>
      <c r="AT122" s="10" t="e">
        <f>T122/S122-1</f>
        <v>#VALUE!</v>
      </c>
      <c r="AU122" s="10" t="e">
        <f>(X122/U122)^(1/4)-1</f>
        <v>#VALUE!</v>
      </c>
      <c r="AV122" s="10" t="e">
        <f>X122/W122-1</f>
        <v>#VALUE!</v>
      </c>
      <c r="AW122" s="10" t="e">
        <f>AJ122/AI122-1</f>
        <v>#VALUE!</v>
      </c>
      <c r="AX122" s="10">
        <f>AQ122/P122</f>
        <v>4.9627791563275434E-3</v>
      </c>
      <c r="AY122" s="12" t="e">
        <f>AX122+AV122</f>
        <v>#VALUE!</v>
      </c>
      <c r="AZ122" s="11">
        <f>P122/AI122</f>
        <v>68.421052631578945</v>
      </c>
      <c r="BA122" s="11" t="e">
        <f>P122/AJ122</f>
        <v>#VALUE!</v>
      </c>
      <c r="BB122" s="11">
        <f>P122/AM122</f>
        <v>3.4306631480377967</v>
      </c>
      <c r="BC122" s="11" t="e">
        <f>P122/AN122</f>
        <v>#VALUE!</v>
      </c>
      <c r="BD122" s="11">
        <f>AVERAGE(AC122:AF122)</f>
        <v>5.5533333333333337</v>
      </c>
      <c r="BE122">
        <v>500</v>
      </c>
      <c r="BF122">
        <f>BE122+O122</f>
        <v>605</v>
      </c>
      <c r="BG122">
        <v>121</v>
      </c>
    </row>
    <row r="123" spans="1:59" x14ac:dyDescent="0.3">
      <c r="A123" s="5">
        <f>유니버스!A82</f>
        <v>101490</v>
      </c>
      <c r="B123" s="5" t="str">
        <f>유니버스!B82</f>
        <v>에스앤에스텍</v>
      </c>
      <c r="C123" s="5" t="str">
        <f>유니버스!C82</f>
        <v>반도체</v>
      </c>
      <c r="D123" s="5" t="str">
        <f>유니버스!D82</f>
        <v>부품</v>
      </c>
      <c r="E123" s="6">
        <f>'모멘텀 지표'!C82</f>
        <v>0</v>
      </c>
      <c r="F123" s="6">
        <f>'모멘텀 지표'!D82</f>
        <v>-0.98</v>
      </c>
      <c r="G123" s="6">
        <f>'모멘텀 지표'!E82</f>
        <v>-3.74</v>
      </c>
      <c r="H123" s="6">
        <f>'모멘텀 지표'!F82</f>
        <v>-4.24</v>
      </c>
      <c r="I123" s="6">
        <f>'모멘텀 지표'!G82</f>
        <v>-12.92</v>
      </c>
      <c r="J123" s="6">
        <f>'모멘텀 지표'!H82</f>
        <v>-4.7699999999999996</v>
      </c>
      <c r="K123" s="6">
        <v>64</v>
      </c>
      <c r="L123" s="6">
        <v>94</v>
      </c>
      <c r="M123" s="6">
        <v>95</v>
      </c>
      <c r="N123">
        <f>L123+M123</f>
        <v>189</v>
      </c>
      <c r="O123">
        <v>106</v>
      </c>
      <c r="P123" s="9">
        <f>'펀더멘탈 지표'!C82</f>
        <v>28300</v>
      </c>
      <c r="Q123" s="9">
        <f>'펀더멘탈 지표'!D82</f>
        <v>845</v>
      </c>
      <c r="R123" s="9">
        <f>'펀더멘탈 지표'!E82</f>
        <v>874</v>
      </c>
      <c r="S123" s="9">
        <f>'펀더멘탈 지표'!F82</f>
        <v>988</v>
      </c>
      <c r="T123" s="9" t="str">
        <f>'펀더멘탈 지표'!G82</f>
        <v>nan</v>
      </c>
      <c r="U123" s="9">
        <f>'펀더멘탈 지표'!H82</f>
        <v>111</v>
      </c>
      <c r="V123" s="9">
        <f>'펀더멘탈 지표'!I82</f>
        <v>110</v>
      </c>
      <c r="W123" s="9">
        <f>'펀더멘탈 지표'!J82</f>
        <v>126</v>
      </c>
      <c r="X123" s="9" t="str">
        <f>'펀더멘탈 지표'!K82</f>
        <v>nan</v>
      </c>
      <c r="Y123" s="9">
        <f>'펀더멘탈 지표'!L82</f>
        <v>13.14</v>
      </c>
      <c r="Z123" s="9">
        <f>'펀더멘탈 지표'!M82</f>
        <v>12.63</v>
      </c>
      <c r="AA123" s="9">
        <f>'펀더멘탈 지표'!N82</f>
        <v>12.76</v>
      </c>
      <c r="AB123" s="9" t="str">
        <f>'펀더멘탈 지표'!O82</f>
        <v>nan</v>
      </c>
      <c r="AC123" s="9">
        <f>'펀더멘탈 지표'!P82</f>
        <v>12</v>
      </c>
      <c r="AD123" s="9" t="str">
        <f>'펀더멘탈 지표'!Q82</f>
        <v>nan</v>
      </c>
      <c r="AE123" s="9">
        <f>'펀더멘탈 지표'!R82</f>
        <v>6.79</v>
      </c>
      <c r="AF123" s="9" t="str">
        <f>'펀더멘탈 지표'!S82</f>
        <v>nan</v>
      </c>
      <c r="AG123" s="9">
        <f>'펀더멘탈 지표'!T82</f>
        <v>512</v>
      </c>
      <c r="AH123" s="9">
        <f>'펀더멘탈 지표'!U82</f>
        <v>539</v>
      </c>
      <c r="AI123" s="9">
        <f>'펀더멘탈 지표'!V82</f>
        <v>536</v>
      </c>
      <c r="AJ123" s="9" t="str">
        <f>'펀더멘탈 지표'!W82</f>
        <v>nan</v>
      </c>
      <c r="AK123" s="9">
        <f>'펀더멘탈 지표'!X82</f>
        <v>4634</v>
      </c>
      <c r="AL123" s="9">
        <f>'펀더멘탈 지표'!Y82</f>
        <v>7896</v>
      </c>
      <c r="AM123" s="9">
        <f>'펀더멘탈 지표'!Z82</f>
        <v>8374</v>
      </c>
      <c r="AN123" s="9" t="str">
        <f>'펀더멘탈 지표'!AA82</f>
        <v>nan</v>
      </c>
      <c r="AO123" s="9">
        <f>'펀더멘탈 지표'!AB82</f>
        <v>50</v>
      </c>
      <c r="AP123" s="9">
        <f>'펀더멘탈 지표'!AC82</f>
        <v>80</v>
      </c>
      <c r="AQ123" s="9">
        <f>'펀더멘탈 지표'!AD82</f>
        <v>100</v>
      </c>
      <c r="AR123" s="9" t="str">
        <f>'펀더멘탈 지표'!AE82</f>
        <v>nan</v>
      </c>
      <c r="AS123" s="10" t="e">
        <f>(T123/Q123)^(1/4)-1</f>
        <v>#VALUE!</v>
      </c>
      <c r="AT123" s="10" t="e">
        <f>T123/S123-1</f>
        <v>#VALUE!</v>
      </c>
      <c r="AU123" s="10" t="e">
        <f>(X123/U123)^(1/4)-1</f>
        <v>#VALUE!</v>
      </c>
      <c r="AV123" s="10" t="e">
        <f>X123/W123-1</f>
        <v>#VALUE!</v>
      </c>
      <c r="AW123" s="10" t="e">
        <f>AJ123/AI123-1</f>
        <v>#VALUE!</v>
      </c>
      <c r="AX123" s="10">
        <f>AQ123/P123</f>
        <v>3.5335689045936395E-3</v>
      </c>
      <c r="AY123" s="12" t="e">
        <f>AX123+AV123</f>
        <v>#VALUE!</v>
      </c>
      <c r="AZ123" s="11">
        <f>P123/AI123</f>
        <v>52.798507462686565</v>
      </c>
      <c r="BA123" s="11" t="e">
        <f>P123/AJ123</f>
        <v>#VALUE!</v>
      </c>
      <c r="BB123" s="11">
        <f>P123/AM123</f>
        <v>3.379508000955338</v>
      </c>
      <c r="BC123" s="11" t="e">
        <f>P123/AN123</f>
        <v>#VALUE!</v>
      </c>
      <c r="BD123" s="11">
        <f>AVERAGE(AC123:AF123)</f>
        <v>9.3949999999999996</v>
      </c>
      <c r="BE123">
        <v>500</v>
      </c>
      <c r="BF123">
        <f>BE123+O123</f>
        <v>606</v>
      </c>
      <c r="BG123">
        <v>122</v>
      </c>
    </row>
    <row r="124" spans="1:59" x14ac:dyDescent="0.3">
      <c r="A124" s="5">
        <f>유니버스!A124</f>
        <v>383310</v>
      </c>
      <c r="B124" s="5" t="str">
        <f>유니버스!B124</f>
        <v>에코프로에이치엔</v>
      </c>
      <c r="C124" s="5" t="str">
        <f>유니버스!C124</f>
        <v>신재생</v>
      </c>
      <c r="D124" s="5" t="str">
        <f>유니버스!D124</f>
        <v>유해물질 정화</v>
      </c>
      <c r="E124" s="6">
        <f>'모멘텀 지표'!C124</f>
        <v>-2.94</v>
      </c>
      <c r="F124" s="6">
        <f>'모멘텀 지표'!D124</f>
        <v>-1.27</v>
      </c>
      <c r="G124" s="6">
        <f>'모멘텀 지표'!E124</f>
        <v>-3.11</v>
      </c>
      <c r="H124" s="6">
        <f>'모멘텀 지표'!F124</f>
        <v>-3.42</v>
      </c>
      <c r="I124" s="6">
        <f>'모멘텀 지표'!G124</f>
        <v>-19.97</v>
      </c>
      <c r="J124" s="6">
        <f>'모멘텀 지표'!H124</f>
        <v>-1.46</v>
      </c>
      <c r="K124" s="6">
        <v>112</v>
      </c>
      <c r="L124" s="6">
        <v>89</v>
      </c>
      <c r="M124" s="6">
        <v>116</v>
      </c>
      <c r="N124">
        <f>L124+M124</f>
        <v>205</v>
      </c>
      <c r="O124">
        <v>112</v>
      </c>
      <c r="P124" s="9">
        <f>'펀더멘탈 지표'!C124</f>
        <v>52900</v>
      </c>
      <c r="Q124" s="9" t="str">
        <f>'펀더멘탈 지표'!D124</f>
        <v>nan</v>
      </c>
      <c r="R124" s="9" t="str">
        <f>'펀더멘탈 지표'!E124</f>
        <v>nan</v>
      </c>
      <c r="S124" s="9">
        <f>'펀더멘탈 지표'!F124</f>
        <v>909</v>
      </c>
      <c r="T124" s="9" t="str">
        <f>'펀더멘탈 지표'!G124</f>
        <v>nan</v>
      </c>
      <c r="U124" s="9" t="str">
        <f>'펀더멘탈 지표'!H124</f>
        <v>nan</v>
      </c>
      <c r="V124" s="9" t="str">
        <f>'펀더멘탈 지표'!I124</f>
        <v>nan</v>
      </c>
      <c r="W124" s="9">
        <f>'펀더멘탈 지표'!J124</f>
        <v>139</v>
      </c>
      <c r="X124" s="9" t="str">
        <f>'펀더멘탈 지표'!K124</f>
        <v>nan</v>
      </c>
      <c r="Y124" s="9" t="str">
        <f>'펀더멘탈 지표'!L124</f>
        <v>nan</v>
      </c>
      <c r="Z124" s="9" t="str">
        <f>'펀더멘탈 지표'!M124</f>
        <v>nan</v>
      </c>
      <c r="AA124" s="9">
        <f>'펀더멘탈 지표'!N124</f>
        <v>15.27</v>
      </c>
      <c r="AB124" s="9" t="str">
        <f>'펀더멘탈 지표'!O124</f>
        <v>nan</v>
      </c>
      <c r="AC124" s="9" t="str">
        <f>'펀더멘탈 지표'!P124</f>
        <v>nan</v>
      </c>
      <c r="AD124" s="9" t="str">
        <f>'펀더멘탈 지표'!Q124</f>
        <v>nan</v>
      </c>
      <c r="AE124" s="9" t="str">
        <f>'펀더멘탈 지표'!R124</f>
        <v>nan</v>
      </c>
      <c r="AF124" s="9" t="str">
        <f>'펀더멘탈 지표'!S124</f>
        <v>nan</v>
      </c>
      <c r="AG124" s="9" t="str">
        <f>'펀더멘탈 지표'!T124</f>
        <v>nan</v>
      </c>
      <c r="AH124" s="9" t="str">
        <f>'펀더멘탈 지표'!U124</f>
        <v>nan</v>
      </c>
      <c r="AI124" s="9">
        <f>'펀더멘탈 지표'!V124</f>
        <v>1127</v>
      </c>
      <c r="AJ124" s="9" t="str">
        <f>'펀더멘탈 지표'!W124</f>
        <v>nan</v>
      </c>
      <c r="AK124" s="9" t="str">
        <f>'펀더멘탈 지표'!X124</f>
        <v>nan</v>
      </c>
      <c r="AL124" s="9" t="str">
        <f>'펀더멘탈 지표'!Y124</f>
        <v>nan</v>
      </c>
      <c r="AM124" s="9">
        <f>'펀더멘탈 지표'!Z124</f>
        <v>4101</v>
      </c>
      <c r="AN124" s="9" t="str">
        <f>'펀더멘탈 지표'!AA124</f>
        <v>nan</v>
      </c>
      <c r="AO124" s="9" t="str">
        <f>'펀더멘탈 지표'!AB124</f>
        <v>nan</v>
      </c>
      <c r="AP124" s="9" t="str">
        <f>'펀더멘탈 지표'!AC124</f>
        <v>nan</v>
      </c>
      <c r="AQ124" s="9">
        <f>'펀더멘탈 지표'!AD124</f>
        <v>330</v>
      </c>
      <c r="AR124" s="9" t="str">
        <f>'펀더멘탈 지표'!AE124</f>
        <v>nan</v>
      </c>
      <c r="AS124" s="10" t="e">
        <f>(T124/Q124)^(1/4)-1</f>
        <v>#VALUE!</v>
      </c>
      <c r="AT124" s="10" t="e">
        <f>T124/S124-1</f>
        <v>#VALUE!</v>
      </c>
      <c r="AU124" s="10" t="e">
        <f>(X124/U124)^(1/4)-1</f>
        <v>#VALUE!</v>
      </c>
      <c r="AV124" s="10" t="e">
        <f>X124/W124-1</f>
        <v>#VALUE!</v>
      </c>
      <c r="AW124" s="10" t="e">
        <f>AJ124/AI124-1</f>
        <v>#VALUE!</v>
      </c>
      <c r="AX124" s="10">
        <f>AQ124/P124</f>
        <v>6.2381852551984876E-3</v>
      </c>
      <c r="AY124" s="12" t="e">
        <f>AX124+AV124</f>
        <v>#VALUE!</v>
      </c>
      <c r="AZ124" s="11">
        <f>P124/AI124</f>
        <v>46.938775510204081</v>
      </c>
      <c r="BA124" s="11" t="e">
        <f>P124/AJ124</f>
        <v>#VALUE!</v>
      </c>
      <c r="BB124" s="11">
        <f>P124/AM124</f>
        <v>12.899292855401121</v>
      </c>
      <c r="BC124" s="11" t="e">
        <f>P124/AN124</f>
        <v>#VALUE!</v>
      </c>
      <c r="BD124" s="11" t="e">
        <f>AVERAGE(AC124:AF124)</f>
        <v>#DIV/0!</v>
      </c>
      <c r="BE124">
        <v>500</v>
      </c>
      <c r="BF124">
        <f>BE124+O124</f>
        <v>612</v>
      </c>
      <c r="BG124">
        <v>123</v>
      </c>
    </row>
    <row r="1048576" spans="50:50" x14ac:dyDescent="0.3">
      <c r="AX1048576" s="10"/>
    </row>
  </sheetData>
  <autoFilter ref="A1:BG124" xr:uid="{00000000-0001-0000-0000-000000000000}">
    <sortState xmlns:xlrd2="http://schemas.microsoft.com/office/spreadsheetml/2017/richdata2" ref="A2:BG124">
      <sortCondition ref="BG1:BG124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4"/>
  <sheetViews>
    <sheetView workbookViewId="0">
      <selection activeCell="C2" sqref="C2"/>
    </sheetView>
  </sheetViews>
  <sheetFormatPr defaultRowHeight="16.5" x14ac:dyDescent="0.3"/>
  <cols>
    <col min="1" max="1" width="10.25" bestFit="1" customWidth="1"/>
    <col min="2" max="2" width="19.5" bestFit="1" customWidth="1"/>
    <col min="3" max="3" width="11" bestFit="1" customWidth="1"/>
    <col min="4" max="4" width="23.1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80</v>
      </c>
      <c r="B2" t="s">
        <v>93</v>
      </c>
      <c r="C2" t="s">
        <v>134</v>
      </c>
    </row>
    <row r="3" spans="1:4" x14ac:dyDescent="0.3">
      <c r="A3">
        <v>270</v>
      </c>
      <c r="B3" t="s">
        <v>49</v>
      </c>
      <c r="C3" t="s">
        <v>129</v>
      </c>
      <c r="D3" t="s">
        <v>129</v>
      </c>
    </row>
    <row r="4" spans="1:4" x14ac:dyDescent="0.3">
      <c r="A4">
        <v>660</v>
      </c>
      <c r="B4" t="s">
        <v>5</v>
      </c>
      <c r="C4" t="s">
        <v>127</v>
      </c>
      <c r="D4" t="s">
        <v>142</v>
      </c>
    </row>
    <row r="5" spans="1:4" x14ac:dyDescent="0.3">
      <c r="A5">
        <v>720</v>
      </c>
      <c r="B5" t="s">
        <v>97</v>
      </c>
      <c r="C5" t="s">
        <v>135</v>
      </c>
    </row>
    <row r="6" spans="1:4" x14ac:dyDescent="0.3">
      <c r="A6">
        <v>990</v>
      </c>
      <c r="B6" t="s">
        <v>16</v>
      </c>
      <c r="C6" t="s">
        <v>127</v>
      </c>
      <c r="D6" t="s">
        <v>153</v>
      </c>
    </row>
    <row r="7" spans="1:4" x14ac:dyDescent="0.3">
      <c r="A7">
        <v>1540</v>
      </c>
      <c r="B7" t="s">
        <v>78</v>
      </c>
      <c r="C7" t="s">
        <v>133</v>
      </c>
    </row>
    <row r="8" spans="1:4" x14ac:dyDescent="0.3">
      <c r="A8">
        <v>1680</v>
      </c>
      <c r="B8" t="s">
        <v>86</v>
      </c>
      <c r="C8" t="s">
        <v>134</v>
      </c>
    </row>
    <row r="9" spans="1:4" x14ac:dyDescent="0.3">
      <c r="A9">
        <v>3670</v>
      </c>
      <c r="B9" t="s">
        <v>37</v>
      </c>
      <c r="C9" t="s">
        <v>128</v>
      </c>
      <c r="D9" t="s">
        <v>159</v>
      </c>
    </row>
    <row r="10" spans="1:4" x14ac:dyDescent="0.3">
      <c r="A10">
        <v>4170</v>
      </c>
      <c r="B10" t="s">
        <v>95</v>
      </c>
      <c r="C10" t="s">
        <v>134</v>
      </c>
    </row>
    <row r="11" spans="1:4" x14ac:dyDescent="0.3">
      <c r="A11">
        <v>4370</v>
      </c>
      <c r="B11" t="s">
        <v>87</v>
      </c>
      <c r="C11" t="s">
        <v>134</v>
      </c>
    </row>
    <row r="12" spans="1:4" x14ac:dyDescent="0.3">
      <c r="A12">
        <v>5380</v>
      </c>
      <c r="B12" t="s">
        <v>48</v>
      </c>
      <c r="C12" t="s">
        <v>129</v>
      </c>
      <c r="D12" t="s">
        <v>129</v>
      </c>
    </row>
    <row r="13" spans="1:4" x14ac:dyDescent="0.3">
      <c r="A13">
        <v>5850</v>
      </c>
      <c r="B13" t="s">
        <v>53</v>
      </c>
      <c r="C13" t="s">
        <v>129</v>
      </c>
    </row>
    <row r="14" spans="1:4" x14ac:dyDescent="0.3">
      <c r="A14">
        <v>5930</v>
      </c>
      <c r="B14" t="s">
        <v>4</v>
      </c>
      <c r="C14" t="s">
        <v>127</v>
      </c>
      <c r="D14" t="s">
        <v>141</v>
      </c>
    </row>
    <row r="15" spans="1:4" x14ac:dyDescent="0.3">
      <c r="A15">
        <v>6280</v>
      </c>
      <c r="B15" t="s">
        <v>79</v>
      </c>
      <c r="C15" t="s">
        <v>133</v>
      </c>
    </row>
    <row r="16" spans="1:4" x14ac:dyDescent="0.3">
      <c r="A16">
        <v>6400</v>
      </c>
      <c r="B16" t="s">
        <v>33</v>
      </c>
      <c r="C16" t="s">
        <v>128</v>
      </c>
      <c r="D16" t="s">
        <v>157</v>
      </c>
    </row>
    <row r="17" spans="1:4" x14ac:dyDescent="0.3">
      <c r="A17">
        <v>6650</v>
      </c>
      <c r="B17" t="s">
        <v>57</v>
      </c>
      <c r="C17" t="s">
        <v>130</v>
      </c>
    </row>
    <row r="18" spans="1:4" x14ac:dyDescent="0.3">
      <c r="A18">
        <v>7070</v>
      </c>
      <c r="B18" t="s">
        <v>92</v>
      </c>
      <c r="C18" t="s">
        <v>134</v>
      </c>
    </row>
    <row r="19" spans="1:4" x14ac:dyDescent="0.3">
      <c r="A19">
        <v>9830</v>
      </c>
      <c r="B19" t="s">
        <v>59</v>
      </c>
      <c r="C19" t="s">
        <v>131</v>
      </c>
      <c r="D19" t="s">
        <v>170</v>
      </c>
    </row>
    <row r="20" spans="1:4" x14ac:dyDescent="0.3">
      <c r="A20">
        <v>10060</v>
      </c>
      <c r="B20" t="s">
        <v>60</v>
      </c>
      <c r="C20" t="s">
        <v>131</v>
      </c>
      <c r="D20" t="s">
        <v>171</v>
      </c>
    </row>
    <row r="21" spans="1:4" x14ac:dyDescent="0.3">
      <c r="A21">
        <v>10140</v>
      </c>
      <c r="B21" t="s">
        <v>125</v>
      </c>
      <c r="C21" t="s">
        <v>140</v>
      </c>
    </row>
    <row r="22" spans="1:4" x14ac:dyDescent="0.3">
      <c r="A22">
        <v>10620</v>
      </c>
      <c r="B22" t="s">
        <v>121</v>
      </c>
      <c r="C22" t="s">
        <v>140</v>
      </c>
    </row>
    <row r="23" spans="1:4" x14ac:dyDescent="0.3">
      <c r="A23">
        <v>10780</v>
      </c>
      <c r="B23" t="s">
        <v>98</v>
      </c>
      <c r="C23" t="s">
        <v>135</v>
      </c>
    </row>
    <row r="24" spans="1:4" x14ac:dyDescent="0.3">
      <c r="A24">
        <v>11170</v>
      </c>
      <c r="B24" t="s">
        <v>55</v>
      </c>
      <c r="C24" t="s">
        <v>130</v>
      </c>
    </row>
    <row r="25" spans="1:4" x14ac:dyDescent="0.3">
      <c r="A25">
        <v>11200</v>
      </c>
      <c r="B25" t="s">
        <v>123</v>
      </c>
      <c r="C25" t="s">
        <v>140</v>
      </c>
    </row>
    <row r="26" spans="1:4" x14ac:dyDescent="0.3">
      <c r="A26">
        <v>11210</v>
      </c>
      <c r="B26" t="s">
        <v>51</v>
      </c>
      <c r="C26" t="s">
        <v>129</v>
      </c>
      <c r="D26" t="s">
        <v>166</v>
      </c>
    </row>
    <row r="27" spans="1:4" x14ac:dyDescent="0.3">
      <c r="A27">
        <v>11780</v>
      </c>
      <c r="B27" t="s">
        <v>56</v>
      </c>
      <c r="C27" t="s">
        <v>130</v>
      </c>
      <c r="D27" t="s">
        <v>168</v>
      </c>
    </row>
    <row r="28" spans="1:4" x14ac:dyDescent="0.3">
      <c r="A28">
        <v>11790</v>
      </c>
      <c r="B28" t="s">
        <v>39</v>
      </c>
      <c r="C28" t="s">
        <v>128</v>
      </c>
      <c r="D28" t="s">
        <v>161</v>
      </c>
    </row>
    <row r="29" spans="1:4" x14ac:dyDescent="0.3">
      <c r="A29">
        <v>14940</v>
      </c>
      <c r="B29" t="s">
        <v>126</v>
      </c>
      <c r="C29" t="s">
        <v>140</v>
      </c>
    </row>
    <row r="30" spans="1:4" x14ac:dyDescent="0.3">
      <c r="A30">
        <v>16360</v>
      </c>
      <c r="B30" t="s">
        <v>104</v>
      </c>
      <c r="C30" t="s">
        <v>136</v>
      </c>
    </row>
    <row r="31" spans="1:4" x14ac:dyDescent="0.3">
      <c r="A31">
        <v>17670</v>
      </c>
      <c r="B31" t="s">
        <v>106</v>
      </c>
      <c r="C31" t="s">
        <v>137</v>
      </c>
    </row>
    <row r="32" spans="1:4" x14ac:dyDescent="0.3">
      <c r="A32">
        <v>17960</v>
      </c>
      <c r="B32" t="s">
        <v>124</v>
      </c>
      <c r="C32" t="s">
        <v>140</v>
      </c>
    </row>
    <row r="33" spans="1:4" x14ac:dyDescent="0.3">
      <c r="A33">
        <v>18310</v>
      </c>
      <c r="B33" t="s">
        <v>99</v>
      </c>
      <c r="C33" t="s">
        <v>135</v>
      </c>
    </row>
    <row r="34" spans="1:4" x14ac:dyDescent="0.3">
      <c r="A34">
        <v>20150</v>
      </c>
      <c r="B34" t="s">
        <v>40</v>
      </c>
      <c r="C34" t="s">
        <v>128</v>
      </c>
      <c r="D34" t="s">
        <v>161</v>
      </c>
    </row>
    <row r="35" spans="1:4" x14ac:dyDescent="0.3">
      <c r="A35">
        <v>25900</v>
      </c>
      <c r="B35" t="s">
        <v>44</v>
      </c>
      <c r="C35" t="s">
        <v>128</v>
      </c>
      <c r="D35" t="s">
        <v>162</v>
      </c>
    </row>
    <row r="36" spans="1:4" x14ac:dyDescent="0.3">
      <c r="A36">
        <v>28050</v>
      </c>
      <c r="B36" t="s">
        <v>100</v>
      </c>
      <c r="C36" t="s">
        <v>135</v>
      </c>
    </row>
    <row r="37" spans="1:4" x14ac:dyDescent="0.3">
      <c r="A37">
        <v>28260</v>
      </c>
      <c r="B37" t="s">
        <v>96</v>
      </c>
      <c r="C37" t="s">
        <v>135</v>
      </c>
    </row>
    <row r="38" spans="1:4" x14ac:dyDescent="0.3">
      <c r="A38">
        <v>28670</v>
      </c>
      <c r="B38" t="s">
        <v>122</v>
      </c>
      <c r="C38" t="s">
        <v>140</v>
      </c>
    </row>
    <row r="39" spans="1:4" x14ac:dyDescent="0.3">
      <c r="A39">
        <v>30200</v>
      </c>
      <c r="B39" t="s">
        <v>107</v>
      </c>
      <c r="C39" t="s">
        <v>137</v>
      </c>
    </row>
    <row r="40" spans="1:4" x14ac:dyDescent="0.3">
      <c r="A40">
        <v>32500</v>
      </c>
      <c r="B40" t="s">
        <v>108</v>
      </c>
      <c r="C40" t="s">
        <v>137</v>
      </c>
    </row>
    <row r="41" spans="1:4" x14ac:dyDescent="0.3">
      <c r="A41">
        <v>33640</v>
      </c>
      <c r="B41" t="s">
        <v>15</v>
      </c>
      <c r="C41" t="s">
        <v>127</v>
      </c>
      <c r="D41" t="s">
        <v>152</v>
      </c>
    </row>
    <row r="42" spans="1:4" x14ac:dyDescent="0.3">
      <c r="A42">
        <v>33780</v>
      </c>
      <c r="B42" t="s">
        <v>89</v>
      </c>
      <c r="C42" t="s">
        <v>134</v>
      </c>
    </row>
    <row r="43" spans="1:4" x14ac:dyDescent="0.3">
      <c r="A43">
        <v>34220</v>
      </c>
      <c r="B43" t="s">
        <v>115</v>
      </c>
      <c r="C43" t="s">
        <v>139</v>
      </c>
    </row>
    <row r="44" spans="1:4" x14ac:dyDescent="0.3">
      <c r="A44">
        <v>35420</v>
      </c>
      <c r="B44" t="s">
        <v>69</v>
      </c>
      <c r="C44" t="s">
        <v>132</v>
      </c>
    </row>
    <row r="45" spans="1:4" x14ac:dyDescent="0.3">
      <c r="A45">
        <v>35720</v>
      </c>
      <c r="B45" t="s">
        <v>70</v>
      </c>
      <c r="C45" t="s">
        <v>132</v>
      </c>
    </row>
    <row r="46" spans="1:4" x14ac:dyDescent="0.3">
      <c r="A46">
        <v>35900</v>
      </c>
      <c r="B46" t="s">
        <v>110</v>
      </c>
      <c r="C46" t="s">
        <v>138</v>
      </c>
    </row>
    <row r="47" spans="1:4" x14ac:dyDescent="0.3">
      <c r="A47">
        <v>36200</v>
      </c>
      <c r="B47" t="s">
        <v>8</v>
      </c>
      <c r="C47" t="s">
        <v>127</v>
      </c>
      <c r="D47" t="s">
        <v>145</v>
      </c>
    </row>
    <row r="48" spans="1:4" x14ac:dyDescent="0.3">
      <c r="A48">
        <v>36570</v>
      </c>
      <c r="B48" t="s">
        <v>71</v>
      </c>
      <c r="C48" t="s">
        <v>132</v>
      </c>
      <c r="D48" t="s">
        <v>175</v>
      </c>
    </row>
    <row r="49" spans="1:4" x14ac:dyDescent="0.3">
      <c r="A49">
        <v>37270</v>
      </c>
      <c r="B49" t="s">
        <v>111</v>
      </c>
      <c r="C49" t="s">
        <v>138</v>
      </c>
    </row>
    <row r="50" spans="1:4" x14ac:dyDescent="0.3">
      <c r="A50">
        <v>41510</v>
      </c>
      <c r="B50" t="s">
        <v>112</v>
      </c>
      <c r="C50" t="s">
        <v>138</v>
      </c>
    </row>
    <row r="51" spans="1:4" x14ac:dyDescent="0.3">
      <c r="A51">
        <v>42700</v>
      </c>
      <c r="B51" t="s">
        <v>6</v>
      </c>
      <c r="C51" t="s">
        <v>127</v>
      </c>
      <c r="D51" t="s">
        <v>143</v>
      </c>
    </row>
    <row r="52" spans="1:4" x14ac:dyDescent="0.3">
      <c r="A52">
        <v>51900</v>
      </c>
      <c r="B52" t="s">
        <v>90</v>
      </c>
      <c r="C52" t="s">
        <v>134</v>
      </c>
    </row>
    <row r="53" spans="1:4" x14ac:dyDescent="0.3">
      <c r="A53">
        <v>51910</v>
      </c>
      <c r="B53" t="s">
        <v>54</v>
      </c>
      <c r="C53" t="s">
        <v>130</v>
      </c>
    </row>
    <row r="54" spans="1:4" x14ac:dyDescent="0.3">
      <c r="A54">
        <v>54780</v>
      </c>
      <c r="B54" t="s">
        <v>114</v>
      </c>
      <c r="C54" t="s">
        <v>138</v>
      </c>
    </row>
    <row r="55" spans="1:4" x14ac:dyDescent="0.3">
      <c r="A55">
        <v>55490</v>
      </c>
      <c r="B55" t="s">
        <v>47</v>
      </c>
      <c r="C55" t="s">
        <v>128</v>
      </c>
      <c r="D55" t="s">
        <v>165</v>
      </c>
    </row>
    <row r="56" spans="1:4" x14ac:dyDescent="0.3">
      <c r="A56">
        <v>55550</v>
      </c>
      <c r="B56" t="s">
        <v>101</v>
      </c>
      <c r="C56" t="s">
        <v>136</v>
      </c>
    </row>
    <row r="57" spans="1:4" x14ac:dyDescent="0.3">
      <c r="A57">
        <v>56190</v>
      </c>
      <c r="B57" t="s">
        <v>118</v>
      </c>
      <c r="C57" t="s">
        <v>139</v>
      </c>
    </row>
    <row r="58" spans="1:4" x14ac:dyDescent="0.3">
      <c r="A58">
        <v>58470</v>
      </c>
      <c r="B58" t="s">
        <v>24</v>
      </c>
      <c r="C58" t="s">
        <v>127</v>
      </c>
      <c r="D58" t="s">
        <v>152</v>
      </c>
    </row>
    <row r="59" spans="1:4" x14ac:dyDescent="0.3">
      <c r="A59">
        <v>61970</v>
      </c>
      <c r="B59" t="s">
        <v>30</v>
      </c>
      <c r="C59" t="s">
        <v>127</v>
      </c>
      <c r="D59" t="s">
        <v>151</v>
      </c>
    </row>
    <row r="60" spans="1:4" x14ac:dyDescent="0.3">
      <c r="A60">
        <v>64760</v>
      </c>
      <c r="B60" t="s">
        <v>13</v>
      </c>
      <c r="C60" t="s">
        <v>127</v>
      </c>
      <c r="D60" t="s">
        <v>150</v>
      </c>
    </row>
    <row r="61" spans="1:4" x14ac:dyDescent="0.3">
      <c r="A61">
        <v>66970</v>
      </c>
      <c r="B61" t="s">
        <v>36</v>
      </c>
      <c r="C61" t="s">
        <v>128</v>
      </c>
      <c r="D61" t="s">
        <v>158</v>
      </c>
    </row>
    <row r="62" spans="1:4" x14ac:dyDescent="0.3">
      <c r="A62">
        <v>68270</v>
      </c>
      <c r="B62" t="s">
        <v>76</v>
      </c>
      <c r="C62" t="s">
        <v>133</v>
      </c>
    </row>
    <row r="63" spans="1:4" x14ac:dyDescent="0.3">
      <c r="A63">
        <v>69960</v>
      </c>
      <c r="B63" t="s">
        <v>91</v>
      </c>
      <c r="C63" t="s">
        <v>134</v>
      </c>
    </row>
    <row r="64" spans="1:4" x14ac:dyDescent="0.3">
      <c r="A64">
        <v>74600</v>
      </c>
      <c r="B64" t="s">
        <v>11</v>
      </c>
      <c r="C64" t="s">
        <v>127</v>
      </c>
      <c r="D64" t="s">
        <v>148</v>
      </c>
    </row>
    <row r="65" spans="1:4" x14ac:dyDescent="0.3">
      <c r="A65">
        <v>78600</v>
      </c>
      <c r="B65" t="s">
        <v>38</v>
      </c>
      <c r="C65" t="s">
        <v>128</v>
      </c>
      <c r="D65" t="s">
        <v>160</v>
      </c>
    </row>
    <row r="66" spans="1:4" x14ac:dyDescent="0.3">
      <c r="A66">
        <v>83310</v>
      </c>
      <c r="B66" t="s">
        <v>29</v>
      </c>
      <c r="C66" t="s">
        <v>127</v>
      </c>
      <c r="D66" t="s">
        <v>147</v>
      </c>
    </row>
    <row r="67" spans="1:4" x14ac:dyDescent="0.3">
      <c r="A67">
        <v>84370</v>
      </c>
      <c r="B67" t="s">
        <v>9</v>
      </c>
      <c r="C67" t="s">
        <v>127</v>
      </c>
      <c r="D67" t="s">
        <v>146</v>
      </c>
    </row>
    <row r="68" spans="1:4" x14ac:dyDescent="0.3">
      <c r="A68">
        <v>86390</v>
      </c>
      <c r="B68" t="s">
        <v>27</v>
      </c>
      <c r="C68" t="s">
        <v>127</v>
      </c>
      <c r="D68" t="s">
        <v>152</v>
      </c>
    </row>
    <row r="69" spans="1:4" x14ac:dyDescent="0.3">
      <c r="A69">
        <v>86520</v>
      </c>
      <c r="B69" t="s">
        <v>45</v>
      </c>
      <c r="C69" t="s">
        <v>128</v>
      </c>
      <c r="D69" t="s">
        <v>163</v>
      </c>
    </row>
    <row r="70" spans="1:4" x14ac:dyDescent="0.3">
      <c r="A70">
        <v>86790</v>
      </c>
      <c r="B70" t="s">
        <v>102</v>
      </c>
      <c r="C70" t="s">
        <v>136</v>
      </c>
    </row>
    <row r="71" spans="1:4" x14ac:dyDescent="0.3">
      <c r="A71">
        <v>89030</v>
      </c>
      <c r="B71" t="s">
        <v>7</v>
      </c>
      <c r="C71" t="s">
        <v>127</v>
      </c>
      <c r="D71" t="s">
        <v>144</v>
      </c>
    </row>
    <row r="72" spans="1:4" x14ac:dyDescent="0.3">
      <c r="A72">
        <v>89980</v>
      </c>
      <c r="B72" t="s">
        <v>64</v>
      </c>
      <c r="C72" t="s">
        <v>131</v>
      </c>
      <c r="D72" t="s">
        <v>173</v>
      </c>
    </row>
    <row r="73" spans="1:4" x14ac:dyDescent="0.3">
      <c r="A73">
        <v>91990</v>
      </c>
      <c r="B73" t="s">
        <v>77</v>
      </c>
      <c r="C73" t="s">
        <v>133</v>
      </c>
    </row>
    <row r="74" spans="1:4" x14ac:dyDescent="0.3">
      <c r="A74">
        <v>93370</v>
      </c>
      <c r="B74" t="s">
        <v>43</v>
      </c>
      <c r="C74" t="s">
        <v>128</v>
      </c>
      <c r="D74" t="s">
        <v>162</v>
      </c>
    </row>
    <row r="75" spans="1:4" x14ac:dyDescent="0.3">
      <c r="A75">
        <v>95340</v>
      </c>
      <c r="B75" t="s">
        <v>25</v>
      </c>
      <c r="C75" t="s">
        <v>127</v>
      </c>
      <c r="D75" t="s">
        <v>152</v>
      </c>
    </row>
    <row r="76" spans="1:4" x14ac:dyDescent="0.3">
      <c r="A76">
        <v>95610</v>
      </c>
      <c r="B76" t="s">
        <v>19</v>
      </c>
      <c r="C76" t="s">
        <v>127</v>
      </c>
      <c r="D76" t="s">
        <v>146</v>
      </c>
    </row>
    <row r="77" spans="1:4" x14ac:dyDescent="0.3">
      <c r="A77">
        <v>96770</v>
      </c>
      <c r="B77" t="s">
        <v>34</v>
      </c>
      <c r="C77" t="s">
        <v>128</v>
      </c>
      <c r="D77" t="s">
        <v>157</v>
      </c>
    </row>
    <row r="78" spans="1:4" x14ac:dyDescent="0.3">
      <c r="A78">
        <v>97950</v>
      </c>
      <c r="B78" t="s">
        <v>84</v>
      </c>
      <c r="C78" t="s">
        <v>134</v>
      </c>
    </row>
    <row r="79" spans="1:4" x14ac:dyDescent="0.3">
      <c r="A79">
        <v>100090</v>
      </c>
      <c r="B79" t="s">
        <v>62</v>
      </c>
      <c r="C79" t="s">
        <v>131</v>
      </c>
      <c r="D79" t="s">
        <v>172</v>
      </c>
    </row>
    <row r="80" spans="1:4" x14ac:dyDescent="0.3">
      <c r="A80">
        <v>101160</v>
      </c>
      <c r="B80" t="s">
        <v>21</v>
      </c>
      <c r="C80" t="s">
        <v>127</v>
      </c>
      <c r="D80" t="s">
        <v>148</v>
      </c>
    </row>
    <row r="81" spans="1:4" x14ac:dyDescent="0.3">
      <c r="A81">
        <v>101360</v>
      </c>
      <c r="B81" t="s">
        <v>68</v>
      </c>
      <c r="C81" t="s">
        <v>131</v>
      </c>
    </row>
    <row r="82" spans="1:4" x14ac:dyDescent="0.3">
      <c r="A82">
        <v>101490</v>
      </c>
      <c r="B82" t="s">
        <v>17</v>
      </c>
      <c r="C82" t="s">
        <v>127</v>
      </c>
      <c r="D82" t="s">
        <v>150</v>
      </c>
    </row>
    <row r="83" spans="1:4" x14ac:dyDescent="0.3">
      <c r="A83">
        <v>104830</v>
      </c>
      <c r="B83" t="s">
        <v>12</v>
      </c>
      <c r="C83" t="s">
        <v>127</v>
      </c>
      <c r="D83" t="s">
        <v>149</v>
      </c>
    </row>
    <row r="84" spans="1:4" x14ac:dyDescent="0.3">
      <c r="A84">
        <v>105560</v>
      </c>
      <c r="B84" t="s">
        <v>103</v>
      </c>
      <c r="C84" t="s">
        <v>136</v>
      </c>
    </row>
    <row r="85" spans="1:4" x14ac:dyDescent="0.3">
      <c r="A85">
        <v>112040</v>
      </c>
      <c r="B85" t="s">
        <v>72</v>
      </c>
      <c r="C85" t="s">
        <v>132</v>
      </c>
      <c r="D85" t="s">
        <v>175</v>
      </c>
    </row>
    <row r="86" spans="1:4" x14ac:dyDescent="0.3">
      <c r="A86">
        <v>112610</v>
      </c>
      <c r="B86" t="s">
        <v>61</v>
      </c>
      <c r="C86" t="s">
        <v>131</v>
      </c>
      <c r="D86" t="s">
        <v>172</v>
      </c>
    </row>
    <row r="87" spans="1:4" x14ac:dyDescent="0.3">
      <c r="A87">
        <v>114810</v>
      </c>
      <c r="B87" t="s">
        <v>31</v>
      </c>
      <c r="C87" t="s">
        <v>127</v>
      </c>
    </row>
    <row r="88" spans="1:4" x14ac:dyDescent="0.3">
      <c r="A88">
        <v>120110</v>
      </c>
      <c r="B88" t="s">
        <v>66</v>
      </c>
      <c r="C88" t="s">
        <v>131</v>
      </c>
    </row>
    <row r="89" spans="1:4" x14ac:dyDescent="0.3">
      <c r="A89">
        <v>128940</v>
      </c>
      <c r="B89" t="s">
        <v>81</v>
      </c>
      <c r="C89" t="s">
        <v>133</v>
      </c>
    </row>
    <row r="90" spans="1:4" x14ac:dyDescent="0.3">
      <c r="A90">
        <v>131970</v>
      </c>
      <c r="B90" t="s">
        <v>14</v>
      </c>
      <c r="C90" t="s">
        <v>127</v>
      </c>
      <c r="D90" t="s">
        <v>151</v>
      </c>
    </row>
    <row r="91" spans="1:4" x14ac:dyDescent="0.3">
      <c r="A91">
        <v>139480</v>
      </c>
      <c r="B91" t="s">
        <v>83</v>
      </c>
      <c r="C91" t="s">
        <v>134</v>
      </c>
    </row>
    <row r="92" spans="1:4" x14ac:dyDescent="0.3">
      <c r="A92">
        <v>160980</v>
      </c>
      <c r="B92" t="s">
        <v>23</v>
      </c>
      <c r="C92" t="s">
        <v>127</v>
      </c>
    </row>
    <row r="93" spans="1:4" x14ac:dyDescent="0.3">
      <c r="A93">
        <v>178920</v>
      </c>
      <c r="B93" t="s">
        <v>116</v>
      </c>
      <c r="C93" t="s">
        <v>139</v>
      </c>
    </row>
    <row r="94" spans="1:4" x14ac:dyDescent="0.3">
      <c r="A94">
        <v>183300</v>
      </c>
      <c r="B94" t="s">
        <v>26</v>
      </c>
      <c r="C94" t="s">
        <v>127</v>
      </c>
    </row>
    <row r="95" spans="1:4" x14ac:dyDescent="0.3">
      <c r="A95">
        <v>192820</v>
      </c>
      <c r="B95" t="s">
        <v>94</v>
      </c>
      <c r="C95" t="s">
        <v>134</v>
      </c>
    </row>
    <row r="96" spans="1:4" x14ac:dyDescent="0.3">
      <c r="A96">
        <v>194480</v>
      </c>
      <c r="B96" t="s">
        <v>73</v>
      </c>
      <c r="C96" t="s">
        <v>132</v>
      </c>
      <c r="D96" t="s">
        <v>175</v>
      </c>
    </row>
    <row r="97" spans="1:4" x14ac:dyDescent="0.3">
      <c r="A97">
        <v>195870</v>
      </c>
      <c r="B97" t="s">
        <v>20</v>
      </c>
      <c r="C97" t="s">
        <v>127</v>
      </c>
      <c r="D97" t="s">
        <v>154</v>
      </c>
    </row>
    <row r="98" spans="1:4" x14ac:dyDescent="0.3">
      <c r="A98">
        <v>204320</v>
      </c>
      <c r="B98" t="s">
        <v>50</v>
      </c>
      <c r="C98" t="s">
        <v>129</v>
      </c>
    </row>
    <row r="99" spans="1:4" x14ac:dyDescent="0.3">
      <c r="A99">
        <v>207940</v>
      </c>
      <c r="B99" t="s">
        <v>75</v>
      </c>
      <c r="C99" t="s">
        <v>133</v>
      </c>
      <c r="D99" t="s">
        <v>176</v>
      </c>
    </row>
    <row r="100" spans="1:4" x14ac:dyDescent="0.3">
      <c r="A100">
        <v>213420</v>
      </c>
      <c r="B100" t="s">
        <v>119</v>
      </c>
      <c r="C100" t="s">
        <v>139</v>
      </c>
    </row>
    <row r="101" spans="1:4" x14ac:dyDescent="0.3">
      <c r="A101">
        <v>218410</v>
      </c>
      <c r="B101" t="s">
        <v>109</v>
      </c>
      <c r="C101" t="s">
        <v>137</v>
      </c>
    </row>
    <row r="102" spans="1:4" x14ac:dyDescent="0.3">
      <c r="A102">
        <v>237690</v>
      </c>
      <c r="B102" t="s">
        <v>80</v>
      </c>
      <c r="C102" t="s">
        <v>133</v>
      </c>
      <c r="D102" t="s">
        <v>176</v>
      </c>
    </row>
    <row r="103" spans="1:4" x14ac:dyDescent="0.3">
      <c r="A103">
        <v>240810</v>
      </c>
      <c r="B103" t="s">
        <v>10</v>
      </c>
      <c r="C103" t="s">
        <v>127</v>
      </c>
      <c r="D103" t="s">
        <v>147</v>
      </c>
    </row>
    <row r="104" spans="1:4" x14ac:dyDescent="0.3">
      <c r="A104">
        <v>247540</v>
      </c>
      <c r="B104" t="s">
        <v>35</v>
      </c>
      <c r="C104" t="s">
        <v>128</v>
      </c>
      <c r="D104" t="s">
        <v>158</v>
      </c>
    </row>
    <row r="105" spans="1:4" x14ac:dyDescent="0.3">
      <c r="A105">
        <v>263750</v>
      </c>
      <c r="B105" t="s">
        <v>74</v>
      </c>
      <c r="C105" t="s">
        <v>132</v>
      </c>
      <c r="D105" t="s">
        <v>175</v>
      </c>
    </row>
    <row r="106" spans="1:4" x14ac:dyDescent="0.3">
      <c r="A106">
        <v>265520</v>
      </c>
      <c r="B106" t="s">
        <v>117</v>
      </c>
      <c r="C106" t="s">
        <v>139</v>
      </c>
    </row>
    <row r="107" spans="1:4" x14ac:dyDescent="0.3">
      <c r="A107">
        <v>267980</v>
      </c>
      <c r="B107" t="s">
        <v>88</v>
      </c>
      <c r="C107" t="s">
        <v>134</v>
      </c>
    </row>
    <row r="108" spans="1:4" x14ac:dyDescent="0.3">
      <c r="A108">
        <v>271560</v>
      </c>
      <c r="B108" t="s">
        <v>85</v>
      </c>
      <c r="C108" t="s">
        <v>134</v>
      </c>
    </row>
    <row r="109" spans="1:4" x14ac:dyDescent="0.3">
      <c r="A109">
        <v>272290</v>
      </c>
      <c r="B109" t="s">
        <v>120</v>
      </c>
      <c r="C109" t="s">
        <v>139</v>
      </c>
    </row>
    <row r="110" spans="1:4" x14ac:dyDescent="0.3">
      <c r="A110">
        <v>278280</v>
      </c>
      <c r="B110" t="s">
        <v>42</v>
      </c>
      <c r="C110" t="s">
        <v>128</v>
      </c>
      <c r="D110" t="s">
        <v>162</v>
      </c>
    </row>
    <row r="111" spans="1:4" x14ac:dyDescent="0.3">
      <c r="A111">
        <v>294090</v>
      </c>
      <c r="B111" t="s">
        <v>82</v>
      </c>
      <c r="C111" t="s">
        <v>133</v>
      </c>
      <c r="D111" t="s">
        <v>177</v>
      </c>
    </row>
    <row r="112" spans="1:4" x14ac:dyDescent="0.3">
      <c r="A112">
        <v>298020</v>
      </c>
      <c r="B112" t="s">
        <v>58</v>
      </c>
      <c r="C112" t="s">
        <v>130</v>
      </c>
      <c r="D112" t="s">
        <v>169</v>
      </c>
    </row>
    <row r="113" spans="1:4" x14ac:dyDescent="0.3">
      <c r="A113">
        <v>298050</v>
      </c>
      <c r="B113" t="s">
        <v>65</v>
      </c>
      <c r="C113" t="s">
        <v>131</v>
      </c>
      <c r="D113" t="s">
        <v>173</v>
      </c>
    </row>
    <row r="114" spans="1:4" x14ac:dyDescent="0.3">
      <c r="A114">
        <v>307950</v>
      </c>
      <c r="B114" t="s">
        <v>52</v>
      </c>
      <c r="C114" t="s">
        <v>129</v>
      </c>
      <c r="D114" t="s">
        <v>167</v>
      </c>
    </row>
    <row r="115" spans="1:4" x14ac:dyDescent="0.3">
      <c r="A115">
        <v>319660</v>
      </c>
      <c r="B115" t="s">
        <v>22</v>
      </c>
      <c r="C115" t="s">
        <v>127</v>
      </c>
      <c r="D115" t="s">
        <v>155</v>
      </c>
    </row>
    <row r="116" spans="1:4" x14ac:dyDescent="0.3">
      <c r="A116">
        <v>323410</v>
      </c>
      <c r="B116" t="s">
        <v>105</v>
      </c>
      <c r="C116" t="s">
        <v>136</v>
      </c>
    </row>
    <row r="117" spans="1:4" x14ac:dyDescent="0.3">
      <c r="A117">
        <v>330860</v>
      </c>
      <c r="B117" t="s">
        <v>18</v>
      </c>
      <c r="C117" t="s">
        <v>127</v>
      </c>
      <c r="D117" t="s">
        <v>151</v>
      </c>
    </row>
    <row r="118" spans="1:4" x14ac:dyDescent="0.3">
      <c r="A118">
        <v>336260</v>
      </c>
      <c r="B118" t="s">
        <v>63</v>
      </c>
      <c r="C118" t="s">
        <v>131</v>
      </c>
      <c r="D118" t="s">
        <v>173</v>
      </c>
    </row>
    <row r="119" spans="1:4" x14ac:dyDescent="0.3">
      <c r="A119">
        <v>336370</v>
      </c>
      <c r="B119" t="s">
        <v>41</v>
      </c>
      <c r="C119" t="s">
        <v>128</v>
      </c>
      <c r="D119" t="s">
        <v>161</v>
      </c>
    </row>
    <row r="120" spans="1:4" x14ac:dyDescent="0.3">
      <c r="A120">
        <v>352820</v>
      </c>
      <c r="B120" t="s">
        <v>113</v>
      </c>
      <c r="C120" t="s">
        <v>138</v>
      </c>
    </row>
    <row r="121" spans="1:4" x14ac:dyDescent="0.3">
      <c r="A121">
        <v>357780</v>
      </c>
      <c r="B121" t="s">
        <v>28</v>
      </c>
      <c r="C121" t="s">
        <v>127</v>
      </c>
      <c r="D121" t="s">
        <v>156</v>
      </c>
    </row>
    <row r="122" spans="1:4" x14ac:dyDescent="0.3">
      <c r="A122">
        <v>361610</v>
      </c>
      <c r="B122" t="s">
        <v>46</v>
      </c>
      <c r="C122" t="s">
        <v>128</v>
      </c>
      <c r="D122" t="s">
        <v>164</v>
      </c>
    </row>
    <row r="123" spans="1:4" x14ac:dyDescent="0.3">
      <c r="A123">
        <v>373220</v>
      </c>
      <c r="B123" t="s">
        <v>32</v>
      </c>
      <c r="C123" t="s">
        <v>128</v>
      </c>
      <c r="D123" t="s">
        <v>157</v>
      </c>
    </row>
    <row r="124" spans="1:4" x14ac:dyDescent="0.3">
      <c r="A124">
        <v>383310</v>
      </c>
      <c r="B124" t="s">
        <v>67</v>
      </c>
      <c r="C124" t="s">
        <v>131</v>
      </c>
      <c r="D124" t="s">
        <v>174</v>
      </c>
    </row>
  </sheetData>
  <autoFilter ref="A1:D124" xr:uid="{00000000-0001-0000-0100-000000000000}">
    <sortState xmlns:xlrd2="http://schemas.microsoft.com/office/spreadsheetml/2017/richdata2" ref="A2:D124">
      <sortCondition ref="A1:A124"/>
    </sortState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4"/>
  <sheetViews>
    <sheetView workbookViewId="0">
      <selection activeCell="H2" sqref="H2"/>
    </sheetView>
  </sheetViews>
  <sheetFormatPr defaultRowHeight="16.5" x14ac:dyDescent="0.3"/>
  <cols>
    <col min="2" max="2" width="19.5" bestFit="1" customWidth="1"/>
  </cols>
  <sheetData>
    <row r="1" spans="1:11" x14ac:dyDescent="0.3">
      <c r="A1" s="1" t="s">
        <v>0</v>
      </c>
      <c r="B1" s="1" t="s">
        <v>1</v>
      </c>
      <c r="C1" s="1" t="s">
        <v>178</v>
      </c>
      <c r="D1" s="1" t="s">
        <v>179</v>
      </c>
      <c r="E1" s="1" t="s">
        <v>180</v>
      </c>
      <c r="F1" s="1" t="s">
        <v>181</v>
      </c>
      <c r="G1" s="1" t="s">
        <v>182</v>
      </c>
      <c r="H1" s="1" t="s">
        <v>183</v>
      </c>
      <c r="I1" s="3" t="s">
        <v>187</v>
      </c>
      <c r="J1" s="3" t="s">
        <v>185</v>
      </c>
      <c r="K1" s="3" t="s">
        <v>186</v>
      </c>
    </row>
    <row r="2" spans="1:11" x14ac:dyDescent="0.3">
      <c r="A2" s="2">
        <v>80</v>
      </c>
      <c r="B2" t="s">
        <v>93</v>
      </c>
      <c r="C2" s="2">
        <v>-1.62</v>
      </c>
      <c r="D2" s="2">
        <v>-1.19</v>
      </c>
      <c r="E2" s="2">
        <v>-3.45</v>
      </c>
      <c r="F2" s="2">
        <v>-2.0299999999999998</v>
      </c>
      <c r="G2" s="2">
        <v>20.13</v>
      </c>
      <c r="H2" s="2">
        <v>3.84</v>
      </c>
      <c r="I2" s="2">
        <v>94</v>
      </c>
      <c r="J2" s="2">
        <v>93</v>
      </c>
      <c r="K2" s="2">
        <v>4</v>
      </c>
    </row>
    <row r="3" spans="1:11" x14ac:dyDescent="0.3">
      <c r="A3" s="2">
        <v>270</v>
      </c>
      <c r="B3" t="s">
        <v>49</v>
      </c>
      <c r="C3" s="2">
        <v>-1.03</v>
      </c>
      <c r="D3" s="2">
        <v>-0.56999999999999995</v>
      </c>
      <c r="E3" s="2">
        <v>8.7899999999999991</v>
      </c>
      <c r="F3" s="2">
        <v>3.45</v>
      </c>
      <c r="G3" s="2">
        <v>-7.26</v>
      </c>
      <c r="H3" s="2">
        <v>1.25</v>
      </c>
      <c r="I3" s="2">
        <v>84</v>
      </c>
      <c r="J3" s="2">
        <v>27</v>
      </c>
      <c r="K3" s="2">
        <v>67</v>
      </c>
    </row>
    <row r="4" spans="1:11" x14ac:dyDescent="0.3">
      <c r="A4" s="2">
        <v>660</v>
      </c>
      <c r="B4" t="s">
        <v>5</v>
      </c>
      <c r="C4" s="2">
        <v>-3.14</v>
      </c>
      <c r="D4" s="2">
        <v>-2.44</v>
      </c>
      <c r="E4" s="2">
        <v>-11.48</v>
      </c>
      <c r="F4" s="2">
        <v>-7.14</v>
      </c>
      <c r="G4" s="2">
        <v>-14.96</v>
      </c>
      <c r="H4" s="2">
        <v>-10.98</v>
      </c>
      <c r="I4" s="2">
        <v>114</v>
      </c>
      <c r="J4" s="2">
        <v>120</v>
      </c>
      <c r="K4" s="2">
        <v>103</v>
      </c>
    </row>
    <row r="5" spans="1:11" x14ac:dyDescent="0.3">
      <c r="A5" s="2">
        <v>720</v>
      </c>
      <c r="B5" t="s">
        <v>97</v>
      </c>
      <c r="C5" s="2">
        <v>-2</v>
      </c>
      <c r="D5" s="2">
        <v>-1.1200000000000001</v>
      </c>
      <c r="E5" s="2">
        <v>-7.05</v>
      </c>
      <c r="F5" s="2">
        <v>-4.9400000000000004</v>
      </c>
      <c r="G5" s="2">
        <v>0.68</v>
      </c>
      <c r="H5" s="2">
        <v>-0.92</v>
      </c>
      <c r="I5" s="2">
        <v>101</v>
      </c>
      <c r="J5" s="2">
        <v>111</v>
      </c>
      <c r="K5" s="2">
        <v>40</v>
      </c>
    </row>
    <row r="6" spans="1:11" x14ac:dyDescent="0.3">
      <c r="A6" s="2">
        <v>990</v>
      </c>
      <c r="B6" t="s">
        <v>16</v>
      </c>
      <c r="C6" s="2">
        <v>3.21</v>
      </c>
      <c r="D6" s="2">
        <v>0.31</v>
      </c>
      <c r="E6" s="2">
        <v>-2.34</v>
      </c>
      <c r="F6" s="2">
        <v>-2.98</v>
      </c>
      <c r="G6" s="2">
        <v>-15.31</v>
      </c>
      <c r="H6" s="2">
        <v>-2.38</v>
      </c>
      <c r="I6" s="2">
        <v>21</v>
      </c>
      <c r="J6" s="2">
        <v>79</v>
      </c>
      <c r="K6" s="2">
        <v>106</v>
      </c>
    </row>
    <row r="7" spans="1:11" x14ac:dyDescent="0.3">
      <c r="A7" s="2">
        <v>1540</v>
      </c>
      <c r="B7" t="s">
        <v>78</v>
      </c>
      <c r="C7" s="2">
        <v>0.44</v>
      </c>
      <c r="D7" s="2">
        <v>-0.35</v>
      </c>
      <c r="E7" s="2">
        <v>-2.58</v>
      </c>
      <c r="F7" s="2">
        <v>-1.05</v>
      </c>
      <c r="G7" s="2">
        <v>12.94</v>
      </c>
      <c r="H7" s="2">
        <v>3.52</v>
      </c>
      <c r="I7" s="2">
        <v>53</v>
      </c>
      <c r="J7" s="2">
        <v>82</v>
      </c>
      <c r="K7" s="2">
        <v>10</v>
      </c>
    </row>
    <row r="8" spans="1:11" x14ac:dyDescent="0.3">
      <c r="A8" s="2">
        <v>1680</v>
      </c>
      <c r="B8" t="s">
        <v>86</v>
      </c>
      <c r="C8" s="2">
        <v>1.06</v>
      </c>
      <c r="D8" s="2">
        <v>0.08</v>
      </c>
      <c r="E8" s="2">
        <v>6.01</v>
      </c>
      <c r="F8" s="2">
        <v>2.0499999999999998</v>
      </c>
      <c r="G8" s="2">
        <v>4.8499999999999996</v>
      </c>
      <c r="H8" s="2">
        <v>4.92</v>
      </c>
      <c r="I8" s="2">
        <v>45</v>
      </c>
      <c r="J8" s="2">
        <v>36</v>
      </c>
      <c r="K8" s="2">
        <v>28</v>
      </c>
    </row>
    <row r="9" spans="1:11" x14ac:dyDescent="0.3">
      <c r="A9" s="2">
        <v>3670</v>
      </c>
      <c r="B9" t="s">
        <v>37</v>
      </c>
      <c r="C9" s="2">
        <v>3.16</v>
      </c>
      <c r="D9" s="2">
        <v>1.87</v>
      </c>
      <c r="E9" s="2">
        <v>23.11</v>
      </c>
      <c r="F9" s="2">
        <v>7.54</v>
      </c>
      <c r="G9" s="2">
        <v>1.95</v>
      </c>
      <c r="H9" s="2">
        <v>12.76</v>
      </c>
      <c r="I9" s="2">
        <v>22</v>
      </c>
      <c r="J9" s="2">
        <v>4</v>
      </c>
      <c r="K9" s="2">
        <v>37</v>
      </c>
    </row>
    <row r="10" spans="1:11" x14ac:dyDescent="0.3">
      <c r="A10" s="2">
        <v>4170</v>
      </c>
      <c r="B10" t="s">
        <v>95</v>
      </c>
      <c r="C10" s="2">
        <v>-0.97</v>
      </c>
      <c r="D10" s="2">
        <v>-0.31</v>
      </c>
      <c r="E10" s="2">
        <v>-3.05</v>
      </c>
      <c r="F10" s="2">
        <v>-1.62</v>
      </c>
      <c r="G10" s="2">
        <v>5.61</v>
      </c>
      <c r="H10" s="2">
        <v>-0.14000000000000001</v>
      </c>
      <c r="I10" s="2">
        <v>82</v>
      </c>
      <c r="J10" s="2">
        <v>87</v>
      </c>
      <c r="K10" s="2">
        <v>25</v>
      </c>
    </row>
    <row r="11" spans="1:11" x14ac:dyDescent="0.3">
      <c r="A11" s="2">
        <v>4370</v>
      </c>
      <c r="B11" t="s">
        <v>87</v>
      </c>
      <c r="C11" s="2">
        <v>-3.44</v>
      </c>
      <c r="D11" s="2">
        <v>-1.97</v>
      </c>
      <c r="E11" s="2">
        <v>3.35</v>
      </c>
      <c r="F11" s="2">
        <v>1.1000000000000001</v>
      </c>
      <c r="G11" s="2">
        <v>-1.91</v>
      </c>
      <c r="H11" s="2">
        <v>-1.26</v>
      </c>
      <c r="I11" s="2">
        <v>117</v>
      </c>
      <c r="J11" s="2">
        <v>52</v>
      </c>
      <c r="K11" s="2">
        <v>47</v>
      </c>
    </row>
    <row r="12" spans="1:11" x14ac:dyDescent="0.3">
      <c r="A12" s="2">
        <v>5380</v>
      </c>
      <c r="B12" t="s">
        <v>48</v>
      </c>
      <c r="C12" s="2">
        <v>-1.39</v>
      </c>
      <c r="D12" s="2">
        <v>-0.9</v>
      </c>
      <c r="E12" s="2">
        <v>5.04</v>
      </c>
      <c r="F12" s="2">
        <v>-0.1</v>
      </c>
      <c r="G12" s="2">
        <v>-13.66</v>
      </c>
      <c r="H12" s="2">
        <v>-1.86</v>
      </c>
      <c r="I12" s="2">
        <v>92</v>
      </c>
      <c r="J12" s="2">
        <v>43</v>
      </c>
      <c r="K12" s="2">
        <v>97</v>
      </c>
    </row>
    <row r="13" spans="1:11" x14ac:dyDescent="0.3">
      <c r="A13" s="2">
        <v>5850</v>
      </c>
      <c r="B13" t="s">
        <v>53</v>
      </c>
      <c r="C13" s="2">
        <v>3.1</v>
      </c>
      <c r="D13" s="2">
        <v>3.36</v>
      </c>
      <c r="E13" s="2">
        <v>5.5</v>
      </c>
      <c r="F13" s="2">
        <v>3.39</v>
      </c>
      <c r="G13" s="2">
        <v>-16.420000000000002</v>
      </c>
      <c r="H13" s="2">
        <v>0.26</v>
      </c>
      <c r="I13" s="2">
        <v>23</v>
      </c>
      <c r="J13" s="2">
        <v>40</v>
      </c>
      <c r="K13" s="2">
        <v>108</v>
      </c>
    </row>
    <row r="14" spans="1:11" x14ac:dyDescent="0.3">
      <c r="A14" s="2">
        <v>5930</v>
      </c>
      <c r="B14" t="s">
        <v>4</v>
      </c>
      <c r="C14" s="2">
        <v>-1.91</v>
      </c>
      <c r="D14" s="2">
        <v>-1.39</v>
      </c>
      <c r="E14" s="2">
        <v>-4.72</v>
      </c>
      <c r="F14" s="2">
        <v>-3.43</v>
      </c>
      <c r="G14" s="2">
        <v>-14.06</v>
      </c>
      <c r="H14" s="2">
        <v>-7.17</v>
      </c>
      <c r="I14" s="2">
        <v>100</v>
      </c>
      <c r="J14" s="2">
        <v>99</v>
      </c>
      <c r="K14" s="2">
        <v>100</v>
      </c>
    </row>
    <row r="15" spans="1:11" x14ac:dyDescent="0.3">
      <c r="A15" s="2">
        <v>6280</v>
      </c>
      <c r="B15" t="s">
        <v>79</v>
      </c>
      <c r="C15" s="2">
        <v>1.6</v>
      </c>
      <c r="D15" s="2">
        <v>0.69</v>
      </c>
      <c r="E15" s="2">
        <v>-2.8</v>
      </c>
      <c r="F15" s="2">
        <v>-2.25</v>
      </c>
      <c r="G15" s="2">
        <v>-4.5</v>
      </c>
      <c r="H15" s="2">
        <v>0.49</v>
      </c>
      <c r="I15" s="2">
        <v>41</v>
      </c>
      <c r="J15" s="2">
        <v>84</v>
      </c>
      <c r="K15" s="2">
        <v>62</v>
      </c>
    </row>
    <row r="16" spans="1:11" x14ac:dyDescent="0.3">
      <c r="A16" s="2">
        <v>6400</v>
      </c>
      <c r="B16" t="s">
        <v>33</v>
      </c>
      <c r="C16" s="2">
        <v>4.79</v>
      </c>
      <c r="D16" s="2">
        <v>2.37</v>
      </c>
      <c r="E16" s="2">
        <v>21.63</v>
      </c>
      <c r="F16" s="2">
        <v>7.69</v>
      </c>
      <c r="G16" s="2">
        <v>-4.37</v>
      </c>
      <c r="H16" s="2">
        <v>8.48</v>
      </c>
      <c r="I16" s="2">
        <v>12</v>
      </c>
      <c r="J16" s="2">
        <v>7</v>
      </c>
      <c r="K16" s="2">
        <v>60</v>
      </c>
    </row>
    <row r="17" spans="1:11" x14ac:dyDescent="0.3">
      <c r="A17" s="2">
        <v>6650</v>
      </c>
      <c r="B17" t="s">
        <v>57</v>
      </c>
      <c r="C17" s="2">
        <v>0</v>
      </c>
      <c r="D17" s="2">
        <v>-0.63</v>
      </c>
      <c r="E17" s="2">
        <v>-2.48</v>
      </c>
      <c r="F17" s="2">
        <v>-2.5299999999999998</v>
      </c>
      <c r="G17" s="2">
        <v>-12.29</v>
      </c>
      <c r="H17" s="2">
        <v>-3.37</v>
      </c>
      <c r="I17" s="2">
        <v>64</v>
      </c>
      <c r="J17" s="2">
        <v>80</v>
      </c>
      <c r="K17" s="2">
        <v>93</v>
      </c>
    </row>
    <row r="18" spans="1:11" x14ac:dyDescent="0.3">
      <c r="A18" s="2">
        <v>7070</v>
      </c>
      <c r="B18" t="s">
        <v>92</v>
      </c>
      <c r="C18" s="2">
        <v>-2.89</v>
      </c>
      <c r="D18" s="2">
        <v>-1.25</v>
      </c>
      <c r="E18" s="2">
        <v>0.71</v>
      </c>
      <c r="F18" s="2">
        <v>-0.31</v>
      </c>
      <c r="G18" s="2">
        <v>-1.38</v>
      </c>
      <c r="H18" s="2">
        <v>3.02</v>
      </c>
      <c r="I18" s="2">
        <v>111</v>
      </c>
      <c r="J18" s="2">
        <v>65</v>
      </c>
      <c r="K18" s="2">
        <v>46</v>
      </c>
    </row>
    <row r="19" spans="1:11" x14ac:dyDescent="0.3">
      <c r="A19" s="2">
        <v>9830</v>
      </c>
      <c r="B19" t="s">
        <v>59</v>
      </c>
      <c r="C19" s="2">
        <v>-1.3</v>
      </c>
      <c r="D19" s="2">
        <v>-0.57999999999999996</v>
      </c>
      <c r="E19" s="2">
        <v>-3.4</v>
      </c>
      <c r="F19" s="2">
        <v>-2.62</v>
      </c>
      <c r="G19" s="2">
        <v>-10.51</v>
      </c>
      <c r="H19" s="2">
        <v>-1.77</v>
      </c>
      <c r="I19" s="2">
        <v>90</v>
      </c>
      <c r="J19" s="2">
        <v>92</v>
      </c>
      <c r="K19" s="2">
        <v>82</v>
      </c>
    </row>
    <row r="20" spans="1:11" x14ac:dyDescent="0.3">
      <c r="A20" s="2">
        <v>10060</v>
      </c>
      <c r="B20" t="s">
        <v>60</v>
      </c>
      <c r="C20" s="2">
        <v>-3.77</v>
      </c>
      <c r="D20" s="2">
        <v>-3.59</v>
      </c>
      <c r="E20" s="2">
        <v>-6.85</v>
      </c>
      <c r="F20" s="2">
        <v>-4.5599999999999996</v>
      </c>
      <c r="G20" s="2">
        <v>7.94</v>
      </c>
      <c r="H20" s="2">
        <v>0.98</v>
      </c>
      <c r="I20" s="2">
        <v>118</v>
      </c>
      <c r="J20" s="2">
        <v>109</v>
      </c>
      <c r="K20" s="2">
        <v>18</v>
      </c>
    </row>
    <row r="21" spans="1:11" x14ac:dyDescent="0.3">
      <c r="A21" s="2">
        <v>10140</v>
      </c>
      <c r="B21" t="s">
        <v>125</v>
      </c>
      <c r="C21" s="2">
        <v>12.43</v>
      </c>
      <c r="D21" s="2">
        <v>5.87</v>
      </c>
      <c r="E21" s="2">
        <v>12.84</v>
      </c>
      <c r="F21" s="2">
        <v>9.5299999999999994</v>
      </c>
      <c r="G21" s="2">
        <v>12.84</v>
      </c>
      <c r="H21" s="2">
        <v>11.28</v>
      </c>
      <c r="I21" s="2">
        <v>4</v>
      </c>
      <c r="J21" s="2">
        <v>16</v>
      </c>
      <c r="K21" s="2">
        <v>12</v>
      </c>
    </row>
    <row r="22" spans="1:11" x14ac:dyDescent="0.3">
      <c r="A22" s="2">
        <v>10620</v>
      </c>
      <c r="B22" t="s">
        <v>121</v>
      </c>
      <c r="C22" s="2">
        <v>15.88</v>
      </c>
      <c r="D22" s="2">
        <v>7.32</v>
      </c>
      <c r="E22" s="2">
        <v>15.12</v>
      </c>
      <c r="F22" s="2">
        <v>12.26</v>
      </c>
      <c r="G22" s="2">
        <v>12.48</v>
      </c>
      <c r="H22" s="2">
        <v>15.11</v>
      </c>
      <c r="I22" s="2">
        <v>2</v>
      </c>
      <c r="J22" s="2">
        <v>12</v>
      </c>
      <c r="K22" s="2">
        <v>13</v>
      </c>
    </row>
    <row r="23" spans="1:11" x14ac:dyDescent="0.3">
      <c r="A23" s="2">
        <v>10780</v>
      </c>
      <c r="B23" t="s">
        <v>98</v>
      </c>
      <c r="C23" s="2">
        <v>-2.34</v>
      </c>
      <c r="D23" s="2">
        <v>-1.24</v>
      </c>
      <c r="E23" s="2">
        <v>-6.87</v>
      </c>
      <c r="F23" s="2">
        <v>-3.72</v>
      </c>
      <c r="G23" s="2">
        <v>12.22</v>
      </c>
      <c r="H23" s="2">
        <v>1.73</v>
      </c>
      <c r="I23" s="2">
        <v>107</v>
      </c>
      <c r="J23" s="2">
        <v>110</v>
      </c>
      <c r="K23" s="2">
        <v>16</v>
      </c>
    </row>
    <row r="24" spans="1:11" x14ac:dyDescent="0.3">
      <c r="A24" s="2">
        <v>11170</v>
      </c>
      <c r="B24" t="s">
        <v>55</v>
      </c>
      <c r="C24" s="2">
        <v>-2.29</v>
      </c>
      <c r="D24" s="2">
        <v>-1.84</v>
      </c>
      <c r="E24" s="2">
        <v>-6.57</v>
      </c>
      <c r="F24" s="2">
        <v>-4.26</v>
      </c>
      <c r="G24" s="2">
        <v>-9.86</v>
      </c>
      <c r="H24" s="2">
        <v>-7</v>
      </c>
      <c r="I24" s="2">
        <v>105</v>
      </c>
      <c r="J24" s="2">
        <v>107</v>
      </c>
      <c r="K24" s="2">
        <v>79</v>
      </c>
    </row>
    <row r="25" spans="1:11" x14ac:dyDescent="0.3">
      <c r="A25" s="2">
        <v>11200</v>
      </c>
      <c r="B25" t="s">
        <v>123</v>
      </c>
      <c r="C25" s="2">
        <v>0.56000000000000005</v>
      </c>
      <c r="D25" s="2">
        <v>-7.0000000000000007E-2</v>
      </c>
      <c r="E25" s="2">
        <v>-18.100000000000001</v>
      </c>
      <c r="F25" s="2">
        <v>-6.72</v>
      </c>
      <c r="G25" s="2">
        <v>6.59</v>
      </c>
      <c r="H25" s="2">
        <v>-4.82</v>
      </c>
      <c r="I25" s="2">
        <v>51</v>
      </c>
      <c r="J25" s="2">
        <v>123</v>
      </c>
      <c r="K25" s="2">
        <v>22</v>
      </c>
    </row>
    <row r="26" spans="1:11" x14ac:dyDescent="0.3">
      <c r="A26" s="2">
        <v>11210</v>
      </c>
      <c r="B26" t="s">
        <v>51</v>
      </c>
      <c r="C26" s="2">
        <v>3.41</v>
      </c>
      <c r="D26" s="2">
        <v>1.83</v>
      </c>
      <c r="E26" s="2">
        <v>7.07</v>
      </c>
      <c r="F26" s="2">
        <v>2.0499999999999998</v>
      </c>
      <c r="G26" s="2">
        <v>-13.94</v>
      </c>
      <c r="H26" s="2">
        <v>-0.57999999999999996</v>
      </c>
      <c r="I26" s="2">
        <v>19</v>
      </c>
      <c r="J26" s="2">
        <v>30</v>
      </c>
      <c r="K26" s="2">
        <v>99</v>
      </c>
    </row>
    <row r="27" spans="1:11" x14ac:dyDescent="0.3">
      <c r="A27" s="2">
        <v>11780</v>
      </c>
      <c r="B27" t="s">
        <v>56</v>
      </c>
      <c r="C27" s="2">
        <v>-0.65</v>
      </c>
      <c r="D27" s="2">
        <v>-0.59</v>
      </c>
      <c r="E27" s="2">
        <v>-4.7</v>
      </c>
      <c r="F27" s="2">
        <v>-2.39</v>
      </c>
      <c r="G27" s="2">
        <v>-9.25</v>
      </c>
      <c r="H27" s="2">
        <v>-2.25</v>
      </c>
      <c r="I27" s="2">
        <v>79</v>
      </c>
      <c r="J27" s="2">
        <v>98</v>
      </c>
      <c r="K27" s="2">
        <v>77</v>
      </c>
    </row>
    <row r="28" spans="1:11" x14ac:dyDescent="0.3">
      <c r="A28" s="2">
        <v>11790</v>
      </c>
      <c r="B28" t="s">
        <v>39</v>
      </c>
      <c r="C28" s="2">
        <v>-1.88</v>
      </c>
      <c r="D28" s="2">
        <v>-0.63</v>
      </c>
      <c r="E28" s="2">
        <v>10.6</v>
      </c>
      <c r="F28" s="2">
        <v>2.66</v>
      </c>
      <c r="G28" s="2">
        <v>0.32</v>
      </c>
      <c r="H28" s="2">
        <v>9.2200000000000006</v>
      </c>
      <c r="I28" s="2">
        <v>99</v>
      </c>
      <c r="J28" s="2">
        <v>22</v>
      </c>
      <c r="K28" s="2">
        <v>42</v>
      </c>
    </row>
    <row r="29" spans="1:11" x14ac:dyDescent="0.3">
      <c r="A29" s="2">
        <v>14940</v>
      </c>
      <c r="B29" t="s">
        <v>126</v>
      </c>
      <c r="C29" s="2">
        <v>8.68</v>
      </c>
      <c r="D29" s="2">
        <v>4.8600000000000003</v>
      </c>
      <c r="E29" s="2">
        <v>6.22</v>
      </c>
      <c r="F29" s="2">
        <v>5.15</v>
      </c>
      <c r="G29" s="2">
        <v>-3.22</v>
      </c>
      <c r="H29" s="2">
        <v>6.42</v>
      </c>
      <c r="I29" s="2">
        <v>7</v>
      </c>
      <c r="J29" s="2">
        <v>34</v>
      </c>
      <c r="K29" s="2">
        <v>52</v>
      </c>
    </row>
    <row r="30" spans="1:11" x14ac:dyDescent="0.3">
      <c r="A30" s="2">
        <v>16360</v>
      </c>
      <c r="B30" t="s">
        <v>104</v>
      </c>
      <c r="C30" s="2">
        <v>-1.1000000000000001</v>
      </c>
      <c r="D30" s="2">
        <v>-0.59</v>
      </c>
      <c r="E30" s="2">
        <v>-2.17</v>
      </c>
      <c r="F30" s="2">
        <v>-1.95</v>
      </c>
      <c r="G30" s="2">
        <v>-3.56</v>
      </c>
      <c r="H30" s="2">
        <v>-2.54</v>
      </c>
      <c r="I30" s="2">
        <v>85</v>
      </c>
      <c r="J30" s="2">
        <v>78</v>
      </c>
      <c r="K30" s="2">
        <v>56</v>
      </c>
    </row>
    <row r="31" spans="1:11" x14ac:dyDescent="0.3">
      <c r="A31" s="2">
        <v>17670</v>
      </c>
      <c r="B31" t="s">
        <v>106</v>
      </c>
      <c r="C31" s="2">
        <v>-4.8</v>
      </c>
      <c r="D31" s="2">
        <v>-2.94</v>
      </c>
      <c r="E31" s="2">
        <v>4.2</v>
      </c>
      <c r="F31" s="2">
        <v>1.49</v>
      </c>
      <c r="G31" s="2">
        <v>6.63</v>
      </c>
      <c r="H31" s="2">
        <v>4.6399999999999997</v>
      </c>
      <c r="I31" s="2">
        <v>122</v>
      </c>
      <c r="J31" s="2">
        <v>48</v>
      </c>
      <c r="K31" s="2">
        <v>21</v>
      </c>
    </row>
    <row r="32" spans="1:11" x14ac:dyDescent="0.3">
      <c r="A32" s="2">
        <v>17960</v>
      </c>
      <c r="B32" t="s">
        <v>124</v>
      </c>
      <c r="C32" s="2">
        <v>15.65</v>
      </c>
      <c r="D32" s="2">
        <v>6.4</v>
      </c>
      <c r="E32" s="2">
        <v>18.22</v>
      </c>
      <c r="F32" s="2">
        <v>12.21</v>
      </c>
      <c r="G32" s="2">
        <v>12.24</v>
      </c>
      <c r="H32" s="2">
        <v>16.690000000000001</v>
      </c>
      <c r="I32" s="2">
        <v>3</v>
      </c>
      <c r="J32" s="2">
        <v>9</v>
      </c>
      <c r="K32" s="2">
        <v>15</v>
      </c>
    </row>
    <row r="33" spans="1:11" x14ac:dyDescent="0.3">
      <c r="A33" s="2">
        <v>18310</v>
      </c>
      <c r="B33" t="s">
        <v>99</v>
      </c>
      <c r="C33" s="2">
        <v>2.33</v>
      </c>
      <c r="D33" s="2">
        <v>0.99</v>
      </c>
      <c r="E33" s="2">
        <v>3.83</v>
      </c>
      <c r="F33" s="2">
        <v>1.25</v>
      </c>
      <c r="G33" s="2">
        <v>102.85</v>
      </c>
      <c r="H33" s="2">
        <v>34.68</v>
      </c>
      <c r="I33" s="2">
        <v>30</v>
      </c>
      <c r="J33" s="2">
        <v>50</v>
      </c>
      <c r="K33" s="2">
        <v>1</v>
      </c>
    </row>
    <row r="34" spans="1:11" x14ac:dyDescent="0.3">
      <c r="A34" s="2">
        <v>20150</v>
      </c>
      <c r="B34" t="s">
        <v>40</v>
      </c>
      <c r="C34" s="2">
        <v>-1.77</v>
      </c>
      <c r="D34" s="2">
        <v>-1.1499999999999999</v>
      </c>
      <c r="E34" s="2">
        <v>9.27</v>
      </c>
      <c r="F34" s="2">
        <v>0.25</v>
      </c>
      <c r="G34" s="2">
        <v>-15.05</v>
      </c>
      <c r="H34" s="2">
        <v>0.06</v>
      </c>
      <c r="I34" s="2">
        <v>97</v>
      </c>
      <c r="J34" s="2">
        <v>24</v>
      </c>
      <c r="K34" s="2">
        <v>104</v>
      </c>
    </row>
    <row r="35" spans="1:11" x14ac:dyDescent="0.3">
      <c r="A35" s="2">
        <v>25900</v>
      </c>
      <c r="B35" t="s">
        <v>44</v>
      </c>
      <c r="C35" s="2">
        <v>0.95</v>
      </c>
      <c r="D35" s="2">
        <v>-0.4</v>
      </c>
      <c r="E35" s="2">
        <v>19.66</v>
      </c>
      <c r="F35" s="2">
        <v>4.5</v>
      </c>
      <c r="G35" s="2">
        <v>0.35</v>
      </c>
      <c r="H35" s="2">
        <v>13.8</v>
      </c>
      <c r="I35" s="2">
        <v>46</v>
      </c>
      <c r="J35" s="2">
        <v>8</v>
      </c>
      <c r="K35" s="2">
        <v>41</v>
      </c>
    </row>
    <row r="36" spans="1:11" x14ac:dyDescent="0.3">
      <c r="A36" s="2">
        <v>28050</v>
      </c>
      <c r="B36" t="s">
        <v>100</v>
      </c>
      <c r="C36" s="2">
        <v>0.21</v>
      </c>
      <c r="D36" s="2">
        <v>0.66</v>
      </c>
      <c r="E36" s="2">
        <v>-7.22</v>
      </c>
      <c r="F36" s="2">
        <v>-4.5999999999999996</v>
      </c>
      <c r="G36" s="2">
        <v>6.32</v>
      </c>
      <c r="H36" s="2">
        <v>-0.01</v>
      </c>
      <c r="I36" s="2">
        <v>59</v>
      </c>
      <c r="J36" s="2">
        <v>112</v>
      </c>
      <c r="K36" s="2">
        <v>23</v>
      </c>
    </row>
    <row r="37" spans="1:11" x14ac:dyDescent="0.3">
      <c r="A37" s="2">
        <v>28260</v>
      </c>
      <c r="B37" t="s">
        <v>96</v>
      </c>
      <c r="C37" s="2">
        <v>-0.46</v>
      </c>
      <c r="D37" s="2">
        <v>-0.55000000000000004</v>
      </c>
      <c r="E37" s="2">
        <v>-3.11</v>
      </c>
      <c r="F37" s="2">
        <v>-2.29</v>
      </c>
      <c r="G37" s="2">
        <v>-3.54</v>
      </c>
      <c r="H37" s="2">
        <v>-1.45</v>
      </c>
      <c r="I37" s="2">
        <v>74</v>
      </c>
      <c r="J37" s="2">
        <v>88</v>
      </c>
      <c r="K37" s="2">
        <v>55</v>
      </c>
    </row>
    <row r="38" spans="1:11" x14ac:dyDescent="0.3">
      <c r="A38" s="2">
        <v>28670</v>
      </c>
      <c r="B38" t="s">
        <v>122</v>
      </c>
      <c r="C38" s="2">
        <v>2.3199999999999998</v>
      </c>
      <c r="D38" s="2">
        <v>1.88</v>
      </c>
      <c r="E38" s="2">
        <v>-5.16</v>
      </c>
      <c r="F38" s="2">
        <v>-1.29</v>
      </c>
      <c r="G38" s="2">
        <v>25.67</v>
      </c>
      <c r="H38" s="2">
        <v>5.15</v>
      </c>
      <c r="I38" s="2">
        <v>31</v>
      </c>
      <c r="J38" s="2">
        <v>103</v>
      </c>
      <c r="K38" s="2">
        <v>3</v>
      </c>
    </row>
    <row r="39" spans="1:11" x14ac:dyDescent="0.3">
      <c r="A39" s="2">
        <v>30200</v>
      </c>
      <c r="B39" t="s">
        <v>107</v>
      </c>
      <c r="C39" s="2">
        <v>-4.4800000000000004</v>
      </c>
      <c r="D39" s="2">
        <v>-1.95</v>
      </c>
      <c r="E39" s="2">
        <v>6.19</v>
      </c>
      <c r="F39" s="2">
        <v>-1.04</v>
      </c>
      <c r="G39" s="2">
        <v>13.39</v>
      </c>
      <c r="H39" s="2">
        <v>6.08</v>
      </c>
      <c r="I39" s="2">
        <v>121</v>
      </c>
      <c r="J39" s="2">
        <v>35</v>
      </c>
      <c r="K39" s="2">
        <v>9</v>
      </c>
    </row>
    <row r="40" spans="1:11" x14ac:dyDescent="0.3">
      <c r="A40" s="2">
        <v>32500</v>
      </c>
      <c r="B40" t="s">
        <v>108</v>
      </c>
      <c r="C40" s="2">
        <v>2.2200000000000002</v>
      </c>
      <c r="D40" s="2">
        <v>1.74</v>
      </c>
      <c r="E40" s="2">
        <v>-0.62</v>
      </c>
      <c r="F40" s="2">
        <v>-1.5</v>
      </c>
      <c r="G40" s="2">
        <v>-11.52</v>
      </c>
      <c r="H40" s="2">
        <v>-0.56999999999999995</v>
      </c>
      <c r="I40" s="2">
        <v>32</v>
      </c>
      <c r="J40" s="2">
        <v>73</v>
      </c>
      <c r="K40" s="2">
        <v>88</v>
      </c>
    </row>
    <row r="41" spans="1:11" x14ac:dyDescent="0.3">
      <c r="A41" s="2">
        <v>33640</v>
      </c>
      <c r="B41" t="s">
        <v>15</v>
      </c>
      <c r="C41" s="2">
        <v>-0.54</v>
      </c>
      <c r="D41" s="2">
        <v>-0.65</v>
      </c>
      <c r="E41" s="2">
        <v>-6.26</v>
      </c>
      <c r="F41" s="2">
        <v>-4.37</v>
      </c>
      <c r="G41" s="2">
        <v>-19.940000000000001</v>
      </c>
      <c r="H41" s="2">
        <v>-5.98</v>
      </c>
      <c r="I41" s="2">
        <v>76</v>
      </c>
      <c r="J41" s="2">
        <v>105</v>
      </c>
      <c r="K41" s="2">
        <v>115</v>
      </c>
    </row>
    <row r="42" spans="1:11" x14ac:dyDescent="0.3">
      <c r="A42" s="2">
        <v>33780</v>
      </c>
      <c r="B42" t="s">
        <v>89</v>
      </c>
      <c r="C42" s="2">
        <v>-3.04</v>
      </c>
      <c r="D42" s="2">
        <v>-1.94</v>
      </c>
      <c r="E42" s="2">
        <v>-0.99</v>
      </c>
      <c r="F42" s="2">
        <v>-1.6</v>
      </c>
      <c r="G42" s="2">
        <v>1.1399999999999999</v>
      </c>
      <c r="H42" s="2">
        <v>-0.44</v>
      </c>
      <c r="I42" s="2">
        <v>113</v>
      </c>
      <c r="J42" s="2">
        <v>75</v>
      </c>
      <c r="K42" s="2">
        <v>38</v>
      </c>
    </row>
    <row r="43" spans="1:11" x14ac:dyDescent="0.3">
      <c r="A43" s="2">
        <v>34220</v>
      </c>
      <c r="B43" t="s">
        <v>115</v>
      </c>
      <c r="C43" s="2">
        <v>4.05</v>
      </c>
      <c r="D43" s="2">
        <v>1.58</v>
      </c>
      <c r="E43" s="2">
        <v>-3.27</v>
      </c>
      <c r="F43" s="2">
        <v>-1.95</v>
      </c>
      <c r="G43" s="2">
        <v>-18.43</v>
      </c>
      <c r="H43" s="2">
        <v>-2.29</v>
      </c>
      <c r="I43" s="2">
        <v>16</v>
      </c>
      <c r="J43" s="2">
        <v>91</v>
      </c>
      <c r="K43" s="2">
        <v>114</v>
      </c>
    </row>
    <row r="44" spans="1:11" x14ac:dyDescent="0.3">
      <c r="A44" s="2">
        <v>35420</v>
      </c>
      <c r="B44" t="s">
        <v>69</v>
      </c>
      <c r="C44" s="2">
        <v>-1.44</v>
      </c>
      <c r="D44" s="2">
        <v>-0.71</v>
      </c>
      <c r="E44" s="2">
        <v>-9</v>
      </c>
      <c r="F44" s="2">
        <v>-6.22</v>
      </c>
      <c r="G44" s="2">
        <v>-10.19</v>
      </c>
      <c r="H44" s="2">
        <v>-5.12</v>
      </c>
      <c r="I44" s="2">
        <v>93</v>
      </c>
      <c r="J44" s="2">
        <v>116</v>
      </c>
      <c r="K44" s="2">
        <v>81</v>
      </c>
    </row>
    <row r="45" spans="1:11" x14ac:dyDescent="0.3">
      <c r="A45" s="2">
        <v>35720</v>
      </c>
      <c r="B45" t="s">
        <v>70</v>
      </c>
      <c r="C45" s="2">
        <v>0.32</v>
      </c>
      <c r="D45" s="2">
        <v>0.1</v>
      </c>
      <c r="E45" s="2">
        <v>-9.14</v>
      </c>
      <c r="F45" s="2">
        <v>-6.92</v>
      </c>
      <c r="G45" s="2">
        <v>2.69</v>
      </c>
      <c r="H45" s="2">
        <v>-0.57999999999999996</v>
      </c>
      <c r="I45" s="2">
        <v>58</v>
      </c>
      <c r="J45" s="2">
        <v>117</v>
      </c>
      <c r="K45" s="2">
        <v>33</v>
      </c>
    </row>
    <row r="46" spans="1:11" x14ac:dyDescent="0.3">
      <c r="A46" s="2">
        <v>35900</v>
      </c>
      <c r="B46" t="s">
        <v>110</v>
      </c>
      <c r="C46" s="2">
        <v>-1.71</v>
      </c>
      <c r="D46" s="2">
        <v>0.32</v>
      </c>
      <c r="E46" s="2">
        <v>22.16</v>
      </c>
      <c r="F46" s="2">
        <v>4.8</v>
      </c>
      <c r="G46" s="2">
        <v>41.83</v>
      </c>
      <c r="H46" s="2">
        <v>23.74</v>
      </c>
      <c r="I46" s="2">
        <v>96</v>
      </c>
      <c r="J46" s="2">
        <v>6</v>
      </c>
      <c r="K46" s="2">
        <v>2</v>
      </c>
    </row>
    <row r="47" spans="1:11" x14ac:dyDescent="0.3">
      <c r="A47" s="2">
        <v>36200</v>
      </c>
      <c r="B47" t="s">
        <v>8</v>
      </c>
      <c r="C47" s="2">
        <v>-2.16</v>
      </c>
      <c r="D47" s="2">
        <v>-1.1399999999999999</v>
      </c>
      <c r="E47" s="2">
        <v>-1.74</v>
      </c>
      <c r="F47" s="2">
        <v>-2.1</v>
      </c>
      <c r="G47" s="2">
        <v>-14.07</v>
      </c>
      <c r="H47" s="2">
        <v>-4.6100000000000003</v>
      </c>
      <c r="I47" s="2">
        <v>103</v>
      </c>
      <c r="J47" s="2">
        <v>77</v>
      </c>
      <c r="K47" s="2">
        <v>101</v>
      </c>
    </row>
    <row r="48" spans="1:11" x14ac:dyDescent="0.3">
      <c r="A48" s="2">
        <v>36570</v>
      </c>
      <c r="B48" t="s">
        <v>71</v>
      </c>
      <c r="C48" s="2">
        <v>-2.3199999999999998</v>
      </c>
      <c r="D48" s="2">
        <v>-1.99</v>
      </c>
      <c r="E48" s="2">
        <v>-4.42</v>
      </c>
      <c r="F48" s="2">
        <v>-4.22</v>
      </c>
      <c r="G48" s="2">
        <v>-24.66</v>
      </c>
      <c r="H48" s="2">
        <v>-9.15</v>
      </c>
      <c r="I48" s="2">
        <v>106</v>
      </c>
      <c r="J48" s="2">
        <v>97</v>
      </c>
      <c r="K48" s="2">
        <v>120</v>
      </c>
    </row>
    <row r="49" spans="1:11" x14ac:dyDescent="0.3">
      <c r="A49" s="2">
        <v>37270</v>
      </c>
      <c r="B49" t="s">
        <v>111</v>
      </c>
      <c r="C49" s="2">
        <v>2.48</v>
      </c>
      <c r="D49" s="2">
        <v>1.75</v>
      </c>
      <c r="E49" s="2">
        <v>-0.67</v>
      </c>
      <c r="F49" s="2">
        <v>-2.4700000000000002</v>
      </c>
      <c r="G49" s="2">
        <v>12.41</v>
      </c>
      <c r="H49" s="2">
        <v>4.5599999999999996</v>
      </c>
      <c r="I49" s="2">
        <v>28</v>
      </c>
      <c r="J49" s="2">
        <v>74</v>
      </c>
      <c r="K49" s="2">
        <v>14</v>
      </c>
    </row>
    <row r="50" spans="1:11" x14ac:dyDescent="0.3">
      <c r="A50" s="2">
        <v>41510</v>
      </c>
      <c r="B50" t="s">
        <v>112</v>
      </c>
      <c r="C50" s="2">
        <v>3.07</v>
      </c>
      <c r="D50" s="2">
        <v>1.55</v>
      </c>
      <c r="E50" s="2">
        <v>4.47</v>
      </c>
      <c r="F50" s="2">
        <v>-0.84</v>
      </c>
      <c r="G50" s="2">
        <v>12.87</v>
      </c>
      <c r="H50" s="2">
        <v>6.49</v>
      </c>
      <c r="I50" s="2">
        <v>24</v>
      </c>
      <c r="J50" s="2">
        <v>44</v>
      </c>
      <c r="K50" s="2">
        <v>11</v>
      </c>
    </row>
    <row r="51" spans="1:11" x14ac:dyDescent="0.3">
      <c r="A51" s="2">
        <v>42700</v>
      </c>
      <c r="B51" t="s">
        <v>6</v>
      </c>
      <c r="C51" s="2">
        <v>2.73</v>
      </c>
      <c r="D51" s="2">
        <v>2.11</v>
      </c>
      <c r="E51" s="2">
        <v>2.73</v>
      </c>
      <c r="F51" s="2">
        <v>-0.11</v>
      </c>
      <c r="G51" s="2">
        <v>-8.99</v>
      </c>
      <c r="H51" s="2">
        <v>-1.17</v>
      </c>
      <c r="I51" s="2">
        <v>26</v>
      </c>
      <c r="J51" s="2">
        <v>56</v>
      </c>
      <c r="K51" s="2">
        <v>75</v>
      </c>
    </row>
    <row r="52" spans="1:11" x14ac:dyDescent="0.3">
      <c r="A52" s="2">
        <v>51900</v>
      </c>
      <c r="B52" t="s">
        <v>90</v>
      </c>
      <c r="C52" s="2">
        <v>-0.45</v>
      </c>
      <c r="D52" s="2">
        <v>-0.88</v>
      </c>
      <c r="E52" s="2">
        <v>3.18</v>
      </c>
      <c r="F52" s="2">
        <v>0.31</v>
      </c>
      <c r="G52" s="2">
        <v>-8.36</v>
      </c>
      <c r="H52" s="2">
        <v>-5.2</v>
      </c>
      <c r="I52" s="2">
        <v>73</v>
      </c>
      <c r="J52" s="2">
        <v>53</v>
      </c>
      <c r="K52" s="2">
        <v>73</v>
      </c>
    </row>
    <row r="53" spans="1:11" x14ac:dyDescent="0.3">
      <c r="A53" s="2">
        <v>51910</v>
      </c>
      <c r="B53" t="s">
        <v>54</v>
      </c>
      <c r="C53" s="2">
        <v>-0.98</v>
      </c>
      <c r="D53" s="2">
        <v>-1.06</v>
      </c>
      <c r="E53" s="2">
        <v>3.06</v>
      </c>
      <c r="F53" s="2">
        <v>-2.5499999999999998</v>
      </c>
      <c r="G53" s="2">
        <v>-28.57</v>
      </c>
      <c r="H53" s="2">
        <v>-11.16</v>
      </c>
      <c r="I53" s="2">
        <v>83</v>
      </c>
      <c r="J53" s="2">
        <v>54</v>
      </c>
      <c r="K53" s="2">
        <v>121</v>
      </c>
    </row>
    <row r="54" spans="1:11" x14ac:dyDescent="0.3">
      <c r="A54" s="2">
        <v>54780</v>
      </c>
      <c r="B54" t="s">
        <v>114</v>
      </c>
      <c r="C54" s="2">
        <v>2.2200000000000002</v>
      </c>
      <c r="D54" s="2">
        <v>1.86</v>
      </c>
      <c r="E54" s="2">
        <v>-8.73</v>
      </c>
      <c r="F54" s="2">
        <v>-3.73</v>
      </c>
      <c r="G54" s="2">
        <v>-9.09</v>
      </c>
      <c r="H54" s="2">
        <v>-4.2</v>
      </c>
      <c r="I54" s="2">
        <v>33</v>
      </c>
      <c r="J54" s="2">
        <v>115</v>
      </c>
      <c r="K54" s="2">
        <v>76</v>
      </c>
    </row>
    <row r="55" spans="1:11" x14ac:dyDescent="0.3">
      <c r="A55" s="2">
        <v>55490</v>
      </c>
      <c r="B55" t="s">
        <v>47</v>
      </c>
      <c r="C55" s="2">
        <v>1.44</v>
      </c>
      <c r="D55" s="2">
        <v>1.68</v>
      </c>
      <c r="E55" s="2">
        <v>6.81</v>
      </c>
      <c r="F55" s="2">
        <v>3.89</v>
      </c>
      <c r="G55" s="2">
        <v>15.4</v>
      </c>
      <c r="H55" s="2">
        <v>11.01</v>
      </c>
      <c r="I55" s="2">
        <v>43</v>
      </c>
      <c r="J55" s="2">
        <v>31</v>
      </c>
      <c r="K55" s="2">
        <v>7</v>
      </c>
    </row>
    <row r="56" spans="1:11" x14ac:dyDescent="0.3">
      <c r="A56" s="2">
        <v>55550</v>
      </c>
      <c r="B56" t="s">
        <v>101</v>
      </c>
      <c r="C56" s="2">
        <v>-2.0699999999999998</v>
      </c>
      <c r="D56" s="2">
        <v>-1.03</v>
      </c>
      <c r="E56" s="2">
        <v>5.5</v>
      </c>
      <c r="F56" s="2">
        <v>-0.48</v>
      </c>
      <c r="G56" s="2">
        <v>3.73</v>
      </c>
      <c r="H56" s="2">
        <v>1.89</v>
      </c>
      <c r="I56" s="2">
        <v>102</v>
      </c>
      <c r="J56" s="2">
        <v>41</v>
      </c>
      <c r="K56" s="2">
        <v>30</v>
      </c>
    </row>
    <row r="57" spans="1:11" x14ac:dyDescent="0.3">
      <c r="A57" s="2">
        <v>56190</v>
      </c>
      <c r="B57" t="s">
        <v>118</v>
      </c>
      <c r="C57" s="2">
        <v>-0.63</v>
      </c>
      <c r="D57" s="2">
        <v>-0.93</v>
      </c>
      <c r="E57" s="2">
        <v>-2.72</v>
      </c>
      <c r="F57" s="2">
        <v>-1.77</v>
      </c>
      <c r="G57" s="2">
        <v>11.97</v>
      </c>
      <c r="H57" s="2">
        <v>4.54</v>
      </c>
      <c r="I57" s="2">
        <v>78</v>
      </c>
      <c r="J57" s="2">
        <v>83</v>
      </c>
      <c r="K57" s="2">
        <v>17</v>
      </c>
    </row>
    <row r="58" spans="1:11" x14ac:dyDescent="0.3">
      <c r="A58" s="2">
        <v>58470</v>
      </c>
      <c r="B58" t="s">
        <v>24</v>
      </c>
      <c r="C58" s="2">
        <v>1.61</v>
      </c>
      <c r="D58" s="2">
        <v>0.11</v>
      </c>
      <c r="E58" s="2">
        <v>-5.25</v>
      </c>
      <c r="F58" s="2">
        <v>-2.14</v>
      </c>
      <c r="G58" s="2">
        <v>-7.63</v>
      </c>
      <c r="H58" s="2">
        <v>-2.37</v>
      </c>
      <c r="I58" s="2">
        <v>40</v>
      </c>
      <c r="J58" s="2">
        <v>104</v>
      </c>
      <c r="K58" s="2">
        <v>69</v>
      </c>
    </row>
    <row r="59" spans="1:11" x14ac:dyDescent="0.3">
      <c r="A59" s="2">
        <v>61970</v>
      </c>
      <c r="B59" t="s">
        <v>30</v>
      </c>
      <c r="C59" s="2">
        <v>0.42</v>
      </c>
      <c r="D59" s="2">
        <v>0.51</v>
      </c>
      <c r="E59" s="2">
        <v>10.7</v>
      </c>
      <c r="F59" s="2">
        <v>0.66</v>
      </c>
      <c r="G59" s="2">
        <v>-8.81</v>
      </c>
      <c r="H59" s="2">
        <v>3.16</v>
      </c>
      <c r="I59" s="2">
        <v>54</v>
      </c>
      <c r="J59" s="2">
        <v>21</v>
      </c>
      <c r="K59" s="2">
        <v>74</v>
      </c>
    </row>
    <row r="60" spans="1:11" x14ac:dyDescent="0.3">
      <c r="A60" s="2">
        <v>64760</v>
      </c>
      <c r="B60" t="s">
        <v>13</v>
      </c>
      <c r="C60" s="2">
        <v>-0.5</v>
      </c>
      <c r="D60" s="2">
        <v>-2.0699999999999998</v>
      </c>
      <c r="E60" s="2">
        <v>-4.83</v>
      </c>
      <c r="F60" s="2">
        <v>-4.6100000000000003</v>
      </c>
      <c r="G60" s="2">
        <v>-15.22</v>
      </c>
      <c r="H60" s="2">
        <v>-2.7</v>
      </c>
      <c r="I60" s="2">
        <v>75</v>
      </c>
      <c r="J60" s="2">
        <v>102</v>
      </c>
      <c r="K60" s="2">
        <v>105</v>
      </c>
    </row>
    <row r="61" spans="1:11" x14ac:dyDescent="0.3">
      <c r="A61" s="2">
        <v>66970</v>
      </c>
      <c r="B61" t="s">
        <v>36</v>
      </c>
      <c r="C61" s="2">
        <v>2.98</v>
      </c>
      <c r="D61" s="2">
        <v>0.86</v>
      </c>
      <c r="E61" s="2">
        <v>24.72</v>
      </c>
      <c r="F61" s="2">
        <v>7.47</v>
      </c>
      <c r="G61" s="2">
        <v>20.07</v>
      </c>
      <c r="H61" s="2">
        <v>18.84</v>
      </c>
      <c r="I61" s="2">
        <v>25</v>
      </c>
      <c r="J61" s="2">
        <v>3</v>
      </c>
      <c r="K61" s="2">
        <v>5</v>
      </c>
    </row>
    <row r="62" spans="1:11" x14ac:dyDescent="0.3">
      <c r="A62" s="2">
        <v>68270</v>
      </c>
      <c r="B62" t="s">
        <v>76</v>
      </c>
      <c r="C62" s="2">
        <v>-2.16</v>
      </c>
      <c r="D62" s="2">
        <v>-2.16</v>
      </c>
      <c r="E62" s="2">
        <v>-12.43</v>
      </c>
      <c r="F62" s="2">
        <v>-5.53</v>
      </c>
      <c r="G62" s="2">
        <v>-0.94</v>
      </c>
      <c r="H62" s="2">
        <v>-3.88</v>
      </c>
      <c r="I62" s="2">
        <v>104</v>
      </c>
      <c r="J62" s="2">
        <v>121</v>
      </c>
      <c r="K62" s="2">
        <v>45</v>
      </c>
    </row>
    <row r="63" spans="1:11" x14ac:dyDescent="0.3">
      <c r="A63" s="2">
        <v>69960</v>
      </c>
      <c r="B63" t="s">
        <v>91</v>
      </c>
      <c r="C63" s="2">
        <v>0.4</v>
      </c>
      <c r="D63" s="2">
        <v>0.26</v>
      </c>
      <c r="E63" s="2">
        <v>-0.52</v>
      </c>
      <c r="F63" s="2">
        <v>0.38</v>
      </c>
      <c r="G63" s="2">
        <v>2.98</v>
      </c>
      <c r="H63" s="2">
        <v>0.35</v>
      </c>
      <c r="I63" s="2">
        <v>55</v>
      </c>
      <c r="J63" s="2">
        <v>72</v>
      </c>
      <c r="K63" s="2">
        <v>32</v>
      </c>
    </row>
    <row r="64" spans="1:11" x14ac:dyDescent="0.3">
      <c r="A64" s="2">
        <v>74600</v>
      </c>
      <c r="B64" t="s">
        <v>11</v>
      </c>
      <c r="C64" s="2">
        <v>3.98</v>
      </c>
      <c r="D64" s="2">
        <v>1.71</v>
      </c>
      <c r="E64" s="2">
        <v>6.41</v>
      </c>
      <c r="F64" s="2">
        <v>4.03</v>
      </c>
      <c r="G64" s="2">
        <v>0.74</v>
      </c>
      <c r="H64" s="2">
        <v>6.49</v>
      </c>
      <c r="I64" s="2">
        <v>17</v>
      </c>
      <c r="J64" s="2">
        <v>32</v>
      </c>
      <c r="K64" s="2">
        <v>39</v>
      </c>
    </row>
    <row r="65" spans="1:11" x14ac:dyDescent="0.3">
      <c r="A65" s="2">
        <v>78600</v>
      </c>
      <c r="B65" t="s">
        <v>38</v>
      </c>
      <c r="C65" s="2">
        <v>-0.21</v>
      </c>
      <c r="D65" s="2">
        <v>-0.92</v>
      </c>
      <c r="E65" s="2">
        <v>1.86</v>
      </c>
      <c r="F65" s="2">
        <v>-0.92</v>
      </c>
      <c r="G65" s="2">
        <v>-4.42</v>
      </c>
      <c r="H65" s="2">
        <v>1.22</v>
      </c>
      <c r="I65" s="2">
        <v>66</v>
      </c>
      <c r="J65" s="2">
        <v>58</v>
      </c>
      <c r="K65" s="2">
        <v>61</v>
      </c>
    </row>
    <row r="66" spans="1:11" x14ac:dyDescent="0.3">
      <c r="A66" s="2">
        <v>83310</v>
      </c>
      <c r="B66" t="s">
        <v>29</v>
      </c>
      <c r="C66" s="2">
        <v>0.35</v>
      </c>
      <c r="D66" s="2">
        <v>0.14000000000000001</v>
      </c>
      <c r="E66" s="2">
        <v>1.75</v>
      </c>
      <c r="F66" s="2">
        <v>-0.91</v>
      </c>
      <c r="G66" s="2">
        <v>-10.77</v>
      </c>
      <c r="H66" s="2">
        <v>-0.78</v>
      </c>
      <c r="I66" s="2">
        <v>56</v>
      </c>
      <c r="J66" s="2">
        <v>60</v>
      </c>
      <c r="K66" s="2">
        <v>84</v>
      </c>
    </row>
    <row r="67" spans="1:11" x14ac:dyDescent="0.3">
      <c r="A67" s="2">
        <v>84370</v>
      </c>
      <c r="B67" t="s">
        <v>9</v>
      </c>
      <c r="C67" s="2">
        <v>-0.23</v>
      </c>
      <c r="D67" s="2">
        <v>-1.42</v>
      </c>
      <c r="E67" s="2">
        <v>-6.33</v>
      </c>
      <c r="F67" s="2">
        <v>-4.7699999999999996</v>
      </c>
      <c r="G67" s="2">
        <v>-17.95</v>
      </c>
      <c r="H67" s="2">
        <v>-4.67</v>
      </c>
      <c r="I67" s="2">
        <v>68</v>
      </c>
      <c r="J67" s="2">
        <v>106</v>
      </c>
      <c r="K67" s="2">
        <v>111</v>
      </c>
    </row>
    <row r="68" spans="1:11" x14ac:dyDescent="0.3">
      <c r="A68" s="2">
        <v>86390</v>
      </c>
      <c r="B68" t="s">
        <v>27</v>
      </c>
      <c r="C68" s="2">
        <v>-0.77</v>
      </c>
      <c r="D68" s="2">
        <v>0.19</v>
      </c>
      <c r="E68" s="2">
        <v>-0.38</v>
      </c>
      <c r="F68" s="2">
        <v>-2.34</v>
      </c>
      <c r="G68" s="2">
        <v>-14.94</v>
      </c>
      <c r="H68" s="2">
        <v>-4.32</v>
      </c>
      <c r="I68" s="2">
        <v>80</v>
      </c>
      <c r="J68" s="2">
        <v>71</v>
      </c>
      <c r="K68" s="2">
        <v>102</v>
      </c>
    </row>
    <row r="69" spans="1:11" x14ac:dyDescent="0.3">
      <c r="A69" s="2">
        <v>86520</v>
      </c>
      <c r="B69" t="s">
        <v>45</v>
      </c>
      <c r="C69" s="2">
        <v>-3.95</v>
      </c>
      <c r="D69" s="2">
        <v>-2.4900000000000002</v>
      </c>
      <c r="E69" s="2">
        <v>-2.4900000000000002</v>
      </c>
      <c r="F69" s="2">
        <v>-3.64</v>
      </c>
      <c r="G69" s="2">
        <v>-11.52</v>
      </c>
      <c r="H69" s="2">
        <v>4.74</v>
      </c>
      <c r="I69" s="2">
        <v>119</v>
      </c>
      <c r="J69" s="2">
        <v>81</v>
      </c>
      <c r="K69" s="2">
        <v>89</v>
      </c>
    </row>
    <row r="70" spans="1:11" x14ac:dyDescent="0.3">
      <c r="A70" s="2">
        <v>86790</v>
      </c>
      <c r="B70" t="s">
        <v>102</v>
      </c>
      <c r="C70" s="2">
        <v>-0.21</v>
      </c>
      <c r="D70" s="2">
        <v>-0.26</v>
      </c>
      <c r="E70" s="2">
        <v>-1.05</v>
      </c>
      <c r="F70" s="2">
        <v>-2.19</v>
      </c>
      <c r="G70" s="2">
        <v>3.99</v>
      </c>
      <c r="H70" s="2">
        <v>-1.38</v>
      </c>
      <c r="I70" s="2">
        <v>67</v>
      </c>
      <c r="J70" s="2">
        <v>76</v>
      </c>
      <c r="K70" s="2">
        <v>29</v>
      </c>
    </row>
    <row r="71" spans="1:11" x14ac:dyDescent="0.3">
      <c r="A71" s="2">
        <v>89030</v>
      </c>
      <c r="B71" t="s">
        <v>7</v>
      </c>
      <c r="C71" s="2">
        <v>1.64</v>
      </c>
      <c r="D71" s="2">
        <v>1.73</v>
      </c>
      <c r="E71" s="2">
        <v>13.32</v>
      </c>
      <c r="F71" s="2">
        <v>5.85</v>
      </c>
      <c r="G71" s="2">
        <v>7.16</v>
      </c>
      <c r="H71" s="2">
        <v>11.08</v>
      </c>
      <c r="I71" s="2">
        <v>39</v>
      </c>
      <c r="J71" s="2">
        <v>15</v>
      </c>
      <c r="K71" s="2">
        <v>20</v>
      </c>
    </row>
    <row r="72" spans="1:11" x14ac:dyDescent="0.3">
      <c r="A72" s="2">
        <v>89980</v>
      </c>
      <c r="B72" t="s">
        <v>64</v>
      </c>
      <c r="C72" s="2">
        <v>-1.71</v>
      </c>
      <c r="D72" s="2">
        <v>-0.76</v>
      </c>
      <c r="E72" s="2">
        <v>-4.05</v>
      </c>
      <c r="F72" s="2">
        <v>-4.59</v>
      </c>
      <c r="G72" s="2">
        <v>-12.77</v>
      </c>
      <c r="H72" s="2">
        <v>-2.81</v>
      </c>
      <c r="I72" s="2">
        <v>95</v>
      </c>
      <c r="J72" s="2">
        <v>95</v>
      </c>
      <c r="K72" s="2">
        <v>94</v>
      </c>
    </row>
    <row r="73" spans="1:11" x14ac:dyDescent="0.3">
      <c r="A73" s="2">
        <v>91990</v>
      </c>
      <c r="B73" t="s">
        <v>77</v>
      </c>
      <c r="C73" s="2">
        <v>0</v>
      </c>
      <c r="D73" s="2">
        <v>-1.06</v>
      </c>
      <c r="E73" s="2">
        <v>-15.01</v>
      </c>
      <c r="F73" s="2">
        <v>-5.76</v>
      </c>
      <c r="G73" s="2">
        <v>-8.26</v>
      </c>
      <c r="H73" s="2">
        <v>-6.97</v>
      </c>
      <c r="I73" s="2">
        <v>65</v>
      </c>
      <c r="J73" s="2">
        <v>122</v>
      </c>
      <c r="K73" s="2">
        <v>72</v>
      </c>
    </row>
    <row r="74" spans="1:11" x14ac:dyDescent="0.3">
      <c r="A74" s="2">
        <v>93370</v>
      </c>
      <c r="B74" t="s">
        <v>43</v>
      </c>
      <c r="C74" s="2">
        <v>1.97</v>
      </c>
      <c r="D74" s="2">
        <v>-0.24</v>
      </c>
      <c r="E74" s="2">
        <v>11.59</v>
      </c>
      <c r="F74" s="2">
        <v>5.37</v>
      </c>
      <c r="G74" s="2">
        <v>-17.03</v>
      </c>
      <c r="H74" s="2">
        <v>2.95</v>
      </c>
      <c r="I74" s="2">
        <v>36</v>
      </c>
      <c r="J74" s="2">
        <v>18</v>
      </c>
      <c r="K74" s="2">
        <v>109</v>
      </c>
    </row>
    <row r="75" spans="1:11" x14ac:dyDescent="0.3">
      <c r="A75" s="2">
        <v>95340</v>
      </c>
      <c r="B75" t="s">
        <v>25</v>
      </c>
      <c r="C75" s="2">
        <v>1.98</v>
      </c>
      <c r="D75" s="2">
        <v>-0.42</v>
      </c>
      <c r="E75" s="2">
        <v>14.36</v>
      </c>
      <c r="F75" s="2">
        <v>9.57</v>
      </c>
      <c r="G75" s="2">
        <v>-3.6</v>
      </c>
      <c r="H75" s="2">
        <v>9.1999999999999993</v>
      </c>
      <c r="I75" s="2">
        <v>35</v>
      </c>
      <c r="J75" s="2">
        <v>14</v>
      </c>
      <c r="K75" s="2">
        <v>57</v>
      </c>
    </row>
    <row r="76" spans="1:11" x14ac:dyDescent="0.3">
      <c r="A76" s="2">
        <v>95610</v>
      </c>
      <c r="B76" t="s">
        <v>19</v>
      </c>
      <c r="C76" s="2">
        <v>-0.38</v>
      </c>
      <c r="D76" s="2">
        <v>-1.06</v>
      </c>
      <c r="E76" s="2">
        <v>0.38</v>
      </c>
      <c r="F76" s="2">
        <v>-2.9</v>
      </c>
      <c r="G76" s="2">
        <v>-6.75</v>
      </c>
      <c r="H76" s="2">
        <v>0.84</v>
      </c>
      <c r="I76" s="2">
        <v>71</v>
      </c>
      <c r="J76" s="2">
        <v>67</v>
      </c>
      <c r="K76" s="2">
        <v>65</v>
      </c>
    </row>
    <row r="77" spans="1:11" x14ac:dyDescent="0.3">
      <c r="A77" s="2">
        <v>96770</v>
      </c>
      <c r="B77" t="s">
        <v>34</v>
      </c>
      <c r="C77" s="2">
        <v>0.48</v>
      </c>
      <c r="D77" s="2">
        <v>0.78</v>
      </c>
      <c r="E77" s="2">
        <v>0.97</v>
      </c>
      <c r="F77" s="2">
        <v>-0.88</v>
      </c>
      <c r="G77" s="2">
        <v>-21.7</v>
      </c>
      <c r="H77" s="2">
        <v>-2.98</v>
      </c>
      <c r="I77" s="2">
        <v>52</v>
      </c>
      <c r="J77" s="2">
        <v>63</v>
      </c>
      <c r="K77" s="2">
        <v>117</v>
      </c>
    </row>
    <row r="78" spans="1:11" x14ac:dyDescent="0.3">
      <c r="A78" s="2">
        <v>97950</v>
      </c>
      <c r="B78" t="s">
        <v>84</v>
      </c>
      <c r="C78" s="2">
        <v>-2.77</v>
      </c>
      <c r="D78" s="2">
        <v>-1.51</v>
      </c>
      <c r="E78" s="2">
        <v>9.19</v>
      </c>
      <c r="F78" s="2">
        <v>1.67</v>
      </c>
      <c r="G78" s="2">
        <v>2.12</v>
      </c>
      <c r="H78" s="2">
        <v>4.32</v>
      </c>
      <c r="I78" s="2">
        <v>110</v>
      </c>
      <c r="J78" s="2">
        <v>25</v>
      </c>
      <c r="K78" s="2">
        <v>36</v>
      </c>
    </row>
    <row r="79" spans="1:11" x14ac:dyDescent="0.3">
      <c r="A79" s="2">
        <v>100090</v>
      </c>
      <c r="B79" t="s">
        <v>62</v>
      </c>
      <c r="C79" s="2">
        <v>2.72</v>
      </c>
      <c r="D79" s="2">
        <v>0.85</v>
      </c>
      <c r="E79" s="2">
        <v>2.72</v>
      </c>
      <c r="F79" s="2">
        <v>1.18</v>
      </c>
      <c r="G79" s="2">
        <v>-3.32</v>
      </c>
      <c r="H79" s="2">
        <v>4.84</v>
      </c>
      <c r="I79" s="2">
        <v>27</v>
      </c>
      <c r="J79" s="2">
        <v>57</v>
      </c>
      <c r="K79" s="2">
        <v>53</v>
      </c>
    </row>
    <row r="80" spans="1:11" x14ac:dyDescent="0.3">
      <c r="A80" s="2">
        <v>101160</v>
      </c>
      <c r="B80" t="s">
        <v>21</v>
      </c>
      <c r="C80" s="2">
        <v>1.59</v>
      </c>
      <c r="D80" s="2">
        <v>0</v>
      </c>
      <c r="E80" s="2">
        <v>8.0500000000000007</v>
      </c>
      <c r="F80" s="2">
        <v>3.21</v>
      </c>
      <c r="G80" s="2">
        <v>-11.46</v>
      </c>
      <c r="H80" s="2">
        <v>0.38</v>
      </c>
      <c r="I80" s="2">
        <v>42</v>
      </c>
      <c r="J80" s="2">
        <v>28</v>
      </c>
      <c r="K80" s="2">
        <v>87</v>
      </c>
    </row>
    <row r="81" spans="1:11" x14ac:dyDescent="0.3">
      <c r="A81" s="2">
        <v>101360</v>
      </c>
      <c r="B81" t="s">
        <v>68</v>
      </c>
      <c r="C81" s="2">
        <v>7.79</v>
      </c>
      <c r="D81" s="2">
        <v>3.06</v>
      </c>
      <c r="E81" s="2">
        <v>8.9700000000000006</v>
      </c>
      <c r="F81" s="2">
        <v>6.04</v>
      </c>
      <c r="G81" s="2">
        <v>-11.7</v>
      </c>
      <c r="H81" s="2">
        <v>4.04</v>
      </c>
      <c r="I81" s="2">
        <v>8</v>
      </c>
      <c r="J81" s="2">
        <v>26</v>
      </c>
      <c r="K81" s="2">
        <v>91</v>
      </c>
    </row>
    <row r="82" spans="1:11" x14ac:dyDescent="0.3">
      <c r="A82" s="2">
        <v>101490</v>
      </c>
      <c r="B82" t="s">
        <v>17</v>
      </c>
      <c r="C82" s="2">
        <v>0</v>
      </c>
      <c r="D82" s="2">
        <v>-0.98</v>
      </c>
      <c r="E82" s="2">
        <v>-3.74</v>
      </c>
      <c r="F82" s="2">
        <v>-4.24</v>
      </c>
      <c r="G82" s="2">
        <v>-12.92</v>
      </c>
      <c r="H82" s="2">
        <v>-4.7699999999999996</v>
      </c>
      <c r="I82" s="2">
        <v>63</v>
      </c>
      <c r="J82" s="2">
        <v>94</v>
      </c>
      <c r="K82" s="2">
        <v>95</v>
      </c>
    </row>
    <row r="83" spans="1:11" x14ac:dyDescent="0.3">
      <c r="A83" s="2">
        <v>104830</v>
      </c>
      <c r="B83" t="s">
        <v>12</v>
      </c>
      <c r="C83" s="2">
        <v>0</v>
      </c>
      <c r="D83" s="2">
        <v>-0.55000000000000004</v>
      </c>
      <c r="E83" s="2">
        <v>5.96</v>
      </c>
      <c r="F83" s="2">
        <v>1.77</v>
      </c>
      <c r="G83" s="2">
        <v>5.81</v>
      </c>
      <c r="H83" s="2">
        <v>3.64</v>
      </c>
      <c r="I83" s="2">
        <v>62</v>
      </c>
      <c r="J83" s="2">
        <v>37</v>
      </c>
      <c r="K83" s="2">
        <v>24</v>
      </c>
    </row>
    <row r="84" spans="1:11" x14ac:dyDescent="0.3">
      <c r="A84" s="2">
        <v>105560</v>
      </c>
      <c r="B84" t="s">
        <v>103</v>
      </c>
      <c r="C84" s="2">
        <v>-0.34</v>
      </c>
      <c r="D84" s="2">
        <v>-0.37</v>
      </c>
      <c r="E84" s="2">
        <v>3.48</v>
      </c>
      <c r="F84" s="2">
        <v>-0.84</v>
      </c>
      <c r="G84" s="2">
        <v>-2.94</v>
      </c>
      <c r="H84" s="2">
        <v>-0.96</v>
      </c>
      <c r="I84" s="2">
        <v>69</v>
      </c>
      <c r="J84" s="2">
        <v>51</v>
      </c>
      <c r="K84" s="2">
        <v>51</v>
      </c>
    </row>
    <row r="85" spans="1:11" x14ac:dyDescent="0.3">
      <c r="A85" s="2">
        <v>112040</v>
      </c>
      <c r="B85" t="s">
        <v>72</v>
      </c>
      <c r="C85" s="2">
        <v>-9.17</v>
      </c>
      <c r="D85" s="2">
        <v>-0.94</v>
      </c>
      <c r="E85" s="2">
        <v>-11.36</v>
      </c>
      <c r="F85" s="2">
        <v>-11.07</v>
      </c>
      <c r="G85" s="2">
        <v>-35.99</v>
      </c>
      <c r="H85" s="2">
        <v>-18.87</v>
      </c>
      <c r="I85" s="2">
        <v>123</v>
      </c>
      <c r="J85" s="2">
        <v>119</v>
      </c>
      <c r="K85" s="2">
        <v>122</v>
      </c>
    </row>
    <row r="86" spans="1:11" x14ac:dyDescent="0.3">
      <c r="A86" s="2">
        <v>112610</v>
      </c>
      <c r="B86" t="s">
        <v>61</v>
      </c>
      <c r="C86" s="2">
        <v>0.16</v>
      </c>
      <c r="D86" s="2">
        <v>0.54</v>
      </c>
      <c r="E86" s="2">
        <v>0</v>
      </c>
      <c r="F86" s="2">
        <v>0.52</v>
      </c>
      <c r="G86" s="2">
        <v>3.61</v>
      </c>
      <c r="H86" s="2">
        <v>8.8000000000000007</v>
      </c>
      <c r="I86" s="2">
        <v>60</v>
      </c>
      <c r="J86" s="2">
        <v>70</v>
      </c>
      <c r="K86" s="2">
        <v>31</v>
      </c>
    </row>
    <row r="87" spans="1:11" x14ac:dyDescent="0.3">
      <c r="A87" s="2">
        <v>114810</v>
      </c>
      <c r="B87" t="s">
        <v>31</v>
      </c>
      <c r="C87" s="2">
        <v>2.0499999999999998</v>
      </c>
      <c r="D87" s="2">
        <v>0.96</v>
      </c>
      <c r="E87" s="2">
        <v>-6.7</v>
      </c>
      <c r="F87" s="2">
        <v>-1.67</v>
      </c>
      <c r="G87" s="2">
        <v>-13.91</v>
      </c>
      <c r="H87" s="2">
        <v>-2.54</v>
      </c>
      <c r="I87" s="2">
        <v>34</v>
      </c>
      <c r="J87" s="2">
        <v>108</v>
      </c>
      <c r="K87" s="2">
        <v>98</v>
      </c>
    </row>
    <row r="88" spans="1:11" x14ac:dyDescent="0.3">
      <c r="A88" s="2">
        <v>120110</v>
      </c>
      <c r="B88" t="s">
        <v>66</v>
      </c>
      <c r="C88" s="2">
        <v>-1.33</v>
      </c>
      <c r="D88" s="2">
        <v>-1.1299999999999999</v>
      </c>
      <c r="E88" s="2">
        <v>1.19</v>
      </c>
      <c r="F88" s="2">
        <v>-1.31</v>
      </c>
      <c r="G88" s="2">
        <v>-10.83</v>
      </c>
      <c r="H88" s="2">
        <v>-2.69</v>
      </c>
      <c r="I88" s="2">
        <v>91</v>
      </c>
      <c r="J88" s="2">
        <v>62</v>
      </c>
      <c r="K88" s="2">
        <v>85</v>
      </c>
    </row>
    <row r="89" spans="1:11" x14ac:dyDescent="0.3">
      <c r="A89" s="2">
        <v>128940</v>
      </c>
      <c r="B89" t="s">
        <v>81</v>
      </c>
      <c r="C89" s="2">
        <v>11.84</v>
      </c>
      <c r="D89" s="2">
        <v>5.53</v>
      </c>
      <c r="E89" s="2">
        <v>11.03</v>
      </c>
      <c r="F89" s="2">
        <v>10.09</v>
      </c>
      <c r="G89" s="2">
        <v>19.690000000000001</v>
      </c>
      <c r="H89" s="2">
        <v>15.37</v>
      </c>
      <c r="I89" s="2">
        <v>5</v>
      </c>
      <c r="J89" s="2">
        <v>19</v>
      </c>
      <c r="K89" s="2">
        <v>6</v>
      </c>
    </row>
    <row r="90" spans="1:11" x14ac:dyDescent="0.3">
      <c r="A90" s="2">
        <v>131970</v>
      </c>
      <c r="B90" t="s">
        <v>14</v>
      </c>
      <c r="C90" s="2">
        <v>5.45</v>
      </c>
      <c r="D90" s="2">
        <v>2.75</v>
      </c>
      <c r="E90" s="2">
        <v>1.31</v>
      </c>
      <c r="F90" s="2">
        <v>1.54</v>
      </c>
      <c r="G90" s="2">
        <v>-11.53</v>
      </c>
      <c r="H90" s="2">
        <v>-4.3600000000000003</v>
      </c>
      <c r="I90" s="2">
        <v>10</v>
      </c>
      <c r="J90" s="2">
        <v>61</v>
      </c>
      <c r="K90" s="2">
        <v>90</v>
      </c>
    </row>
    <row r="91" spans="1:11" x14ac:dyDescent="0.3">
      <c r="A91" s="2">
        <v>139480</v>
      </c>
      <c r="B91" t="s">
        <v>83</v>
      </c>
      <c r="C91" s="2">
        <v>0.73</v>
      </c>
      <c r="D91" s="2">
        <v>0.44</v>
      </c>
      <c r="E91" s="2">
        <v>-3.16</v>
      </c>
      <c r="F91" s="2">
        <v>-1</v>
      </c>
      <c r="G91" s="2">
        <v>-3.5</v>
      </c>
      <c r="H91" s="2">
        <v>1.64</v>
      </c>
      <c r="I91" s="2">
        <v>47</v>
      </c>
      <c r="J91" s="2">
        <v>90</v>
      </c>
      <c r="K91" s="2">
        <v>54</v>
      </c>
    </row>
    <row r="92" spans="1:11" x14ac:dyDescent="0.3">
      <c r="A92" s="2">
        <v>160980</v>
      </c>
      <c r="B92" t="s">
        <v>23</v>
      </c>
      <c r="C92" s="2">
        <v>-2.39</v>
      </c>
      <c r="D92" s="2">
        <v>-2.34</v>
      </c>
      <c r="E92" s="2">
        <v>5.76</v>
      </c>
      <c r="F92" s="2">
        <v>-2.02</v>
      </c>
      <c r="G92" s="2">
        <v>-2.65</v>
      </c>
      <c r="H92" s="2">
        <v>4.68</v>
      </c>
      <c r="I92" s="2">
        <v>108</v>
      </c>
      <c r="J92" s="2">
        <v>38</v>
      </c>
      <c r="K92" s="2">
        <v>49</v>
      </c>
    </row>
    <row r="93" spans="1:11" x14ac:dyDescent="0.3">
      <c r="A93" s="2">
        <v>178920</v>
      </c>
      <c r="B93" t="s">
        <v>116</v>
      </c>
      <c r="C93" s="2">
        <v>3.31</v>
      </c>
      <c r="D93" s="2">
        <v>1.38</v>
      </c>
      <c r="E93" s="2">
        <v>9.5</v>
      </c>
      <c r="F93" s="2">
        <v>4.04</v>
      </c>
      <c r="G93" s="2">
        <v>-10.039999999999999</v>
      </c>
      <c r="H93" s="2">
        <v>7.22</v>
      </c>
      <c r="I93" s="2">
        <v>20</v>
      </c>
      <c r="J93" s="2">
        <v>23</v>
      </c>
      <c r="K93" s="2">
        <v>80</v>
      </c>
    </row>
    <row r="94" spans="1:11" x14ac:dyDescent="0.3">
      <c r="A94" s="2">
        <v>183300</v>
      </c>
      <c r="B94" t="s">
        <v>26</v>
      </c>
      <c r="C94" s="2">
        <v>5.38</v>
      </c>
      <c r="D94" s="2">
        <v>2.79</v>
      </c>
      <c r="E94" s="2">
        <v>6.37</v>
      </c>
      <c r="F94" s="2">
        <v>0.85</v>
      </c>
      <c r="G94" s="2">
        <v>-13.41</v>
      </c>
      <c r="H94" s="2">
        <v>2.5</v>
      </c>
      <c r="I94" s="2">
        <v>11</v>
      </c>
      <c r="J94" s="2">
        <v>33</v>
      </c>
      <c r="K94" s="2">
        <v>96</v>
      </c>
    </row>
    <row r="95" spans="1:11" x14ac:dyDescent="0.3">
      <c r="A95" s="2">
        <v>192820</v>
      </c>
      <c r="B95" t="s">
        <v>94</v>
      </c>
      <c r="C95" s="2">
        <v>-0.95</v>
      </c>
      <c r="D95" s="2">
        <v>-1.52</v>
      </c>
      <c r="E95" s="2">
        <v>5.59</v>
      </c>
      <c r="F95" s="2">
        <v>-0.51</v>
      </c>
      <c r="G95" s="2">
        <v>7.5</v>
      </c>
      <c r="H95" s="2">
        <v>2.16</v>
      </c>
      <c r="I95" s="2">
        <v>81</v>
      </c>
      <c r="J95" s="2">
        <v>39</v>
      </c>
      <c r="K95" s="2">
        <v>19</v>
      </c>
    </row>
    <row r="96" spans="1:11" x14ac:dyDescent="0.3">
      <c r="A96" s="2">
        <v>194480</v>
      </c>
      <c r="B96" t="s">
        <v>73</v>
      </c>
      <c r="C96" s="2">
        <v>-4.4800000000000004</v>
      </c>
      <c r="D96" s="2">
        <v>-3.73</v>
      </c>
      <c r="E96" s="2">
        <v>17.38</v>
      </c>
      <c r="F96" s="2">
        <v>2.23</v>
      </c>
      <c r="G96" s="2">
        <v>-22.59</v>
      </c>
      <c r="H96" s="2">
        <v>4.53</v>
      </c>
      <c r="I96" s="2">
        <v>120</v>
      </c>
      <c r="J96" s="2">
        <v>10</v>
      </c>
      <c r="K96" s="2">
        <v>118</v>
      </c>
    </row>
    <row r="97" spans="1:11" x14ac:dyDescent="0.3">
      <c r="A97" s="2">
        <v>195870</v>
      </c>
      <c r="B97" t="s">
        <v>20</v>
      </c>
      <c r="C97" s="2">
        <v>19.850000000000001</v>
      </c>
      <c r="D97" s="2">
        <v>11.46</v>
      </c>
      <c r="E97" s="2">
        <v>28.51</v>
      </c>
      <c r="F97" s="2">
        <v>20.329999999999998</v>
      </c>
      <c r="G97" s="2">
        <v>14.29</v>
      </c>
      <c r="H97" s="2">
        <v>23.76</v>
      </c>
      <c r="I97" s="2">
        <v>1</v>
      </c>
      <c r="J97" s="2">
        <v>1</v>
      </c>
      <c r="K97" s="2">
        <v>8</v>
      </c>
    </row>
    <row r="98" spans="1:11" x14ac:dyDescent="0.3">
      <c r="A98" s="2">
        <v>204320</v>
      </c>
      <c r="B98" t="s">
        <v>50</v>
      </c>
      <c r="C98" s="2">
        <v>5.75</v>
      </c>
      <c r="D98" s="2">
        <v>3.58</v>
      </c>
      <c r="E98" s="2">
        <v>22.39</v>
      </c>
      <c r="F98" s="2">
        <v>9</v>
      </c>
      <c r="G98" s="2">
        <v>-7.79</v>
      </c>
      <c r="H98" s="2">
        <v>9.74</v>
      </c>
      <c r="I98" s="2">
        <v>9</v>
      </c>
      <c r="J98" s="2">
        <v>5</v>
      </c>
      <c r="K98" s="2">
        <v>71</v>
      </c>
    </row>
    <row r="99" spans="1:11" x14ac:dyDescent="0.3">
      <c r="A99" s="2">
        <v>207940</v>
      </c>
      <c r="B99" t="s">
        <v>75</v>
      </c>
      <c r="C99" s="2">
        <v>4.24</v>
      </c>
      <c r="D99" s="2">
        <v>2.5</v>
      </c>
      <c r="E99" s="2">
        <v>0.72</v>
      </c>
      <c r="F99" s="2">
        <v>1.71</v>
      </c>
      <c r="G99" s="2">
        <v>2.29</v>
      </c>
      <c r="H99" s="2">
        <v>5.74</v>
      </c>
      <c r="I99" s="2">
        <v>15</v>
      </c>
      <c r="J99" s="2">
        <v>64</v>
      </c>
      <c r="K99" s="2">
        <v>35</v>
      </c>
    </row>
    <row r="100" spans="1:11" x14ac:dyDescent="0.3">
      <c r="A100" s="2">
        <v>213420</v>
      </c>
      <c r="B100" t="s">
        <v>119</v>
      </c>
      <c r="C100" s="2">
        <v>0.72</v>
      </c>
      <c r="D100" s="2">
        <v>-1.17</v>
      </c>
      <c r="E100" s="2">
        <v>-4.42</v>
      </c>
      <c r="F100" s="2">
        <v>-3.17</v>
      </c>
      <c r="G100" s="2">
        <v>-18.38</v>
      </c>
      <c r="H100" s="2">
        <v>-1.72</v>
      </c>
      <c r="I100" s="2">
        <v>48</v>
      </c>
      <c r="J100" s="2">
        <v>96</v>
      </c>
      <c r="K100" s="2">
        <v>113</v>
      </c>
    </row>
    <row r="101" spans="1:11" x14ac:dyDescent="0.3">
      <c r="A101" s="2">
        <v>218410</v>
      </c>
      <c r="B101" t="s">
        <v>109</v>
      </c>
      <c r="C101" s="2">
        <v>-1.1299999999999999</v>
      </c>
      <c r="D101" s="2">
        <v>-1.26</v>
      </c>
      <c r="E101" s="2">
        <v>7.95</v>
      </c>
      <c r="F101" s="2">
        <v>0.53</v>
      </c>
      <c r="G101" s="2">
        <v>-6.86</v>
      </c>
      <c r="H101" s="2">
        <v>3.76</v>
      </c>
      <c r="I101" s="2">
        <v>86</v>
      </c>
      <c r="J101" s="2">
        <v>29</v>
      </c>
      <c r="K101" s="2">
        <v>66</v>
      </c>
    </row>
    <row r="102" spans="1:11" x14ac:dyDescent="0.3">
      <c r="A102" s="2">
        <v>237690</v>
      </c>
      <c r="B102" t="s">
        <v>80</v>
      </c>
      <c r="C102" s="2">
        <v>3.89</v>
      </c>
      <c r="D102" s="2">
        <v>1.91</v>
      </c>
      <c r="E102" s="2">
        <v>-10.84</v>
      </c>
      <c r="F102" s="2">
        <v>-3.8</v>
      </c>
      <c r="G102" s="2">
        <v>-23.16</v>
      </c>
      <c r="H102" s="2">
        <v>-6.31</v>
      </c>
      <c r="I102" s="2">
        <v>18</v>
      </c>
      <c r="J102" s="2">
        <v>118</v>
      </c>
      <c r="K102" s="2">
        <v>119</v>
      </c>
    </row>
    <row r="103" spans="1:11" x14ac:dyDescent="0.3">
      <c r="A103" s="2">
        <v>240810</v>
      </c>
      <c r="B103" t="s">
        <v>10</v>
      </c>
      <c r="C103" s="2">
        <v>1.66</v>
      </c>
      <c r="D103" s="2">
        <v>-0.89</v>
      </c>
      <c r="E103" s="2">
        <v>-3.04</v>
      </c>
      <c r="F103" s="2">
        <v>-2.41</v>
      </c>
      <c r="G103" s="2">
        <v>-9.61</v>
      </c>
      <c r="H103" s="2">
        <v>-1.97</v>
      </c>
      <c r="I103" s="2">
        <v>38</v>
      </c>
      <c r="J103" s="2">
        <v>86</v>
      </c>
      <c r="K103" s="2">
        <v>78</v>
      </c>
    </row>
    <row r="104" spans="1:11" x14ac:dyDescent="0.3">
      <c r="A104" s="2">
        <v>247540</v>
      </c>
      <c r="B104" t="s">
        <v>35</v>
      </c>
      <c r="C104" s="2">
        <v>0.33</v>
      </c>
      <c r="D104" s="2">
        <v>0.46</v>
      </c>
      <c r="E104" s="2">
        <v>26.41</v>
      </c>
      <c r="F104" s="2">
        <v>11.47</v>
      </c>
      <c r="G104" s="2">
        <v>5.38</v>
      </c>
      <c r="H104" s="2">
        <v>21.55</v>
      </c>
      <c r="I104" s="2">
        <v>57</v>
      </c>
      <c r="J104" s="2">
        <v>2</v>
      </c>
      <c r="K104" s="2">
        <v>26</v>
      </c>
    </row>
    <row r="105" spans="1:11" x14ac:dyDescent="0.3">
      <c r="A105" s="2">
        <v>263750</v>
      </c>
      <c r="B105" t="s">
        <v>74</v>
      </c>
      <c r="C105" s="2">
        <v>9.61</v>
      </c>
      <c r="D105" s="2">
        <v>4.8499999999999996</v>
      </c>
      <c r="E105" s="2">
        <v>1.8</v>
      </c>
      <c r="F105" s="2">
        <v>3.99</v>
      </c>
      <c r="G105" s="2">
        <v>-4.2</v>
      </c>
      <c r="H105" s="2">
        <v>6.54</v>
      </c>
      <c r="I105" s="2">
        <v>6</v>
      </c>
      <c r="J105" s="2">
        <v>59</v>
      </c>
      <c r="K105" s="2">
        <v>59</v>
      </c>
    </row>
    <row r="106" spans="1:11" x14ac:dyDescent="0.3">
      <c r="A106" s="2">
        <v>265520</v>
      </c>
      <c r="B106" t="s">
        <v>117</v>
      </c>
      <c r="C106" s="2">
        <v>1.1100000000000001</v>
      </c>
      <c r="D106" s="2">
        <v>0.35</v>
      </c>
      <c r="E106" s="2">
        <v>-4.8</v>
      </c>
      <c r="F106" s="2">
        <v>-2.81</v>
      </c>
      <c r="G106" s="2">
        <v>-5.79</v>
      </c>
      <c r="H106" s="2">
        <v>-1.08</v>
      </c>
      <c r="I106" s="2">
        <v>44</v>
      </c>
      <c r="J106" s="2">
        <v>101</v>
      </c>
      <c r="K106" s="2">
        <v>64</v>
      </c>
    </row>
    <row r="107" spans="1:11" x14ac:dyDescent="0.3">
      <c r="A107" s="2">
        <v>267980</v>
      </c>
      <c r="B107" t="s">
        <v>88</v>
      </c>
      <c r="C107" s="2">
        <v>-0.57999999999999996</v>
      </c>
      <c r="D107" s="2">
        <v>-0.61</v>
      </c>
      <c r="E107" s="2">
        <v>4.25</v>
      </c>
      <c r="F107" s="2">
        <v>1.57</v>
      </c>
      <c r="G107" s="2">
        <v>0.28999999999999998</v>
      </c>
      <c r="H107" s="2">
        <v>1.83</v>
      </c>
      <c r="I107" s="2">
        <v>77</v>
      </c>
      <c r="J107" s="2">
        <v>47</v>
      </c>
      <c r="K107" s="2">
        <v>43</v>
      </c>
    </row>
    <row r="108" spans="1:11" x14ac:dyDescent="0.3">
      <c r="A108" s="2">
        <v>271560</v>
      </c>
      <c r="B108" t="s">
        <v>85</v>
      </c>
      <c r="C108" s="2">
        <v>-1.1399999999999999</v>
      </c>
      <c r="D108" s="2">
        <v>-0.09</v>
      </c>
      <c r="E108" s="2">
        <v>4.07</v>
      </c>
      <c r="F108" s="2">
        <v>-0.21</v>
      </c>
      <c r="G108" s="2">
        <v>-16.04</v>
      </c>
      <c r="H108" s="2">
        <v>-6.23</v>
      </c>
      <c r="I108" s="2">
        <v>87</v>
      </c>
      <c r="J108" s="2">
        <v>49</v>
      </c>
      <c r="K108" s="2">
        <v>107</v>
      </c>
    </row>
    <row r="109" spans="1:11" x14ac:dyDescent="0.3">
      <c r="A109" s="2">
        <v>272290</v>
      </c>
      <c r="B109" t="s">
        <v>120</v>
      </c>
      <c r="C109" s="2">
        <v>0.56999999999999995</v>
      </c>
      <c r="D109" s="2">
        <v>-0.19</v>
      </c>
      <c r="E109" s="2">
        <v>15.26</v>
      </c>
      <c r="F109" s="2">
        <v>1.33</v>
      </c>
      <c r="G109" s="2">
        <v>0.19</v>
      </c>
      <c r="H109" s="2">
        <v>9.3800000000000008</v>
      </c>
      <c r="I109" s="2">
        <v>50</v>
      </c>
      <c r="J109" s="2">
        <v>11</v>
      </c>
      <c r="K109" s="2">
        <v>44</v>
      </c>
    </row>
    <row r="110" spans="1:11" x14ac:dyDescent="0.3">
      <c r="A110" s="2">
        <v>278280</v>
      </c>
      <c r="B110" t="s">
        <v>42</v>
      </c>
      <c r="C110" s="2">
        <v>-3.2</v>
      </c>
      <c r="D110" s="2">
        <v>-2.79</v>
      </c>
      <c r="E110" s="2">
        <v>-2.95</v>
      </c>
      <c r="F110" s="2">
        <v>-6.85</v>
      </c>
      <c r="G110" s="2">
        <v>-2.7</v>
      </c>
      <c r="H110" s="2">
        <v>0.49</v>
      </c>
      <c r="I110" s="2">
        <v>116</v>
      </c>
      <c r="J110" s="2">
        <v>85</v>
      </c>
      <c r="K110" s="2">
        <v>50</v>
      </c>
    </row>
    <row r="111" spans="1:11" x14ac:dyDescent="0.3">
      <c r="A111" s="2">
        <v>294090</v>
      </c>
      <c r="B111" t="s">
        <v>82</v>
      </c>
      <c r="C111" s="2">
        <v>-3.18</v>
      </c>
      <c r="D111" s="2">
        <v>-1.47</v>
      </c>
      <c r="E111" s="2">
        <v>2.93</v>
      </c>
      <c r="F111" s="2">
        <v>-2.2599999999999998</v>
      </c>
      <c r="G111" s="2">
        <v>-10.59</v>
      </c>
      <c r="H111" s="2">
        <v>3.09</v>
      </c>
      <c r="I111" s="2">
        <v>115</v>
      </c>
      <c r="J111" s="2">
        <v>55</v>
      </c>
      <c r="K111" s="2">
        <v>83</v>
      </c>
    </row>
    <row r="112" spans="1:11" x14ac:dyDescent="0.3">
      <c r="A112" s="2">
        <v>298020</v>
      </c>
      <c r="B112" t="s">
        <v>58</v>
      </c>
      <c r="C112" s="2">
        <v>-2.54</v>
      </c>
      <c r="D112" s="2">
        <v>-1.38</v>
      </c>
      <c r="E112" s="2">
        <v>-8.06</v>
      </c>
      <c r="F112" s="2">
        <v>-5.36</v>
      </c>
      <c r="G112" s="2">
        <v>-17.25</v>
      </c>
      <c r="H112" s="2">
        <v>-7.47</v>
      </c>
      <c r="I112" s="2">
        <v>109</v>
      </c>
      <c r="J112" s="2">
        <v>113</v>
      </c>
      <c r="K112" s="2">
        <v>110</v>
      </c>
    </row>
    <row r="113" spans="1:11" x14ac:dyDescent="0.3">
      <c r="A113" s="2">
        <v>298050</v>
      </c>
      <c r="B113" t="s">
        <v>65</v>
      </c>
      <c r="C113" s="2">
        <v>-1.1599999999999999</v>
      </c>
      <c r="D113" s="2">
        <v>-0.78</v>
      </c>
      <c r="E113" s="2">
        <v>4.3899999999999997</v>
      </c>
      <c r="F113" s="2">
        <v>1.28</v>
      </c>
      <c r="G113" s="2">
        <v>-2.11</v>
      </c>
      <c r="H113" s="2">
        <v>6.6</v>
      </c>
      <c r="I113" s="2">
        <v>88</v>
      </c>
      <c r="J113" s="2">
        <v>45</v>
      </c>
      <c r="K113" s="2">
        <v>48</v>
      </c>
    </row>
    <row r="114" spans="1:11" x14ac:dyDescent="0.3">
      <c r="A114" s="2">
        <v>307950</v>
      </c>
      <c r="B114" t="s">
        <v>52</v>
      </c>
      <c r="C114" s="2">
        <v>4.76</v>
      </c>
      <c r="D114" s="2">
        <v>2.96</v>
      </c>
      <c r="E114" s="2">
        <v>10.92</v>
      </c>
      <c r="F114" s="2">
        <v>6.93</v>
      </c>
      <c r="G114" s="2">
        <v>-3.65</v>
      </c>
      <c r="H114" s="2">
        <v>8.67</v>
      </c>
      <c r="I114" s="2">
        <v>13</v>
      </c>
      <c r="J114" s="2">
        <v>20</v>
      </c>
      <c r="K114" s="2">
        <v>58</v>
      </c>
    </row>
    <row r="115" spans="1:11" x14ac:dyDescent="0.3">
      <c r="A115" s="2">
        <v>319660</v>
      </c>
      <c r="B115" t="s">
        <v>22</v>
      </c>
      <c r="C115" s="2">
        <v>0.63</v>
      </c>
      <c r="D115" s="2">
        <v>-0.85</v>
      </c>
      <c r="E115" s="2">
        <v>0.11</v>
      </c>
      <c r="F115" s="2">
        <v>-2.5099999999999998</v>
      </c>
      <c r="G115" s="2">
        <v>-5.09</v>
      </c>
      <c r="H115" s="2">
        <v>0.48</v>
      </c>
      <c r="I115" s="2">
        <v>49</v>
      </c>
      <c r="J115" s="2">
        <v>69</v>
      </c>
      <c r="K115" s="2">
        <v>63</v>
      </c>
    </row>
    <row r="116" spans="1:11" x14ac:dyDescent="0.3">
      <c r="A116" s="2">
        <v>323410</v>
      </c>
      <c r="B116" t="s">
        <v>105</v>
      </c>
      <c r="C116" s="2">
        <v>1.87</v>
      </c>
      <c r="D116" s="2">
        <v>0.26</v>
      </c>
      <c r="E116" s="2">
        <v>-8.51</v>
      </c>
      <c r="F116" s="2">
        <v>-5.74</v>
      </c>
      <c r="G116" s="2">
        <v>2.44</v>
      </c>
      <c r="H116" s="2">
        <v>-1.59</v>
      </c>
      <c r="I116" s="2">
        <v>37</v>
      </c>
      <c r="J116" s="2">
        <v>114</v>
      </c>
      <c r="K116" s="2">
        <v>34</v>
      </c>
    </row>
    <row r="117" spans="1:11" x14ac:dyDescent="0.3">
      <c r="A117" s="2">
        <v>330860</v>
      </c>
      <c r="B117" t="s">
        <v>18</v>
      </c>
      <c r="C117" s="2">
        <v>-0.35</v>
      </c>
      <c r="D117" s="2">
        <v>-0.05</v>
      </c>
      <c r="E117" s="2">
        <v>0.35</v>
      </c>
      <c r="F117" s="2">
        <v>-0.78</v>
      </c>
      <c r="G117" s="2">
        <v>-11.45</v>
      </c>
      <c r="H117" s="2">
        <v>-1.72</v>
      </c>
      <c r="I117" s="2">
        <v>70</v>
      </c>
      <c r="J117" s="2">
        <v>68</v>
      </c>
      <c r="K117" s="2">
        <v>86</v>
      </c>
    </row>
    <row r="118" spans="1:11" x14ac:dyDescent="0.3">
      <c r="A118" s="2">
        <v>336260</v>
      </c>
      <c r="B118" t="s">
        <v>63</v>
      </c>
      <c r="C118" s="2">
        <v>-1.8</v>
      </c>
      <c r="D118" s="2">
        <v>-0.91</v>
      </c>
      <c r="E118" s="2">
        <v>-4.7300000000000004</v>
      </c>
      <c r="F118" s="2">
        <v>-4.3099999999999996</v>
      </c>
      <c r="G118" s="2">
        <v>-7.61</v>
      </c>
      <c r="H118" s="2">
        <v>-1.1599999999999999</v>
      </c>
      <c r="I118" s="2">
        <v>98</v>
      </c>
      <c r="J118" s="2">
        <v>100</v>
      </c>
      <c r="K118" s="2">
        <v>68</v>
      </c>
    </row>
    <row r="119" spans="1:11" x14ac:dyDescent="0.3">
      <c r="A119" s="2">
        <v>336370</v>
      </c>
      <c r="B119" t="s">
        <v>41</v>
      </c>
      <c r="C119" s="2">
        <v>-0.42</v>
      </c>
      <c r="D119" s="2">
        <v>0.08</v>
      </c>
      <c r="E119" s="2">
        <v>14.58</v>
      </c>
      <c r="F119" s="2">
        <v>6.66</v>
      </c>
      <c r="G119" s="2">
        <v>-12.01</v>
      </c>
      <c r="H119" s="2">
        <v>9.94</v>
      </c>
      <c r="I119" s="2">
        <v>72</v>
      </c>
      <c r="J119" s="2">
        <v>13</v>
      </c>
      <c r="K119" s="2">
        <v>92</v>
      </c>
    </row>
    <row r="120" spans="1:11" x14ac:dyDescent="0.3">
      <c r="A120" s="2">
        <v>352820</v>
      </c>
      <c r="B120" t="s">
        <v>113</v>
      </c>
      <c r="C120" s="2">
        <v>4.26</v>
      </c>
      <c r="D120" s="2">
        <v>0.82</v>
      </c>
      <c r="E120" s="2">
        <v>4.26</v>
      </c>
      <c r="F120" s="2">
        <v>-1.39</v>
      </c>
      <c r="G120" s="2">
        <v>5</v>
      </c>
      <c r="H120" s="2">
        <v>5.4</v>
      </c>
      <c r="I120" s="2">
        <v>14</v>
      </c>
      <c r="J120" s="2">
        <v>46</v>
      </c>
      <c r="K120" s="2">
        <v>27</v>
      </c>
    </row>
    <row r="121" spans="1:11" x14ac:dyDescent="0.3">
      <c r="A121" s="2">
        <v>357780</v>
      </c>
      <c r="B121" t="s">
        <v>28</v>
      </c>
      <c r="C121" s="2">
        <v>0.09</v>
      </c>
      <c r="D121" s="2">
        <v>-0.72</v>
      </c>
      <c r="E121" s="2">
        <v>0.65</v>
      </c>
      <c r="F121" s="2">
        <v>-1.89</v>
      </c>
      <c r="G121" s="2">
        <v>-7.64</v>
      </c>
      <c r="H121" s="2">
        <v>-0.49</v>
      </c>
      <c r="I121" s="2">
        <v>61</v>
      </c>
      <c r="J121" s="2">
        <v>66</v>
      </c>
      <c r="K121" s="2">
        <v>70</v>
      </c>
    </row>
    <row r="122" spans="1:11" x14ac:dyDescent="0.3">
      <c r="A122" s="2">
        <v>361610</v>
      </c>
      <c r="B122" t="s">
        <v>46</v>
      </c>
      <c r="C122" s="2">
        <v>-1.21</v>
      </c>
      <c r="D122" s="2">
        <v>-1.77</v>
      </c>
      <c r="E122" s="2">
        <v>5.17</v>
      </c>
      <c r="F122" s="2">
        <v>-1.21</v>
      </c>
      <c r="G122" s="2">
        <v>-18.12</v>
      </c>
      <c r="H122" s="2">
        <v>-1.37</v>
      </c>
      <c r="I122" s="2">
        <v>89</v>
      </c>
      <c r="J122" s="2">
        <v>42</v>
      </c>
      <c r="K122" s="2">
        <v>112</v>
      </c>
    </row>
    <row r="123" spans="1:11" x14ac:dyDescent="0.3">
      <c r="A123" s="2">
        <v>373220</v>
      </c>
      <c r="B123" t="s">
        <v>32</v>
      </c>
      <c r="C123" s="2">
        <v>2.35</v>
      </c>
      <c r="D123" s="2">
        <v>1.49</v>
      </c>
      <c r="E123" s="2">
        <v>12.69</v>
      </c>
      <c r="F123" s="2">
        <v>1.44</v>
      </c>
      <c r="G123" t="s">
        <v>184</v>
      </c>
      <c r="H123" t="s">
        <v>184</v>
      </c>
      <c r="I123" s="2">
        <v>29</v>
      </c>
      <c r="J123" s="2">
        <v>17</v>
      </c>
      <c r="K123" t="s">
        <v>188</v>
      </c>
    </row>
    <row r="124" spans="1:11" x14ac:dyDescent="0.3">
      <c r="A124" s="2">
        <v>383310</v>
      </c>
      <c r="B124" t="s">
        <v>67</v>
      </c>
      <c r="C124" s="2">
        <v>-2.94</v>
      </c>
      <c r="D124" s="2">
        <v>-1.27</v>
      </c>
      <c r="E124" s="2">
        <v>-3.11</v>
      </c>
      <c r="F124" s="2">
        <v>-3.42</v>
      </c>
      <c r="G124" s="2">
        <v>-19.97</v>
      </c>
      <c r="H124" s="2">
        <v>-1.46</v>
      </c>
      <c r="I124" s="2">
        <v>112</v>
      </c>
      <c r="J124" s="2">
        <v>89</v>
      </c>
      <c r="K124" s="2">
        <v>116</v>
      </c>
    </row>
  </sheetData>
  <autoFilter ref="A1:K1" xr:uid="{00000000-0001-0000-0200-000000000000}">
    <sortState xmlns:xlrd2="http://schemas.microsoft.com/office/spreadsheetml/2017/richdata2" ref="A2:K124">
      <sortCondition ref="A1"/>
    </sortState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24"/>
  <sheetViews>
    <sheetView workbookViewId="0">
      <selection activeCell="C4" sqref="C4"/>
    </sheetView>
  </sheetViews>
  <sheetFormatPr defaultRowHeight="16.5" x14ac:dyDescent="0.3"/>
  <cols>
    <col min="2" max="2" width="19.5" bestFit="1" customWidth="1"/>
    <col min="32" max="32" width="11.625" bestFit="1" customWidth="1"/>
  </cols>
  <sheetData>
    <row r="1" spans="1:31" x14ac:dyDescent="0.3">
      <c r="A1" s="1" t="s">
        <v>0</v>
      </c>
      <c r="B1" s="1" t="s">
        <v>1</v>
      </c>
      <c r="C1" s="1" t="s">
        <v>224</v>
      </c>
      <c r="D1" s="1" t="s">
        <v>190</v>
      </c>
      <c r="E1" s="1" t="s">
        <v>191</v>
      </c>
      <c r="F1" s="1" t="s">
        <v>192</v>
      </c>
      <c r="G1" s="1" t="s">
        <v>193</v>
      </c>
      <c r="H1" s="1" t="s">
        <v>194</v>
      </c>
      <c r="I1" s="1" t="s">
        <v>195</v>
      </c>
      <c r="J1" s="1" t="s">
        <v>196</v>
      </c>
      <c r="K1" s="1" t="s">
        <v>197</v>
      </c>
      <c r="L1" s="1" t="s">
        <v>198</v>
      </c>
      <c r="M1" s="1" t="s">
        <v>199</v>
      </c>
      <c r="N1" s="1" t="s">
        <v>200</v>
      </c>
      <c r="O1" s="1" t="s">
        <v>201</v>
      </c>
      <c r="P1" s="1" t="s">
        <v>202</v>
      </c>
      <c r="Q1" s="1" t="s">
        <v>203</v>
      </c>
      <c r="R1" s="1" t="s">
        <v>204</v>
      </c>
      <c r="S1" s="1" t="s">
        <v>205</v>
      </c>
      <c r="T1" s="1" t="s">
        <v>206</v>
      </c>
      <c r="U1" s="1" t="s">
        <v>207</v>
      </c>
      <c r="V1" s="1" t="s">
        <v>208</v>
      </c>
      <c r="W1" s="1" t="s">
        <v>209</v>
      </c>
      <c r="X1" s="1" t="s">
        <v>210</v>
      </c>
      <c r="Y1" s="1" t="s">
        <v>211</v>
      </c>
      <c r="Z1" s="1" t="s">
        <v>212</v>
      </c>
      <c r="AA1" s="1" t="s">
        <v>213</v>
      </c>
      <c r="AB1" s="1" t="s">
        <v>214</v>
      </c>
      <c r="AC1" s="1" t="s">
        <v>215</v>
      </c>
      <c r="AD1" s="1" t="s">
        <v>216</v>
      </c>
      <c r="AE1" s="1" t="s">
        <v>217</v>
      </c>
    </row>
    <row r="2" spans="1:31" x14ac:dyDescent="0.3">
      <c r="A2">
        <v>80</v>
      </c>
      <c r="B2" t="s">
        <v>93</v>
      </c>
      <c r="C2">
        <v>36400</v>
      </c>
      <c r="D2">
        <v>20351</v>
      </c>
      <c r="E2">
        <v>22563</v>
      </c>
      <c r="F2">
        <v>22029</v>
      </c>
      <c r="G2">
        <v>23855</v>
      </c>
      <c r="H2">
        <v>882</v>
      </c>
      <c r="I2">
        <v>1985</v>
      </c>
      <c r="J2">
        <v>1741</v>
      </c>
      <c r="K2">
        <v>2101</v>
      </c>
      <c r="L2">
        <v>4.34</v>
      </c>
      <c r="M2">
        <v>8.8000000000000007</v>
      </c>
      <c r="N2">
        <v>7.9</v>
      </c>
      <c r="O2">
        <v>8.81</v>
      </c>
      <c r="P2">
        <v>-3.86</v>
      </c>
      <c r="Q2">
        <v>8.23</v>
      </c>
      <c r="R2">
        <v>6.62</v>
      </c>
      <c r="S2">
        <v>10.37</v>
      </c>
      <c r="T2">
        <v>-594</v>
      </c>
      <c r="U2">
        <v>1216</v>
      </c>
      <c r="V2">
        <v>1007</v>
      </c>
      <c r="W2">
        <v>1635</v>
      </c>
      <c r="X2">
        <v>14796</v>
      </c>
      <c r="Y2">
        <v>15388</v>
      </c>
      <c r="Z2">
        <v>15657</v>
      </c>
      <c r="AA2">
        <v>16555</v>
      </c>
      <c r="AB2">
        <v>700</v>
      </c>
      <c r="AC2">
        <v>750</v>
      </c>
      <c r="AD2">
        <v>800</v>
      </c>
      <c r="AE2">
        <v>806</v>
      </c>
    </row>
    <row r="3" spans="1:31" x14ac:dyDescent="0.3">
      <c r="A3">
        <v>270</v>
      </c>
      <c r="B3" t="s">
        <v>49</v>
      </c>
      <c r="C3">
        <v>76700</v>
      </c>
      <c r="D3">
        <v>581460</v>
      </c>
      <c r="E3">
        <v>591681</v>
      </c>
      <c r="F3">
        <v>698624</v>
      </c>
      <c r="G3">
        <v>802024</v>
      </c>
      <c r="H3">
        <v>20097</v>
      </c>
      <c r="I3">
        <v>20665</v>
      </c>
      <c r="J3">
        <v>50657</v>
      </c>
      <c r="K3">
        <v>59651</v>
      </c>
      <c r="L3">
        <v>3.46</v>
      </c>
      <c r="M3">
        <v>3.49</v>
      </c>
      <c r="N3">
        <v>7.25</v>
      </c>
      <c r="O3">
        <v>7.44</v>
      </c>
      <c r="P3">
        <v>6.5</v>
      </c>
      <c r="Q3">
        <v>5.05</v>
      </c>
      <c r="R3">
        <v>14.69</v>
      </c>
      <c r="S3">
        <v>14.19</v>
      </c>
      <c r="T3">
        <v>4506</v>
      </c>
      <c r="U3">
        <v>3670</v>
      </c>
      <c r="V3">
        <v>11744</v>
      </c>
      <c r="W3">
        <v>12972</v>
      </c>
      <c r="X3">
        <v>72277</v>
      </c>
      <c r="Y3">
        <v>74556</v>
      </c>
      <c r="Z3">
        <v>87170</v>
      </c>
      <c r="AA3">
        <v>97929</v>
      </c>
      <c r="AB3">
        <v>1150</v>
      </c>
      <c r="AC3">
        <v>1000</v>
      </c>
      <c r="AD3">
        <v>3000</v>
      </c>
      <c r="AE3">
        <v>3186</v>
      </c>
    </row>
    <row r="4" spans="1:31" x14ac:dyDescent="0.3">
      <c r="A4">
        <v>660</v>
      </c>
      <c r="B4" t="s">
        <v>5</v>
      </c>
      <c r="C4">
        <v>108000</v>
      </c>
      <c r="D4">
        <v>269907</v>
      </c>
      <c r="E4">
        <v>319004</v>
      </c>
      <c r="F4">
        <v>429978</v>
      </c>
      <c r="G4">
        <v>571708</v>
      </c>
      <c r="H4">
        <v>27192</v>
      </c>
      <c r="I4">
        <v>50126</v>
      </c>
      <c r="J4">
        <v>124103</v>
      </c>
      <c r="K4">
        <v>166577</v>
      </c>
      <c r="L4">
        <v>10.07</v>
      </c>
      <c r="M4">
        <v>15.71</v>
      </c>
      <c r="N4">
        <v>28.86</v>
      </c>
      <c r="O4">
        <v>29.14</v>
      </c>
      <c r="P4">
        <v>4.2300000000000004</v>
      </c>
      <c r="Q4">
        <v>9.5299999999999994</v>
      </c>
      <c r="R4">
        <v>16.84</v>
      </c>
      <c r="S4">
        <v>18.260000000000002</v>
      </c>
      <c r="T4">
        <v>2755</v>
      </c>
      <c r="U4">
        <v>6532</v>
      </c>
      <c r="V4">
        <v>13190</v>
      </c>
      <c r="W4">
        <v>16900</v>
      </c>
      <c r="X4">
        <v>70060</v>
      </c>
      <c r="Y4">
        <v>75860</v>
      </c>
      <c r="Z4">
        <v>90394</v>
      </c>
      <c r="AA4">
        <v>105594</v>
      </c>
      <c r="AB4">
        <v>1000</v>
      </c>
      <c r="AC4">
        <v>1170</v>
      </c>
      <c r="AD4">
        <v>1540</v>
      </c>
      <c r="AE4">
        <v>1662</v>
      </c>
    </row>
    <row r="5" spans="1:31" x14ac:dyDescent="0.3">
      <c r="A5">
        <v>720</v>
      </c>
      <c r="B5" t="s">
        <v>97</v>
      </c>
      <c r="C5">
        <v>44150</v>
      </c>
      <c r="D5">
        <v>172788</v>
      </c>
      <c r="E5">
        <v>169709</v>
      </c>
      <c r="F5">
        <v>180655</v>
      </c>
      <c r="G5">
        <v>195912</v>
      </c>
      <c r="H5">
        <v>8597</v>
      </c>
      <c r="I5">
        <v>5490</v>
      </c>
      <c r="J5">
        <v>7535</v>
      </c>
      <c r="K5">
        <v>9197</v>
      </c>
      <c r="L5">
        <v>4.9800000000000004</v>
      </c>
      <c r="M5">
        <v>3.23</v>
      </c>
      <c r="N5">
        <v>4.17</v>
      </c>
      <c r="O5">
        <v>4.7</v>
      </c>
      <c r="P5">
        <v>6.3</v>
      </c>
      <c r="Q5">
        <v>1.84</v>
      </c>
      <c r="R5">
        <v>5.88</v>
      </c>
      <c r="S5">
        <v>6.31</v>
      </c>
      <c r="T5">
        <v>3653</v>
      </c>
      <c r="U5">
        <v>1097</v>
      </c>
      <c r="V5">
        <v>3651</v>
      </c>
      <c r="W5">
        <v>4140</v>
      </c>
      <c r="X5">
        <v>59729</v>
      </c>
      <c r="Y5">
        <v>59453</v>
      </c>
      <c r="Z5">
        <v>64200</v>
      </c>
      <c r="AA5">
        <v>67111</v>
      </c>
      <c r="AB5">
        <v>600</v>
      </c>
      <c r="AC5">
        <v>600</v>
      </c>
      <c r="AD5">
        <v>600</v>
      </c>
      <c r="AE5">
        <v>709</v>
      </c>
    </row>
    <row r="6" spans="1:31" x14ac:dyDescent="0.3">
      <c r="A6">
        <v>990</v>
      </c>
      <c r="B6" t="s">
        <v>16</v>
      </c>
      <c r="C6">
        <v>70800</v>
      </c>
      <c r="D6">
        <v>8074</v>
      </c>
      <c r="E6">
        <v>9359</v>
      </c>
      <c r="F6">
        <v>12147</v>
      </c>
      <c r="G6">
        <v>15735</v>
      </c>
      <c r="H6">
        <v>1813</v>
      </c>
      <c r="I6">
        <v>2393</v>
      </c>
      <c r="J6">
        <v>3991</v>
      </c>
      <c r="K6">
        <v>6386</v>
      </c>
      <c r="L6">
        <v>22.45</v>
      </c>
      <c r="M6">
        <v>25.57</v>
      </c>
      <c r="N6">
        <v>32.86</v>
      </c>
      <c r="O6">
        <v>40.590000000000003</v>
      </c>
      <c r="P6">
        <v>17.39</v>
      </c>
      <c r="Q6">
        <v>23.07</v>
      </c>
      <c r="R6">
        <v>33.35</v>
      </c>
      <c r="S6">
        <v>38.409999999999997</v>
      </c>
      <c r="T6">
        <v>2351</v>
      </c>
      <c r="U6">
        <v>3730</v>
      </c>
      <c r="V6">
        <v>7119</v>
      </c>
      <c r="W6">
        <v>11691</v>
      </c>
      <c r="X6">
        <v>14844</v>
      </c>
      <c r="Y6">
        <v>18294</v>
      </c>
      <c r="Z6">
        <v>25449</v>
      </c>
      <c r="AA6">
        <v>36904</v>
      </c>
      <c r="AB6">
        <v>350</v>
      </c>
      <c r="AC6">
        <v>350</v>
      </c>
      <c r="AD6">
        <v>450</v>
      </c>
      <c r="AE6">
        <v>486</v>
      </c>
    </row>
    <row r="7" spans="1:31" x14ac:dyDescent="0.3">
      <c r="A7">
        <v>1540</v>
      </c>
      <c r="B7" t="s">
        <v>78</v>
      </c>
      <c r="C7">
        <v>11350</v>
      </c>
      <c r="D7">
        <v>1559</v>
      </c>
      <c r="E7">
        <v>1434</v>
      </c>
      <c r="F7">
        <v>1635</v>
      </c>
      <c r="G7" t="s">
        <v>184</v>
      </c>
      <c r="H7">
        <v>24</v>
      </c>
      <c r="I7">
        <v>-1</v>
      </c>
      <c r="J7">
        <v>-11</v>
      </c>
      <c r="K7" t="s">
        <v>184</v>
      </c>
      <c r="L7">
        <v>1.55</v>
      </c>
      <c r="M7">
        <v>-0.04</v>
      </c>
      <c r="N7">
        <v>-0.66</v>
      </c>
      <c r="O7" t="s">
        <v>184</v>
      </c>
      <c r="P7">
        <v>1.72</v>
      </c>
      <c r="Q7">
        <v>-0.9</v>
      </c>
      <c r="R7">
        <v>2.72</v>
      </c>
      <c r="S7" t="s">
        <v>184</v>
      </c>
      <c r="T7">
        <v>194</v>
      </c>
      <c r="U7">
        <v>-101</v>
      </c>
      <c r="V7">
        <v>302</v>
      </c>
      <c r="W7" t="s">
        <v>184</v>
      </c>
      <c r="X7">
        <v>12937</v>
      </c>
      <c r="Y7">
        <v>12575</v>
      </c>
      <c r="Z7">
        <v>12726</v>
      </c>
      <c r="AA7" t="s">
        <v>184</v>
      </c>
      <c r="AB7">
        <v>220</v>
      </c>
      <c r="AC7">
        <v>220</v>
      </c>
      <c r="AD7">
        <v>220</v>
      </c>
      <c r="AE7" t="s">
        <v>184</v>
      </c>
    </row>
    <row r="8" spans="1:31" x14ac:dyDescent="0.3">
      <c r="A8">
        <v>1680</v>
      </c>
      <c r="B8" t="s">
        <v>86</v>
      </c>
      <c r="C8">
        <v>23800</v>
      </c>
      <c r="D8">
        <v>29640</v>
      </c>
      <c r="E8">
        <v>31132</v>
      </c>
      <c r="F8">
        <v>34700</v>
      </c>
      <c r="G8">
        <v>36376</v>
      </c>
      <c r="H8">
        <v>1298</v>
      </c>
      <c r="I8">
        <v>1744</v>
      </c>
      <c r="J8">
        <v>1532</v>
      </c>
      <c r="K8">
        <v>1662</v>
      </c>
      <c r="L8">
        <v>4.38</v>
      </c>
      <c r="M8">
        <v>5.6</v>
      </c>
      <c r="N8">
        <v>4.42</v>
      </c>
      <c r="O8">
        <v>4.57</v>
      </c>
      <c r="P8">
        <v>11.21</v>
      </c>
      <c r="Q8">
        <v>12.02</v>
      </c>
      <c r="R8">
        <v>12.48</v>
      </c>
      <c r="S8">
        <v>9.33</v>
      </c>
      <c r="T8">
        <v>2976</v>
      </c>
      <c r="U8">
        <v>3473</v>
      </c>
      <c r="V8">
        <v>4002</v>
      </c>
      <c r="W8">
        <v>3270</v>
      </c>
      <c r="X8">
        <v>27689</v>
      </c>
      <c r="Y8">
        <v>30083</v>
      </c>
      <c r="Z8">
        <v>34063</v>
      </c>
      <c r="AA8">
        <v>36038</v>
      </c>
      <c r="AB8">
        <v>600</v>
      </c>
      <c r="AC8">
        <v>700</v>
      </c>
      <c r="AD8">
        <v>800</v>
      </c>
      <c r="AE8">
        <v>770</v>
      </c>
    </row>
    <row r="9" spans="1:31" x14ac:dyDescent="0.3">
      <c r="A9">
        <v>3670</v>
      </c>
      <c r="B9" t="s">
        <v>37</v>
      </c>
      <c r="C9">
        <v>130500</v>
      </c>
      <c r="D9">
        <v>14838</v>
      </c>
      <c r="E9">
        <v>15662</v>
      </c>
      <c r="F9">
        <v>19895</v>
      </c>
      <c r="G9">
        <v>23629</v>
      </c>
      <c r="H9">
        <v>899</v>
      </c>
      <c r="I9">
        <v>603</v>
      </c>
      <c r="J9">
        <v>1217</v>
      </c>
      <c r="K9">
        <v>1445</v>
      </c>
      <c r="L9">
        <v>6.06</v>
      </c>
      <c r="M9">
        <v>3.85</v>
      </c>
      <c r="N9">
        <v>6.12</v>
      </c>
      <c r="O9">
        <v>6.11</v>
      </c>
      <c r="P9">
        <v>11.57</v>
      </c>
      <c r="Q9">
        <v>2.96</v>
      </c>
      <c r="R9">
        <v>7.92</v>
      </c>
      <c r="S9">
        <v>5.83</v>
      </c>
      <c r="T9">
        <v>1588</v>
      </c>
      <c r="U9">
        <v>461</v>
      </c>
      <c r="V9">
        <v>1763</v>
      </c>
      <c r="W9">
        <v>1831</v>
      </c>
      <c r="X9">
        <v>15540</v>
      </c>
      <c r="Y9">
        <v>15589</v>
      </c>
      <c r="Z9">
        <v>30845</v>
      </c>
      <c r="AA9">
        <v>32020</v>
      </c>
      <c r="AB9">
        <v>380</v>
      </c>
      <c r="AC9">
        <v>285</v>
      </c>
      <c r="AD9">
        <v>300</v>
      </c>
      <c r="AE9">
        <v>289</v>
      </c>
    </row>
    <row r="10" spans="1:31" x14ac:dyDescent="0.3">
      <c r="A10">
        <v>4170</v>
      </c>
      <c r="B10" t="s">
        <v>95</v>
      </c>
      <c r="C10">
        <v>254000</v>
      </c>
      <c r="D10">
        <v>63942</v>
      </c>
      <c r="E10">
        <v>47693</v>
      </c>
      <c r="F10">
        <v>63164</v>
      </c>
      <c r="G10">
        <v>73266</v>
      </c>
      <c r="H10">
        <v>4678</v>
      </c>
      <c r="I10">
        <v>885</v>
      </c>
      <c r="J10">
        <v>5174</v>
      </c>
      <c r="K10">
        <v>6247</v>
      </c>
      <c r="L10">
        <v>7.32</v>
      </c>
      <c r="M10">
        <v>1.85</v>
      </c>
      <c r="N10">
        <v>8.19</v>
      </c>
      <c r="O10">
        <v>8.5299999999999994</v>
      </c>
      <c r="P10">
        <v>14.24</v>
      </c>
      <c r="Q10">
        <v>-2.81</v>
      </c>
      <c r="R10">
        <v>8.5399999999999991</v>
      </c>
      <c r="S10">
        <v>8.42</v>
      </c>
      <c r="T10">
        <v>53472</v>
      </c>
      <c r="U10">
        <v>-10512</v>
      </c>
      <c r="V10">
        <v>31165</v>
      </c>
      <c r="W10">
        <v>33403</v>
      </c>
      <c r="X10">
        <v>399182</v>
      </c>
      <c r="Y10">
        <v>349962</v>
      </c>
      <c r="Z10">
        <v>380637</v>
      </c>
      <c r="AA10">
        <v>413642</v>
      </c>
      <c r="AB10">
        <v>2000</v>
      </c>
      <c r="AC10">
        <v>1500</v>
      </c>
      <c r="AD10">
        <v>3000</v>
      </c>
      <c r="AE10">
        <v>2527</v>
      </c>
    </row>
    <row r="11" spans="1:31" x14ac:dyDescent="0.3">
      <c r="A11">
        <v>4370</v>
      </c>
      <c r="B11" t="s">
        <v>87</v>
      </c>
      <c r="C11">
        <v>308500</v>
      </c>
      <c r="D11">
        <v>23439</v>
      </c>
      <c r="E11">
        <v>26398</v>
      </c>
      <c r="F11">
        <v>26630</v>
      </c>
      <c r="G11">
        <v>28609</v>
      </c>
      <c r="H11">
        <v>788</v>
      </c>
      <c r="I11">
        <v>1603</v>
      </c>
      <c r="J11">
        <v>1061</v>
      </c>
      <c r="K11">
        <v>1290</v>
      </c>
      <c r="L11">
        <v>3.36</v>
      </c>
      <c r="M11">
        <v>6.07</v>
      </c>
      <c r="N11">
        <v>3.99</v>
      </c>
      <c r="O11">
        <v>4.51</v>
      </c>
      <c r="P11">
        <v>3.72</v>
      </c>
      <c r="Q11">
        <v>7.5</v>
      </c>
      <c r="R11">
        <v>4.7300000000000004</v>
      </c>
      <c r="S11">
        <v>5.41</v>
      </c>
      <c r="T11">
        <v>11672</v>
      </c>
      <c r="U11">
        <v>24416</v>
      </c>
      <c r="V11">
        <v>16412</v>
      </c>
      <c r="W11">
        <v>19541</v>
      </c>
      <c r="X11">
        <v>333399</v>
      </c>
      <c r="Y11">
        <v>351731</v>
      </c>
      <c r="Z11">
        <v>377778</v>
      </c>
      <c r="AA11">
        <v>381880</v>
      </c>
      <c r="AB11">
        <v>4000</v>
      </c>
      <c r="AC11">
        <v>4000</v>
      </c>
      <c r="AD11">
        <v>4000</v>
      </c>
      <c r="AE11">
        <v>4071</v>
      </c>
    </row>
    <row r="12" spans="1:31" x14ac:dyDescent="0.3">
      <c r="A12">
        <v>5380</v>
      </c>
      <c r="B12" t="s">
        <v>48</v>
      </c>
      <c r="C12">
        <v>177000</v>
      </c>
      <c r="D12">
        <v>1057464</v>
      </c>
      <c r="E12">
        <v>1039976</v>
      </c>
      <c r="F12">
        <v>1176106</v>
      </c>
      <c r="G12">
        <v>1292828</v>
      </c>
      <c r="H12">
        <v>36055</v>
      </c>
      <c r="I12">
        <v>23947</v>
      </c>
      <c r="J12">
        <v>66789</v>
      </c>
      <c r="K12">
        <v>75126</v>
      </c>
      <c r="L12">
        <v>3.41</v>
      </c>
      <c r="M12">
        <v>2.2999999999999998</v>
      </c>
      <c r="N12">
        <v>5.68</v>
      </c>
      <c r="O12">
        <v>5.81</v>
      </c>
      <c r="P12">
        <v>4.32</v>
      </c>
      <c r="Q12">
        <v>2.04</v>
      </c>
      <c r="R12">
        <v>6.84</v>
      </c>
      <c r="S12">
        <v>8.0500000000000007</v>
      </c>
      <c r="T12">
        <v>10761</v>
      </c>
      <c r="U12">
        <v>5144</v>
      </c>
      <c r="V12">
        <v>17846</v>
      </c>
      <c r="W12">
        <v>22606</v>
      </c>
      <c r="X12">
        <v>267549</v>
      </c>
      <c r="Y12">
        <v>266968</v>
      </c>
      <c r="Z12">
        <v>289609</v>
      </c>
      <c r="AA12">
        <v>312645</v>
      </c>
      <c r="AB12">
        <v>4000</v>
      </c>
      <c r="AC12">
        <v>3000</v>
      </c>
      <c r="AD12">
        <v>5000</v>
      </c>
      <c r="AE12">
        <v>5437</v>
      </c>
    </row>
    <row r="13" spans="1:31" x14ac:dyDescent="0.3">
      <c r="A13">
        <v>5850</v>
      </c>
      <c r="B13" t="s">
        <v>53</v>
      </c>
      <c r="C13">
        <v>24950</v>
      </c>
      <c r="D13">
        <v>22622</v>
      </c>
      <c r="E13">
        <v>25050</v>
      </c>
      <c r="F13">
        <v>30011</v>
      </c>
      <c r="G13">
        <v>33030</v>
      </c>
      <c r="H13">
        <v>436</v>
      </c>
      <c r="I13">
        <v>932</v>
      </c>
      <c r="J13">
        <v>1105</v>
      </c>
      <c r="K13">
        <v>1548</v>
      </c>
      <c r="L13">
        <v>1.93</v>
      </c>
      <c r="M13">
        <v>3.72</v>
      </c>
      <c r="N13">
        <v>3.68</v>
      </c>
      <c r="O13">
        <v>4.6900000000000004</v>
      </c>
      <c r="P13">
        <v>7.25</v>
      </c>
      <c r="Q13">
        <v>4.74</v>
      </c>
      <c r="R13">
        <v>6.63</v>
      </c>
      <c r="S13">
        <v>9.11</v>
      </c>
      <c r="T13">
        <v>1921</v>
      </c>
      <c r="U13">
        <v>1362</v>
      </c>
      <c r="V13">
        <v>2001</v>
      </c>
      <c r="W13">
        <v>2941</v>
      </c>
      <c r="X13">
        <v>29291</v>
      </c>
      <c r="Y13">
        <v>30605</v>
      </c>
      <c r="Z13">
        <v>32608</v>
      </c>
      <c r="AA13">
        <v>35001</v>
      </c>
      <c r="AB13">
        <v>400</v>
      </c>
      <c r="AC13">
        <v>500</v>
      </c>
      <c r="AD13">
        <v>500</v>
      </c>
      <c r="AE13">
        <v>540</v>
      </c>
    </row>
    <row r="14" spans="1:31" x14ac:dyDescent="0.3">
      <c r="A14">
        <v>5930</v>
      </c>
      <c r="B14" t="s">
        <v>4</v>
      </c>
      <c r="C14">
        <v>66600</v>
      </c>
      <c r="D14">
        <v>2304009</v>
      </c>
      <c r="E14">
        <v>2368070</v>
      </c>
      <c r="F14">
        <v>2796048</v>
      </c>
      <c r="G14">
        <v>3196781</v>
      </c>
      <c r="H14">
        <v>277685</v>
      </c>
      <c r="I14">
        <v>359939</v>
      </c>
      <c r="J14">
        <v>516339</v>
      </c>
      <c r="K14">
        <v>613937</v>
      </c>
      <c r="L14">
        <v>12.05</v>
      </c>
      <c r="M14">
        <v>15.2</v>
      </c>
      <c r="N14">
        <v>18.47</v>
      </c>
      <c r="O14">
        <v>19.2</v>
      </c>
      <c r="P14">
        <v>8.69</v>
      </c>
      <c r="Q14">
        <v>9.98</v>
      </c>
      <c r="R14">
        <v>13.92</v>
      </c>
      <c r="S14">
        <v>14.64</v>
      </c>
      <c r="T14">
        <v>3166</v>
      </c>
      <c r="U14">
        <v>3841</v>
      </c>
      <c r="V14">
        <v>5777</v>
      </c>
      <c r="W14">
        <v>6767</v>
      </c>
      <c r="X14">
        <v>37528</v>
      </c>
      <c r="Y14">
        <v>39406</v>
      </c>
      <c r="Z14">
        <v>43611</v>
      </c>
      <c r="AA14">
        <v>48807</v>
      </c>
      <c r="AB14">
        <v>1416</v>
      </c>
      <c r="AC14">
        <v>2994</v>
      </c>
      <c r="AD14">
        <v>1444</v>
      </c>
      <c r="AE14">
        <v>1787</v>
      </c>
    </row>
    <row r="15" spans="1:31" x14ac:dyDescent="0.3">
      <c r="A15">
        <v>6280</v>
      </c>
      <c r="B15" t="s">
        <v>79</v>
      </c>
      <c r="C15">
        <v>191000</v>
      </c>
      <c r="D15">
        <v>13571</v>
      </c>
      <c r="E15">
        <v>15041</v>
      </c>
      <c r="F15">
        <v>15378</v>
      </c>
      <c r="G15">
        <v>16869</v>
      </c>
      <c r="H15">
        <v>417</v>
      </c>
      <c r="I15">
        <v>503</v>
      </c>
      <c r="J15">
        <v>737</v>
      </c>
      <c r="K15">
        <v>964</v>
      </c>
      <c r="L15">
        <v>3.07</v>
      </c>
      <c r="M15">
        <v>3.34</v>
      </c>
      <c r="N15">
        <v>4.79</v>
      </c>
      <c r="O15">
        <v>5.72</v>
      </c>
      <c r="P15">
        <v>-0.34</v>
      </c>
      <c r="Q15">
        <v>7.48</v>
      </c>
      <c r="R15">
        <v>10.3</v>
      </c>
      <c r="S15">
        <v>5.63</v>
      </c>
      <c r="T15">
        <v>-311</v>
      </c>
      <c r="U15">
        <v>6935</v>
      </c>
      <c r="V15">
        <v>10543</v>
      </c>
      <c r="W15">
        <v>6246</v>
      </c>
      <c r="X15">
        <v>91888</v>
      </c>
      <c r="Y15">
        <v>98003</v>
      </c>
      <c r="Z15">
        <v>111693</v>
      </c>
      <c r="AA15">
        <v>115358</v>
      </c>
      <c r="AB15">
        <v>1000</v>
      </c>
      <c r="AC15">
        <v>1500</v>
      </c>
      <c r="AD15">
        <v>2000</v>
      </c>
      <c r="AE15">
        <v>2000</v>
      </c>
    </row>
    <row r="16" spans="1:31" x14ac:dyDescent="0.3">
      <c r="A16">
        <v>6400</v>
      </c>
      <c r="B16" t="s">
        <v>33</v>
      </c>
      <c r="C16">
        <v>613000</v>
      </c>
      <c r="D16">
        <v>100974</v>
      </c>
      <c r="E16">
        <v>112948</v>
      </c>
      <c r="F16">
        <v>135532</v>
      </c>
      <c r="G16">
        <v>169310</v>
      </c>
      <c r="H16">
        <v>4622</v>
      </c>
      <c r="I16">
        <v>6713</v>
      </c>
      <c r="J16">
        <v>10676</v>
      </c>
      <c r="K16">
        <v>15458</v>
      </c>
      <c r="L16">
        <v>4.58</v>
      </c>
      <c r="M16">
        <v>5.94</v>
      </c>
      <c r="N16">
        <v>7.88</v>
      </c>
      <c r="O16">
        <v>9.1300000000000008</v>
      </c>
      <c r="P16">
        <v>2.94</v>
      </c>
      <c r="Q16">
        <v>4.54</v>
      </c>
      <c r="R16">
        <v>8.4499999999999993</v>
      </c>
      <c r="S16">
        <v>9.52</v>
      </c>
      <c r="T16">
        <v>5066</v>
      </c>
      <c r="U16">
        <v>8166</v>
      </c>
      <c r="V16">
        <v>16621</v>
      </c>
      <c r="W16">
        <v>20782</v>
      </c>
      <c r="X16">
        <v>184305</v>
      </c>
      <c r="Y16">
        <v>194065</v>
      </c>
      <c r="Z16">
        <v>219885</v>
      </c>
      <c r="AA16">
        <v>239576</v>
      </c>
      <c r="AB16">
        <v>1000</v>
      </c>
      <c r="AC16">
        <v>1000</v>
      </c>
      <c r="AD16">
        <v>1000</v>
      </c>
      <c r="AE16">
        <v>1019</v>
      </c>
    </row>
    <row r="17" spans="1:31" x14ac:dyDescent="0.3">
      <c r="A17">
        <v>6650</v>
      </c>
      <c r="B17" t="s">
        <v>57</v>
      </c>
      <c r="C17">
        <v>157000</v>
      </c>
      <c r="D17">
        <v>20743</v>
      </c>
      <c r="E17">
        <v>18827</v>
      </c>
      <c r="F17">
        <v>25149</v>
      </c>
      <c r="G17">
        <v>25860</v>
      </c>
      <c r="H17">
        <v>1138</v>
      </c>
      <c r="I17">
        <v>1702</v>
      </c>
      <c r="J17">
        <v>1794</v>
      </c>
      <c r="K17">
        <v>1357</v>
      </c>
      <c r="L17">
        <v>5.49</v>
      </c>
      <c r="M17">
        <v>9.0399999999999991</v>
      </c>
      <c r="N17">
        <v>7.13</v>
      </c>
      <c r="O17">
        <v>5.25</v>
      </c>
      <c r="P17">
        <v>6.11</v>
      </c>
      <c r="Q17">
        <v>6.93</v>
      </c>
      <c r="R17">
        <v>7.64</v>
      </c>
      <c r="S17">
        <v>5.65</v>
      </c>
      <c r="T17">
        <v>16360</v>
      </c>
      <c r="U17">
        <v>19576</v>
      </c>
      <c r="V17">
        <v>23067</v>
      </c>
      <c r="W17">
        <v>18040</v>
      </c>
      <c r="X17">
        <v>287983</v>
      </c>
      <c r="Y17">
        <v>306685</v>
      </c>
      <c r="Z17">
        <v>328546</v>
      </c>
      <c r="AA17">
        <v>344020</v>
      </c>
      <c r="AB17">
        <v>2500</v>
      </c>
      <c r="AC17">
        <v>3000</v>
      </c>
      <c r="AD17">
        <v>3500</v>
      </c>
      <c r="AE17">
        <v>4140</v>
      </c>
    </row>
    <row r="18" spans="1:31" x14ac:dyDescent="0.3">
      <c r="A18">
        <v>7070</v>
      </c>
      <c r="B18" t="s">
        <v>92</v>
      </c>
      <c r="C18">
        <v>28550</v>
      </c>
      <c r="D18">
        <v>90069</v>
      </c>
      <c r="E18">
        <v>88623</v>
      </c>
      <c r="F18">
        <v>97657</v>
      </c>
      <c r="G18">
        <v>110128</v>
      </c>
      <c r="H18">
        <v>2388</v>
      </c>
      <c r="I18">
        <v>2526</v>
      </c>
      <c r="J18">
        <v>2085</v>
      </c>
      <c r="K18">
        <v>3232</v>
      </c>
      <c r="L18">
        <v>2.65</v>
      </c>
      <c r="M18">
        <v>2.85</v>
      </c>
      <c r="N18">
        <v>2.14</v>
      </c>
      <c r="O18">
        <v>2.94</v>
      </c>
      <c r="P18">
        <v>6.22</v>
      </c>
      <c r="Q18">
        <v>7.5</v>
      </c>
      <c r="R18">
        <v>25.58</v>
      </c>
      <c r="S18">
        <v>7.99</v>
      </c>
      <c r="T18">
        <v>1729</v>
      </c>
      <c r="U18">
        <v>2187</v>
      </c>
      <c r="V18">
        <v>8961</v>
      </c>
      <c r="W18">
        <v>3031</v>
      </c>
      <c r="X18">
        <v>28443</v>
      </c>
      <c r="Y18">
        <v>29928</v>
      </c>
      <c r="Z18">
        <v>39822</v>
      </c>
      <c r="AA18">
        <v>37979</v>
      </c>
      <c r="AB18">
        <v>750</v>
      </c>
      <c r="AC18">
        <v>900</v>
      </c>
      <c r="AD18">
        <v>1200</v>
      </c>
      <c r="AE18">
        <v>971</v>
      </c>
    </row>
    <row r="19" spans="1:31" x14ac:dyDescent="0.3">
      <c r="A19">
        <v>9830</v>
      </c>
      <c r="B19" t="s">
        <v>59</v>
      </c>
      <c r="C19">
        <v>34050</v>
      </c>
      <c r="D19">
        <v>94574</v>
      </c>
      <c r="E19">
        <v>91950</v>
      </c>
      <c r="F19">
        <v>107252</v>
      </c>
      <c r="G19">
        <v>121711</v>
      </c>
      <c r="H19">
        <v>4592</v>
      </c>
      <c r="I19">
        <v>5942</v>
      </c>
      <c r="J19">
        <v>7383</v>
      </c>
      <c r="K19">
        <v>6918</v>
      </c>
      <c r="L19">
        <v>4.8600000000000003</v>
      </c>
      <c r="M19">
        <v>6.46</v>
      </c>
      <c r="N19">
        <v>6.88</v>
      </c>
      <c r="O19">
        <v>5.68</v>
      </c>
      <c r="P19">
        <v>-4.0199999999999996</v>
      </c>
      <c r="Q19">
        <v>5.3</v>
      </c>
      <c r="R19">
        <v>8.7899999999999991</v>
      </c>
      <c r="S19">
        <v>6.01</v>
      </c>
      <c r="T19">
        <v>-1403</v>
      </c>
      <c r="U19">
        <v>1843</v>
      </c>
      <c r="V19">
        <v>3305</v>
      </c>
      <c r="W19">
        <v>2540</v>
      </c>
      <c r="X19">
        <v>33924</v>
      </c>
      <c r="Y19">
        <v>35551</v>
      </c>
      <c r="Z19">
        <v>42563</v>
      </c>
      <c r="AA19">
        <v>42365</v>
      </c>
      <c r="AB19">
        <v>193</v>
      </c>
      <c r="AC19" t="s">
        <v>218</v>
      </c>
      <c r="AE19">
        <v>136</v>
      </c>
    </row>
    <row r="20" spans="1:31" x14ac:dyDescent="0.3">
      <c r="A20">
        <v>10060</v>
      </c>
      <c r="B20" t="s">
        <v>60</v>
      </c>
      <c r="C20">
        <v>102000</v>
      </c>
      <c r="D20">
        <v>26051</v>
      </c>
      <c r="E20">
        <v>20025</v>
      </c>
      <c r="F20">
        <v>32440</v>
      </c>
      <c r="G20">
        <v>40929</v>
      </c>
      <c r="H20">
        <v>-1806</v>
      </c>
      <c r="I20">
        <v>-861</v>
      </c>
      <c r="J20">
        <v>6260</v>
      </c>
      <c r="K20">
        <v>7164</v>
      </c>
      <c r="L20">
        <v>-6.93</v>
      </c>
      <c r="M20">
        <v>-4.3</v>
      </c>
      <c r="N20">
        <v>19.3</v>
      </c>
      <c r="O20">
        <v>17.5</v>
      </c>
      <c r="P20">
        <v>-26.2</v>
      </c>
      <c r="Q20">
        <v>-9.89</v>
      </c>
      <c r="R20">
        <v>23.93</v>
      </c>
      <c r="S20">
        <v>16.059999999999999</v>
      </c>
      <c r="T20">
        <v>-33308</v>
      </c>
      <c r="U20">
        <v>-10321</v>
      </c>
      <c r="V20">
        <v>27156</v>
      </c>
      <c r="W20">
        <v>22078</v>
      </c>
      <c r="X20">
        <v>110515</v>
      </c>
      <c r="Y20">
        <v>98978</v>
      </c>
      <c r="Z20">
        <v>128783</v>
      </c>
      <c r="AA20">
        <v>146164</v>
      </c>
      <c r="AB20" t="s">
        <v>218</v>
      </c>
      <c r="AC20" t="s">
        <v>218</v>
      </c>
      <c r="AD20">
        <v>2000</v>
      </c>
      <c r="AE20">
        <v>1620</v>
      </c>
    </row>
    <row r="21" spans="1:31" x14ac:dyDescent="0.3">
      <c r="A21">
        <v>10140</v>
      </c>
      <c r="B21" t="s">
        <v>125</v>
      </c>
      <c r="C21">
        <v>6240</v>
      </c>
      <c r="D21">
        <v>73497</v>
      </c>
      <c r="E21">
        <v>68603</v>
      </c>
      <c r="F21">
        <v>66220</v>
      </c>
      <c r="G21">
        <v>70648</v>
      </c>
      <c r="H21">
        <v>-6166</v>
      </c>
      <c r="I21">
        <v>-10541</v>
      </c>
      <c r="J21">
        <v>-13120</v>
      </c>
      <c r="K21">
        <v>-2195</v>
      </c>
      <c r="L21">
        <v>-8.39</v>
      </c>
      <c r="M21">
        <v>-15.37</v>
      </c>
      <c r="N21">
        <v>-19.809999999999999</v>
      </c>
      <c r="O21">
        <v>-3.11</v>
      </c>
      <c r="P21">
        <v>-21.88</v>
      </c>
      <c r="Q21">
        <v>-33.049999999999997</v>
      </c>
      <c r="R21">
        <v>-36.89</v>
      </c>
      <c r="S21">
        <v>-6.22</v>
      </c>
      <c r="T21">
        <v>-1946</v>
      </c>
      <c r="U21">
        <v>-2201</v>
      </c>
      <c r="V21">
        <v>-2053</v>
      </c>
      <c r="W21">
        <v>-276</v>
      </c>
      <c r="X21">
        <v>8099</v>
      </c>
      <c r="Y21">
        <v>5750</v>
      </c>
      <c r="Z21">
        <v>4813</v>
      </c>
      <c r="AA21">
        <v>4332</v>
      </c>
      <c r="AB21" t="s">
        <v>218</v>
      </c>
      <c r="AE21" t="s">
        <v>218</v>
      </c>
    </row>
    <row r="22" spans="1:31" x14ac:dyDescent="0.3">
      <c r="A22">
        <v>10620</v>
      </c>
      <c r="B22" t="s">
        <v>121</v>
      </c>
      <c r="C22">
        <v>88300</v>
      </c>
      <c r="D22">
        <v>29941</v>
      </c>
      <c r="E22">
        <v>27920</v>
      </c>
      <c r="F22">
        <v>28872</v>
      </c>
      <c r="G22">
        <v>35481</v>
      </c>
      <c r="H22">
        <v>926</v>
      </c>
      <c r="I22">
        <v>367</v>
      </c>
      <c r="J22">
        <v>-2173</v>
      </c>
      <c r="K22">
        <v>898</v>
      </c>
      <c r="L22">
        <v>3.09</v>
      </c>
      <c r="M22">
        <v>1.31</v>
      </c>
      <c r="N22">
        <v>-7.53</v>
      </c>
      <c r="O22">
        <v>2.5299999999999998</v>
      </c>
      <c r="P22">
        <v>2.31</v>
      </c>
      <c r="Q22">
        <v>-0.84</v>
      </c>
      <c r="R22">
        <v>-7.11</v>
      </c>
      <c r="S22">
        <v>2.73</v>
      </c>
      <c r="T22">
        <v>1333</v>
      </c>
      <c r="U22">
        <v>-488</v>
      </c>
      <c r="V22">
        <v>-3998</v>
      </c>
      <c r="W22">
        <v>1507</v>
      </c>
      <c r="X22">
        <v>58106</v>
      </c>
      <c r="Y22">
        <v>58333</v>
      </c>
      <c r="Z22">
        <v>54249</v>
      </c>
      <c r="AA22">
        <v>56509</v>
      </c>
      <c r="AB22">
        <v>350</v>
      </c>
      <c r="AC22" t="s">
        <v>218</v>
      </c>
      <c r="AE22">
        <v>208</v>
      </c>
    </row>
    <row r="23" spans="1:31" x14ac:dyDescent="0.3">
      <c r="A23">
        <v>10780</v>
      </c>
      <c r="B23" t="s">
        <v>98</v>
      </c>
      <c r="C23">
        <v>54200</v>
      </c>
      <c r="D23">
        <v>7706</v>
      </c>
      <c r="E23">
        <v>12004</v>
      </c>
      <c r="F23">
        <v>16084</v>
      </c>
      <c r="G23">
        <v>21054</v>
      </c>
      <c r="H23">
        <v>715</v>
      </c>
      <c r="I23">
        <v>2090</v>
      </c>
      <c r="J23">
        <v>3108</v>
      </c>
      <c r="K23">
        <v>3850</v>
      </c>
      <c r="L23">
        <v>9.27</v>
      </c>
      <c r="M23">
        <v>17.41</v>
      </c>
      <c r="N23">
        <v>19.32</v>
      </c>
      <c r="O23">
        <v>18.29</v>
      </c>
      <c r="P23">
        <v>6.1</v>
      </c>
      <c r="Q23">
        <v>10.92</v>
      </c>
      <c r="R23">
        <v>8.69</v>
      </c>
      <c r="S23">
        <v>15.5</v>
      </c>
      <c r="T23">
        <v>2139</v>
      </c>
      <c r="U23">
        <v>4022</v>
      </c>
      <c r="V23">
        <v>3398</v>
      </c>
      <c r="W23">
        <v>6569</v>
      </c>
      <c r="X23">
        <v>35591</v>
      </c>
      <c r="Y23">
        <v>38672</v>
      </c>
      <c r="Z23">
        <v>40644</v>
      </c>
      <c r="AA23">
        <v>45153</v>
      </c>
      <c r="AB23">
        <v>700</v>
      </c>
      <c r="AC23">
        <v>1000</v>
      </c>
      <c r="AD23">
        <v>1200</v>
      </c>
      <c r="AE23">
        <v>1050</v>
      </c>
    </row>
    <row r="24" spans="1:31" x14ac:dyDescent="0.3">
      <c r="A24">
        <v>11170</v>
      </c>
      <c r="B24" t="s">
        <v>55</v>
      </c>
      <c r="C24">
        <v>192000</v>
      </c>
      <c r="D24">
        <v>151235</v>
      </c>
      <c r="E24">
        <v>122230</v>
      </c>
      <c r="F24">
        <v>181205</v>
      </c>
      <c r="G24">
        <v>204071</v>
      </c>
      <c r="H24">
        <v>11073</v>
      </c>
      <c r="I24">
        <v>3569</v>
      </c>
      <c r="J24">
        <v>15356</v>
      </c>
      <c r="K24">
        <v>7192</v>
      </c>
      <c r="L24">
        <v>7.32</v>
      </c>
      <c r="M24">
        <v>2.92</v>
      </c>
      <c r="N24">
        <v>8.48</v>
      </c>
      <c r="O24">
        <v>3.52</v>
      </c>
      <c r="P24">
        <v>5.51</v>
      </c>
      <c r="Q24">
        <v>1.22</v>
      </c>
      <c r="R24">
        <v>9.8699999999999992</v>
      </c>
      <c r="S24">
        <v>4.4400000000000004</v>
      </c>
      <c r="T24">
        <v>20860</v>
      </c>
      <c r="U24">
        <v>4623</v>
      </c>
      <c r="V24">
        <v>39260</v>
      </c>
      <c r="W24">
        <v>18785</v>
      </c>
      <c r="X24">
        <v>385244</v>
      </c>
      <c r="Y24">
        <v>374803</v>
      </c>
      <c r="Z24">
        <v>420424</v>
      </c>
      <c r="AA24">
        <v>426704</v>
      </c>
      <c r="AB24">
        <v>6700</v>
      </c>
      <c r="AC24">
        <v>3600</v>
      </c>
      <c r="AD24">
        <v>8300</v>
      </c>
      <c r="AE24">
        <v>6692</v>
      </c>
    </row>
    <row r="25" spans="1:31" x14ac:dyDescent="0.3">
      <c r="A25">
        <v>11200</v>
      </c>
      <c r="B25" t="s">
        <v>123</v>
      </c>
      <c r="C25">
        <v>26700</v>
      </c>
      <c r="D25">
        <v>55131</v>
      </c>
      <c r="E25">
        <v>64133</v>
      </c>
      <c r="F25">
        <v>137941</v>
      </c>
      <c r="G25">
        <v>165216</v>
      </c>
      <c r="H25">
        <v>-2997</v>
      </c>
      <c r="I25">
        <v>9808</v>
      </c>
      <c r="J25">
        <v>73775</v>
      </c>
      <c r="K25">
        <v>90141</v>
      </c>
      <c r="L25">
        <v>-5.44</v>
      </c>
      <c r="M25">
        <v>15.29</v>
      </c>
      <c r="N25">
        <v>53.48</v>
      </c>
      <c r="O25">
        <v>54.56</v>
      </c>
      <c r="P25">
        <v>-55.46</v>
      </c>
      <c r="Q25">
        <v>8.92</v>
      </c>
      <c r="R25">
        <v>88.62</v>
      </c>
      <c r="S25">
        <v>59.23</v>
      </c>
      <c r="T25">
        <v>-1860</v>
      </c>
      <c r="U25">
        <v>384</v>
      </c>
      <c r="V25">
        <v>13754</v>
      </c>
      <c r="W25">
        <v>16813</v>
      </c>
      <c r="X25">
        <v>3420</v>
      </c>
      <c r="Y25">
        <v>5164</v>
      </c>
      <c r="Z25">
        <v>21179</v>
      </c>
      <c r="AA25">
        <v>35592</v>
      </c>
      <c r="AB25" t="s">
        <v>218</v>
      </c>
      <c r="AD25">
        <v>600</v>
      </c>
      <c r="AE25">
        <v>465</v>
      </c>
    </row>
    <row r="26" spans="1:31" x14ac:dyDescent="0.3">
      <c r="A26">
        <v>11210</v>
      </c>
      <c r="B26" t="s">
        <v>51</v>
      </c>
      <c r="C26">
        <v>63600</v>
      </c>
      <c r="D26">
        <v>73146</v>
      </c>
      <c r="E26">
        <v>65922</v>
      </c>
      <c r="F26">
        <v>75277</v>
      </c>
      <c r="G26">
        <v>80789</v>
      </c>
      <c r="H26">
        <v>1019</v>
      </c>
      <c r="I26">
        <v>720</v>
      </c>
      <c r="J26">
        <v>1027</v>
      </c>
      <c r="K26">
        <v>1936</v>
      </c>
      <c r="L26">
        <v>1.39</v>
      </c>
      <c r="M26">
        <v>1.0900000000000001</v>
      </c>
      <c r="N26">
        <v>1.36</v>
      </c>
      <c r="O26">
        <v>2.4</v>
      </c>
      <c r="P26">
        <v>1.8</v>
      </c>
      <c r="Q26">
        <v>1.96</v>
      </c>
      <c r="R26">
        <v>1.96</v>
      </c>
      <c r="S26">
        <v>4.6500000000000004</v>
      </c>
      <c r="T26">
        <v>2030</v>
      </c>
      <c r="U26">
        <v>2242</v>
      </c>
      <c r="V26">
        <v>2292</v>
      </c>
      <c r="W26">
        <v>5671</v>
      </c>
      <c r="X26">
        <v>116401</v>
      </c>
      <c r="Y26">
        <v>117390</v>
      </c>
      <c r="Z26">
        <v>122356</v>
      </c>
      <c r="AA26">
        <v>127400</v>
      </c>
      <c r="AB26">
        <v>700</v>
      </c>
      <c r="AC26">
        <v>700</v>
      </c>
      <c r="AD26">
        <v>700</v>
      </c>
      <c r="AE26">
        <v>777</v>
      </c>
    </row>
    <row r="27" spans="1:31" x14ac:dyDescent="0.3">
      <c r="A27">
        <v>11780</v>
      </c>
      <c r="B27" t="s">
        <v>56</v>
      </c>
      <c r="C27">
        <v>152000</v>
      </c>
      <c r="D27">
        <v>49615</v>
      </c>
      <c r="E27">
        <v>48095</v>
      </c>
      <c r="F27">
        <v>84618</v>
      </c>
      <c r="G27">
        <v>81904</v>
      </c>
      <c r="H27">
        <v>3654</v>
      </c>
      <c r="I27">
        <v>7422</v>
      </c>
      <c r="J27">
        <v>24068</v>
      </c>
      <c r="K27">
        <v>14502</v>
      </c>
      <c r="L27">
        <v>7.36</v>
      </c>
      <c r="M27">
        <v>15.43</v>
      </c>
      <c r="N27">
        <v>28.44</v>
      </c>
      <c r="O27">
        <v>17.71</v>
      </c>
      <c r="P27">
        <v>11.84</v>
      </c>
      <c r="Q27">
        <v>20.18</v>
      </c>
      <c r="R27">
        <v>47.76</v>
      </c>
      <c r="S27">
        <v>21.33</v>
      </c>
      <c r="T27">
        <v>8796</v>
      </c>
      <c r="U27">
        <v>17405</v>
      </c>
      <c r="V27">
        <v>58694</v>
      </c>
      <c r="W27">
        <v>35152</v>
      </c>
      <c r="X27">
        <v>94221</v>
      </c>
      <c r="Y27">
        <v>112845</v>
      </c>
      <c r="Z27">
        <v>181037</v>
      </c>
      <c r="AA27">
        <v>211244</v>
      </c>
      <c r="AB27">
        <v>1500</v>
      </c>
      <c r="AC27">
        <v>4200</v>
      </c>
      <c r="AD27">
        <v>10000</v>
      </c>
      <c r="AE27">
        <v>8785</v>
      </c>
    </row>
    <row r="28" spans="1:31" x14ac:dyDescent="0.3">
      <c r="A28">
        <v>11790</v>
      </c>
      <c r="B28" t="s">
        <v>39</v>
      </c>
      <c r="C28">
        <v>156500</v>
      </c>
      <c r="D28">
        <v>23611</v>
      </c>
      <c r="E28">
        <v>24659</v>
      </c>
      <c r="F28">
        <v>33961</v>
      </c>
      <c r="G28">
        <v>40721</v>
      </c>
      <c r="H28">
        <v>1398</v>
      </c>
      <c r="I28">
        <v>2020</v>
      </c>
      <c r="J28">
        <v>4647</v>
      </c>
      <c r="K28">
        <v>4858</v>
      </c>
      <c r="L28">
        <v>5.92</v>
      </c>
      <c r="M28">
        <v>8.19</v>
      </c>
      <c r="N28">
        <v>13.69</v>
      </c>
      <c r="O28">
        <v>11.93</v>
      </c>
      <c r="P28">
        <v>3.86</v>
      </c>
      <c r="Q28">
        <v>2.21</v>
      </c>
      <c r="R28">
        <v>11.59</v>
      </c>
      <c r="S28">
        <v>10.98</v>
      </c>
      <c r="T28">
        <v>1591</v>
      </c>
      <c r="U28">
        <v>989</v>
      </c>
      <c r="V28">
        <v>5832</v>
      </c>
      <c r="W28">
        <v>6036</v>
      </c>
      <c r="X28">
        <v>44022</v>
      </c>
      <c r="Y28">
        <v>50573</v>
      </c>
      <c r="Z28">
        <v>55782</v>
      </c>
      <c r="AA28">
        <v>60247</v>
      </c>
      <c r="AB28">
        <v>1000</v>
      </c>
      <c r="AC28">
        <v>1000</v>
      </c>
      <c r="AD28">
        <v>1100</v>
      </c>
      <c r="AE28">
        <v>1169</v>
      </c>
    </row>
    <row r="29" spans="1:31" x14ac:dyDescent="0.3">
      <c r="A29">
        <v>14940</v>
      </c>
      <c r="B29" t="s">
        <v>126</v>
      </c>
      <c r="C29">
        <v>3755</v>
      </c>
      <c r="D29">
        <v>1301</v>
      </c>
      <c r="E29">
        <v>1677</v>
      </c>
      <c r="F29">
        <v>1159</v>
      </c>
      <c r="H29">
        <v>53</v>
      </c>
      <c r="I29">
        <v>213</v>
      </c>
      <c r="J29">
        <v>67</v>
      </c>
      <c r="L29">
        <v>4.0999999999999996</v>
      </c>
      <c r="M29">
        <v>12.67</v>
      </c>
      <c r="N29">
        <v>5.78</v>
      </c>
      <c r="P29">
        <v>15.92</v>
      </c>
      <c r="Q29">
        <v>64.06</v>
      </c>
      <c r="R29">
        <v>6.73</v>
      </c>
      <c r="T29">
        <v>77</v>
      </c>
      <c r="U29">
        <v>644</v>
      </c>
      <c r="V29">
        <v>100</v>
      </c>
      <c r="X29">
        <v>690</v>
      </c>
      <c r="Y29">
        <v>1321</v>
      </c>
      <c r="Z29">
        <v>1652</v>
      </c>
      <c r="AB29" t="s">
        <v>218</v>
      </c>
      <c r="AC29" t="s">
        <v>218</v>
      </c>
    </row>
    <row r="30" spans="1:31" x14ac:dyDescent="0.3">
      <c r="A30">
        <v>16360</v>
      </c>
      <c r="B30" t="s">
        <v>104</v>
      </c>
      <c r="C30">
        <v>40600</v>
      </c>
      <c r="D30">
        <v>66562</v>
      </c>
      <c r="E30">
        <v>110024</v>
      </c>
      <c r="F30">
        <v>98095</v>
      </c>
      <c r="G30">
        <v>86778</v>
      </c>
      <c r="H30">
        <v>5176</v>
      </c>
      <c r="I30">
        <v>6780</v>
      </c>
      <c r="J30">
        <v>13087</v>
      </c>
      <c r="K30">
        <v>9309</v>
      </c>
      <c r="L30">
        <v>7.78</v>
      </c>
      <c r="M30">
        <v>6.16</v>
      </c>
      <c r="N30">
        <v>13.34</v>
      </c>
      <c r="O30">
        <v>10.73</v>
      </c>
      <c r="P30">
        <v>8.15</v>
      </c>
      <c r="Q30">
        <v>9.89</v>
      </c>
      <c r="R30">
        <v>16.940000000000001</v>
      </c>
      <c r="S30">
        <v>10.84</v>
      </c>
      <c r="T30">
        <v>4388</v>
      </c>
      <c r="U30">
        <v>5686</v>
      </c>
      <c r="V30">
        <v>10810</v>
      </c>
      <c r="W30">
        <v>7664</v>
      </c>
      <c r="X30">
        <v>55423</v>
      </c>
      <c r="Y30">
        <v>59542</v>
      </c>
      <c r="Z30">
        <v>68096</v>
      </c>
      <c r="AA30">
        <v>73356</v>
      </c>
      <c r="AB30">
        <v>1700</v>
      </c>
      <c r="AC30">
        <v>2200</v>
      </c>
      <c r="AD30">
        <v>3800</v>
      </c>
      <c r="AE30">
        <v>3110</v>
      </c>
    </row>
    <row r="31" spans="1:31" x14ac:dyDescent="0.3">
      <c r="A31">
        <v>17670</v>
      </c>
      <c r="B31" t="s">
        <v>106</v>
      </c>
      <c r="C31">
        <v>59500</v>
      </c>
      <c r="D31">
        <v>177407</v>
      </c>
      <c r="E31">
        <v>160877</v>
      </c>
      <c r="F31">
        <v>167486</v>
      </c>
      <c r="G31">
        <v>174211</v>
      </c>
      <c r="H31">
        <v>11082</v>
      </c>
      <c r="I31">
        <v>12486</v>
      </c>
      <c r="J31">
        <v>13872</v>
      </c>
      <c r="K31">
        <v>15538</v>
      </c>
      <c r="L31">
        <v>6.25</v>
      </c>
      <c r="M31">
        <v>7.76</v>
      </c>
      <c r="N31">
        <v>8.2799999999999994</v>
      </c>
      <c r="O31">
        <v>8.92</v>
      </c>
      <c r="P31">
        <v>3.91</v>
      </c>
      <c r="Q31">
        <v>6.44</v>
      </c>
      <c r="R31">
        <v>13.63</v>
      </c>
      <c r="S31">
        <v>9.23</v>
      </c>
      <c r="T31">
        <v>2201</v>
      </c>
      <c r="U31">
        <v>3726</v>
      </c>
      <c r="V31">
        <v>6841</v>
      </c>
      <c r="W31">
        <v>5019</v>
      </c>
      <c r="X31">
        <v>62760</v>
      </c>
      <c r="Y31">
        <v>66577</v>
      </c>
      <c r="Z31">
        <v>53218</v>
      </c>
      <c r="AA31">
        <v>56042</v>
      </c>
      <c r="AB31">
        <v>2000</v>
      </c>
      <c r="AC31">
        <v>2000</v>
      </c>
      <c r="AD31">
        <v>2660</v>
      </c>
      <c r="AE31">
        <v>3427</v>
      </c>
    </row>
    <row r="32" spans="1:31" x14ac:dyDescent="0.3">
      <c r="A32">
        <v>17960</v>
      </c>
      <c r="B32" t="s">
        <v>124</v>
      </c>
      <c r="C32">
        <v>13300</v>
      </c>
      <c r="D32">
        <v>2734</v>
      </c>
      <c r="E32">
        <v>4117</v>
      </c>
      <c r="F32">
        <v>3678</v>
      </c>
      <c r="G32">
        <v>3687</v>
      </c>
      <c r="H32">
        <v>253</v>
      </c>
      <c r="I32">
        <v>757</v>
      </c>
      <c r="J32">
        <v>327</v>
      </c>
      <c r="K32">
        <v>351</v>
      </c>
      <c r="L32">
        <v>9.25</v>
      </c>
      <c r="M32">
        <v>18.39</v>
      </c>
      <c r="N32">
        <v>8.9</v>
      </c>
      <c r="O32">
        <v>9.52</v>
      </c>
      <c r="P32">
        <v>5.74</v>
      </c>
      <c r="Q32">
        <v>16.55</v>
      </c>
      <c r="R32">
        <v>3.73</v>
      </c>
      <c r="S32">
        <v>7.19</v>
      </c>
      <c r="T32">
        <v>403</v>
      </c>
      <c r="U32">
        <v>1305</v>
      </c>
      <c r="V32">
        <v>326</v>
      </c>
      <c r="W32">
        <v>669</v>
      </c>
      <c r="X32">
        <v>7623</v>
      </c>
      <c r="Y32">
        <v>8845</v>
      </c>
      <c r="Z32">
        <v>9042</v>
      </c>
      <c r="AA32">
        <v>9963</v>
      </c>
      <c r="AB32">
        <v>120</v>
      </c>
      <c r="AC32">
        <v>180</v>
      </c>
      <c r="AD32">
        <v>150</v>
      </c>
      <c r="AE32">
        <v>120</v>
      </c>
    </row>
    <row r="33" spans="1:31" x14ac:dyDescent="0.3">
      <c r="A33">
        <v>18310</v>
      </c>
      <c r="B33" t="s">
        <v>99</v>
      </c>
      <c r="C33">
        <v>28500</v>
      </c>
      <c r="D33">
        <v>1442</v>
      </c>
      <c r="E33">
        <v>1165</v>
      </c>
      <c r="F33">
        <v>2099</v>
      </c>
      <c r="G33">
        <v>3220</v>
      </c>
      <c r="H33">
        <v>114</v>
      </c>
      <c r="I33">
        <v>-127</v>
      </c>
      <c r="J33">
        <v>37</v>
      </c>
      <c r="K33">
        <v>380</v>
      </c>
      <c r="L33">
        <v>7.88</v>
      </c>
      <c r="M33">
        <v>-10.86</v>
      </c>
      <c r="N33">
        <v>1.77</v>
      </c>
      <c r="O33">
        <v>11.8</v>
      </c>
      <c r="P33">
        <v>4.07</v>
      </c>
      <c r="Q33">
        <v>0.21</v>
      </c>
      <c r="T33">
        <v>932</v>
      </c>
      <c r="U33">
        <v>48</v>
      </c>
      <c r="V33">
        <v>2060</v>
      </c>
      <c r="X33">
        <v>27776</v>
      </c>
      <c r="Y33">
        <v>28496</v>
      </c>
      <c r="Z33">
        <v>29100</v>
      </c>
      <c r="AB33">
        <v>100</v>
      </c>
      <c r="AC33" t="s">
        <v>218</v>
      </c>
      <c r="AD33">
        <v>100</v>
      </c>
    </row>
    <row r="34" spans="1:31" x14ac:dyDescent="0.3">
      <c r="A34">
        <v>20150</v>
      </c>
      <c r="B34" t="s">
        <v>40</v>
      </c>
      <c r="C34">
        <v>94300</v>
      </c>
      <c r="D34">
        <v>5502</v>
      </c>
      <c r="E34">
        <v>5369</v>
      </c>
      <c r="F34">
        <v>6889</v>
      </c>
      <c r="G34">
        <v>9797</v>
      </c>
      <c r="H34">
        <v>469</v>
      </c>
      <c r="I34">
        <v>509</v>
      </c>
      <c r="J34">
        <v>699</v>
      </c>
      <c r="K34">
        <v>1156</v>
      </c>
      <c r="L34">
        <v>8.52</v>
      </c>
      <c r="M34">
        <v>9.4700000000000006</v>
      </c>
      <c r="N34">
        <v>10.15</v>
      </c>
      <c r="O34">
        <v>11.8</v>
      </c>
      <c r="P34">
        <v>8.52</v>
      </c>
      <c r="Q34">
        <v>7.23</v>
      </c>
      <c r="R34">
        <v>7.85</v>
      </c>
      <c r="S34">
        <v>9.4499999999999993</v>
      </c>
      <c r="T34">
        <v>1016</v>
      </c>
      <c r="U34">
        <v>927</v>
      </c>
      <c r="V34">
        <v>1361</v>
      </c>
      <c r="W34">
        <v>1937</v>
      </c>
      <c r="X34">
        <v>12390</v>
      </c>
      <c r="Y34">
        <v>13255</v>
      </c>
      <c r="Z34">
        <v>21440</v>
      </c>
      <c r="AA34">
        <v>19568</v>
      </c>
      <c r="AB34">
        <v>50</v>
      </c>
      <c r="AC34">
        <v>200</v>
      </c>
      <c r="AD34">
        <v>300</v>
      </c>
      <c r="AE34">
        <v>333</v>
      </c>
    </row>
    <row r="35" spans="1:31" x14ac:dyDescent="0.3">
      <c r="A35">
        <v>25900</v>
      </c>
      <c r="B35" t="s">
        <v>44</v>
      </c>
      <c r="C35">
        <v>85200</v>
      </c>
      <c r="D35">
        <v>7174</v>
      </c>
      <c r="E35">
        <v>7449</v>
      </c>
      <c r="F35">
        <v>9324</v>
      </c>
      <c r="G35">
        <v>11302</v>
      </c>
      <c r="H35">
        <v>585</v>
      </c>
      <c r="I35">
        <v>668</v>
      </c>
      <c r="J35">
        <v>1049</v>
      </c>
      <c r="K35">
        <v>1367</v>
      </c>
      <c r="L35">
        <v>8.15</v>
      </c>
      <c r="M35">
        <v>8.9700000000000006</v>
      </c>
      <c r="N35">
        <v>11.25</v>
      </c>
      <c r="O35">
        <v>12.1</v>
      </c>
      <c r="P35">
        <v>5.3</v>
      </c>
      <c r="Q35">
        <v>4.33</v>
      </c>
      <c r="R35">
        <v>6.68</v>
      </c>
      <c r="S35">
        <v>12.16</v>
      </c>
      <c r="T35">
        <v>1371</v>
      </c>
      <c r="U35">
        <v>1162</v>
      </c>
      <c r="V35">
        <v>1955</v>
      </c>
      <c r="W35">
        <v>4052</v>
      </c>
      <c r="X35">
        <v>30228</v>
      </c>
      <c r="Y35">
        <v>30387</v>
      </c>
      <c r="Z35">
        <v>34328</v>
      </c>
      <c r="AA35">
        <v>39306</v>
      </c>
      <c r="AB35">
        <v>150</v>
      </c>
      <c r="AC35" t="s">
        <v>218</v>
      </c>
      <c r="AE35" t="s">
        <v>218</v>
      </c>
    </row>
    <row r="36" spans="1:31" x14ac:dyDescent="0.3">
      <c r="A36">
        <v>28050</v>
      </c>
      <c r="B36" t="s">
        <v>100</v>
      </c>
      <c r="C36">
        <v>24400</v>
      </c>
      <c r="D36">
        <v>63921</v>
      </c>
      <c r="E36">
        <v>67492</v>
      </c>
      <c r="F36">
        <v>74867</v>
      </c>
      <c r="G36">
        <v>80454</v>
      </c>
      <c r="H36">
        <v>4227</v>
      </c>
      <c r="I36">
        <v>3612</v>
      </c>
      <c r="J36">
        <v>5033</v>
      </c>
      <c r="K36">
        <v>5662</v>
      </c>
      <c r="L36">
        <v>6.61</v>
      </c>
      <c r="M36">
        <v>5.35</v>
      </c>
      <c r="N36">
        <v>6.72</v>
      </c>
      <c r="O36">
        <v>7.04</v>
      </c>
      <c r="P36">
        <v>27.49</v>
      </c>
      <c r="Q36">
        <v>17.32</v>
      </c>
      <c r="R36">
        <v>20.67</v>
      </c>
      <c r="S36">
        <v>19.55</v>
      </c>
      <c r="T36">
        <v>1637</v>
      </c>
      <c r="U36">
        <v>1288</v>
      </c>
      <c r="V36">
        <v>1900</v>
      </c>
      <c r="W36">
        <v>2213</v>
      </c>
      <c r="X36">
        <v>6710</v>
      </c>
      <c r="Y36">
        <v>8167</v>
      </c>
      <c r="Z36">
        <v>10216</v>
      </c>
      <c r="AA36">
        <v>12428</v>
      </c>
      <c r="AB36" t="s">
        <v>218</v>
      </c>
      <c r="AC36" t="s">
        <v>218</v>
      </c>
      <c r="AE36">
        <v>25</v>
      </c>
    </row>
    <row r="37" spans="1:31" x14ac:dyDescent="0.3">
      <c r="A37">
        <v>28260</v>
      </c>
      <c r="B37" t="s">
        <v>96</v>
      </c>
      <c r="C37">
        <v>109000</v>
      </c>
      <c r="D37">
        <v>307615</v>
      </c>
      <c r="E37">
        <v>302161</v>
      </c>
      <c r="F37">
        <v>344552</v>
      </c>
      <c r="G37">
        <v>356719</v>
      </c>
      <c r="H37">
        <v>8668</v>
      </c>
      <c r="I37">
        <v>8571</v>
      </c>
      <c r="J37">
        <v>11960</v>
      </c>
      <c r="K37">
        <v>15449</v>
      </c>
      <c r="L37">
        <v>2.82</v>
      </c>
      <c r="M37">
        <v>2.84</v>
      </c>
      <c r="N37">
        <v>3.47</v>
      </c>
      <c r="O37">
        <v>4.33</v>
      </c>
      <c r="P37">
        <v>4.7699999999999996</v>
      </c>
      <c r="Q37">
        <v>3.81</v>
      </c>
      <c r="R37">
        <v>5.4</v>
      </c>
      <c r="S37">
        <v>4.8</v>
      </c>
      <c r="T37">
        <v>5489</v>
      </c>
      <c r="U37">
        <v>5468</v>
      </c>
      <c r="V37">
        <v>8673</v>
      </c>
      <c r="W37">
        <v>7882</v>
      </c>
      <c r="X37">
        <v>146097</v>
      </c>
      <c r="Y37">
        <v>183094</v>
      </c>
      <c r="Z37">
        <v>184352</v>
      </c>
      <c r="AA37">
        <v>190750</v>
      </c>
      <c r="AB37">
        <v>2000</v>
      </c>
      <c r="AC37">
        <v>2300</v>
      </c>
      <c r="AD37">
        <v>4200</v>
      </c>
      <c r="AE37">
        <v>3233</v>
      </c>
    </row>
    <row r="38" spans="1:31" x14ac:dyDescent="0.3">
      <c r="A38">
        <v>28670</v>
      </c>
      <c r="B38" t="s">
        <v>122</v>
      </c>
      <c r="C38">
        <v>6610</v>
      </c>
      <c r="D38">
        <v>24679</v>
      </c>
      <c r="E38">
        <v>24972</v>
      </c>
      <c r="F38">
        <v>46161</v>
      </c>
      <c r="G38">
        <v>48540</v>
      </c>
      <c r="H38">
        <v>2100</v>
      </c>
      <c r="I38">
        <v>2252</v>
      </c>
      <c r="J38">
        <v>5729</v>
      </c>
      <c r="K38">
        <v>5132</v>
      </c>
      <c r="L38">
        <v>8.51</v>
      </c>
      <c r="M38">
        <v>9.02</v>
      </c>
      <c r="N38">
        <v>12.41</v>
      </c>
      <c r="O38">
        <v>10.57</v>
      </c>
      <c r="P38">
        <v>5.49</v>
      </c>
      <c r="Q38">
        <v>3.25</v>
      </c>
      <c r="R38">
        <v>17.16</v>
      </c>
      <c r="S38">
        <v>12.46</v>
      </c>
      <c r="T38">
        <v>284</v>
      </c>
      <c r="U38">
        <v>173</v>
      </c>
      <c r="V38">
        <v>1028</v>
      </c>
      <c r="W38">
        <v>878</v>
      </c>
      <c r="X38">
        <v>5400</v>
      </c>
      <c r="Y38">
        <v>5250</v>
      </c>
      <c r="Z38">
        <v>6728</v>
      </c>
      <c r="AA38">
        <v>7362</v>
      </c>
      <c r="AB38" t="s">
        <v>218</v>
      </c>
      <c r="AC38">
        <v>50</v>
      </c>
      <c r="AD38">
        <v>100</v>
      </c>
      <c r="AE38">
        <v>107</v>
      </c>
    </row>
    <row r="39" spans="1:31" x14ac:dyDescent="0.3">
      <c r="A39">
        <v>30200</v>
      </c>
      <c r="B39" t="s">
        <v>107</v>
      </c>
      <c r="C39">
        <v>35150</v>
      </c>
      <c r="D39">
        <v>243421</v>
      </c>
      <c r="E39">
        <v>239167</v>
      </c>
      <c r="F39">
        <v>248980</v>
      </c>
      <c r="G39">
        <v>257202</v>
      </c>
      <c r="H39">
        <v>11596</v>
      </c>
      <c r="I39">
        <v>11841</v>
      </c>
      <c r="J39">
        <v>16718</v>
      </c>
      <c r="K39">
        <v>16980</v>
      </c>
      <c r="L39">
        <v>4.76</v>
      </c>
      <c r="M39">
        <v>4.95</v>
      </c>
      <c r="N39">
        <v>6.71</v>
      </c>
      <c r="O39">
        <v>6.6</v>
      </c>
      <c r="P39">
        <v>4.58</v>
      </c>
      <c r="Q39">
        <v>4.75</v>
      </c>
      <c r="R39">
        <v>9.36</v>
      </c>
      <c r="S39">
        <v>7.81</v>
      </c>
      <c r="T39">
        <v>2358</v>
      </c>
      <c r="U39">
        <v>2520</v>
      </c>
      <c r="V39">
        <v>5197</v>
      </c>
      <c r="W39">
        <v>4572</v>
      </c>
      <c r="X39">
        <v>55714</v>
      </c>
      <c r="Y39">
        <v>58008</v>
      </c>
      <c r="Z39">
        <v>63512</v>
      </c>
      <c r="AA39">
        <v>66102</v>
      </c>
      <c r="AB39">
        <v>1100</v>
      </c>
      <c r="AC39">
        <v>1350</v>
      </c>
      <c r="AD39">
        <v>1910</v>
      </c>
      <c r="AE39">
        <v>2077</v>
      </c>
    </row>
    <row r="40" spans="1:31" x14ac:dyDescent="0.3">
      <c r="A40">
        <v>32500</v>
      </c>
      <c r="B40" t="s">
        <v>108</v>
      </c>
      <c r="C40">
        <v>32250</v>
      </c>
      <c r="D40">
        <v>6829</v>
      </c>
      <c r="E40">
        <v>3385</v>
      </c>
      <c r="F40">
        <v>2052</v>
      </c>
      <c r="G40">
        <v>2770</v>
      </c>
      <c r="H40">
        <v>1378</v>
      </c>
      <c r="I40">
        <v>327</v>
      </c>
      <c r="J40">
        <v>-279</v>
      </c>
      <c r="K40">
        <v>-80</v>
      </c>
      <c r="L40">
        <v>20.18</v>
      </c>
      <c r="M40">
        <v>9.65</v>
      </c>
      <c r="N40">
        <v>-13.59</v>
      </c>
      <c r="O40">
        <v>-2.89</v>
      </c>
      <c r="P40">
        <v>68.25</v>
      </c>
      <c r="Q40">
        <v>11.49</v>
      </c>
      <c r="R40">
        <v>-1.5</v>
      </c>
      <c r="S40">
        <v>6.46</v>
      </c>
      <c r="T40">
        <v>2679</v>
      </c>
      <c r="U40">
        <v>669</v>
      </c>
      <c r="V40">
        <v>-94</v>
      </c>
      <c r="W40">
        <v>427</v>
      </c>
      <c r="X40">
        <v>5469</v>
      </c>
      <c r="Y40">
        <v>6177</v>
      </c>
      <c r="Z40">
        <v>6291</v>
      </c>
      <c r="AA40">
        <v>6931</v>
      </c>
      <c r="AB40" t="s">
        <v>218</v>
      </c>
      <c r="AC40" t="s">
        <v>218</v>
      </c>
      <c r="AE40" t="s">
        <v>218</v>
      </c>
    </row>
    <row r="41" spans="1:31" x14ac:dyDescent="0.3">
      <c r="A41">
        <v>33640</v>
      </c>
      <c r="B41" t="s">
        <v>15</v>
      </c>
      <c r="C41">
        <v>27700</v>
      </c>
      <c r="D41">
        <v>3563</v>
      </c>
      <c r="E41">
        <v>3436</v>
      </c>
      <c r="F41">
        <v>4184</v>
      </c>
      <c r="G41">
        <v>6060</v>
      </c>
      <c r="H41">
        <v>616</v>
      </c>
      <c r="I41">
        <v>-36</v>
      </c>
      <c r="J41">
        <v>-164</v>
      </c>
      <c r="K41">
        <v>520</v>
      </c>
      <c r="L41">
        <v>17.29</v>
      </c>
      <c r="M41">
        <v>-1.04</v>
      </c>
      <c r="N41">
        <v>-3.92</v>
      </c>
      <c r="O41">
        <v>8.58</v>
      </c>
      <c r="P41">
        <v>17.12</v>
      </c>
      <c r="Q41">
        <v>-23.33</v>
      </c>
      <c r="R41">
        <v>-20.62</v>
      </c>
      <c r="S41">
        <v>12.01</v>
      </c>
      <c r="T41">
        <v>1380</v>
      </c>
      <c r="U41">
        <v>-2115</v>
      </c>
      <c r="V41">
        <v>-1721</v>
      </c>
      <c r="W41">
        <v>1301</v>
      </c>
      <c r="X41">
        <v>9117</v>
      </c>
      <c r="Y41">
        <v>9023</v>
      </c>
      <c r="Z41">
        <v>7667</v>
      </c>
      <c r="AA41">
        <v>14158</v>
      </c>
      <c r="AB41">
        <v>270</v>
      </c>
      <c r="AC41" t="s">
        <v>218</v>
      </c>
      <c r="AE41" t="s">
        <v>218</v>
      </c>
    </row>
    <row r="42" spans="1:31" x14ac:dyDescent="0.3">
      <c r="A42">
        <v>33780</v>
      </c>
      <c r="B42" t="s">
        <v>89</v>
      </c>
      <c r="C42">
        <v>79800</v>
      </c>
      <c r="D42">
        <v>49632</v>
      </c>
      <c r="E42">
        <v>50553</v>
      </c>
      <c r="F42">
        <v>52284</v>
      </c>
      <c r="G42">
        <v>53254</v>
      </c>
      <c r="H42">
        <v>13796</v>
      </c>
      <c r="I42">
        <v>14732</v>
      </c>
      <c r="J42">
        <v>13384</v>
      </c>
      <c r="K42">
        <v>13066</v>
      </c>
      <c r="L42">
        <v>27.8</v>
      </c>
      <c r="M42">
        <v>29.14</v>
      </c>
      <c r="N42">
        <v>25.6</v>
      </c>
      <c r="O42">
        <v>24.53</v>
      </c>
      <c r="P42">
        <v>12.32</v>
      </c>
      <c r="Q42">
        <v>13.22</v>
      </c>
      <c r="R42">
        <v>10.74</v>
      </c>
      <c r="S42">
        <v>10.53</v>
      </c>
      <c r="T42">
        <v>7539</v>
      </c>
      <c r="U42">
        <v>8535</v>
      </c>
      <c r="V42">
        <v>7118</v>
      </c>
      <c r="W42">
        <v>7207</v>
      </c>
      <c r="X42">
        <v>68607</v>
      </c>
      <c r="Y42">
        <v>72831</v>
      </c>
      <c r="Z42">
        <v>76336</v>
      </c>
      <c r="AA42">
        <v>80343</v>
      </c>
      <c r="AB42">
        <v>4400</v>
      </c>
      <c r="AC42">
        <v>4800</v>
      </c>
      <c r="AD42">
        <v>4800</v>
      </c>
      <c r="AE42">
        <v>4889</v>
      </c>
    </row>
    <row r="43" spans="1:31" x14ac:dyDescent="0.3">
      <c r="A43">
        <v>34220</v>
      </c>
      <c r="B43" t="s">
        <v>115</v>
      </c>
      <c r="C43">
        <v>19250</v>
      </c>
      <c r="D43">
        <v>234756</v>
      </c>
      <c r="E43">
        <v>242616</v>
      </c>
      <c r="F43">
        <v>298780</v>
      </c>
      <c r="G43">
        <v>289675</v>
      </c>
      <c r="H43">
        <v>-13594</v>
      </c>
      <c r="I43">
        <v>-365</v>
      </c>
      <c r="J43">
        <v>22306</v>
      </c>
      <c r="K43">
        <v>13835</v>
      </c>
      <c r="L43">
        <v>-5.79</v>
      </c>
      <c r="M43">
        <v>-0.15</v>
      </c>
      <c r="N43">
        <v>7.47</v>
      </c>
      <c r="O43">
        <v>4.78</v>
      </c>
      <c r="P43">
        <v>-22.35</v>
      </c>
      <c r="Q43">
        <v>-0.83</v>
      </c>
      <c r="R43">
        <v>9.68</v>
      </c>
      <c r="S43">
        <v>6.04</v>
      </c>
      <c r="T43">
        <v>-7908</v>
      </c>
      <c r="U43">
        <v>-265</v>
      </c>
      <c r="V43">
        <v>3315</v>
      </c>
      <c r="W43">
        <v>2274</v>
      </c>
      <c r="X43">
        <v>31694</v>
      </c>
      <c r="Y43">
        <v>31847</v>
      </c>
      <c r="Z43">
        <v>36664</v>
      </c>
      <c r="AA43">
        <v>38589</v>
      </c>
      <c r="AB43" t="s">
        <v>218</v>
      </c>
      <c r="AC43" t="s">
        <v>218</v>
      </c>
      <c r="AD43">
        <v>650</v>
      </c>
      <c r="AE43">
        <v>349</v>
      </c>
    </row>
    <row r="44" spans="1:31" x14ac:dyDescent="0.3">
      <c r="A44">
        <v>35420</v>
      </c>
      <c r="B44" t="s">
        <v>69</v>
      </c>
      <c r="C44">
        <v>308500</v>
      </c>
      <c r="D44">
        <v>43562</v>
      </c>
      <c r="E44">
        <v>53041</v>
      </c>
      <c r="F44">
        <v>68176</v>
      </c>
      <c r="G44">
        <v>83494</v>
      </c>
      <c r="H44">
        <v>11550</v>
      </c>
      <c r="I44">
        <v>12153</v>
      </c>
      <c r="J44">
        <v>13255</v>
      </c>
      <c r="K44">
        <v>15916</v>
      </c>
      <c r="L44">
        <v>26.51</v>
      </c>
      <c r="M44">
        <v>22.91</v>
      </c>
      <c r="N44">
        <v>19.440000000000001</v>
      </c>
      <c r="O44">
        <v>19.059999999999999</v>
      </c>
      <c r="P44">
        <v>10.56</v>
      </c>
      <c r="Q44">
        <v>15.21</v>
      </c>
      <c r="R44">
        <v>106.72</v>
      </c>
      <c r="S44">
        <v>7.01</v>
      </c>
      <c r="T44">
        <v>3538</v>
      </c>
      <c r="U44">
        <v>6097</v>
      </c>
      <c r="V44">
        <v>100400</v>
      </c>
      <c r="W44">
        <v>10417</v>
      </c>
      <c r="X44">
        <v>39913</v>
      </c>
      <c r="Y44">
        <v>49961</v>
      </c>
      <c r="Z44">
        <v>157677</v>
      </c>
      <c r="AA44">
        <v>168980</v>
      </c>
      <c r="AB44">
        <v>376</v>
      </c>
      <c r="AC44">
        <v>402</v>
      </c>
      <c r="AD44">
        <v>511</v>
      </c>
      <c r="AE44">
        <v>499</v>
      </c>
    </row>
    <row r="45" spans="1:31" x14ac:dyDescent="0.3">
      <c r="A45">
        <v>35720</v>
      </c>
      <c r="B45" t="s">
        <v>70</v>
      </c>
      <c r="C45">
        <v>95400</v>
      </c>
      <c r="D45">
        <v>30701</v>
      </c>
      <c r="E45">
        <v>41568</v>
      </c>
      <c r="F45">
        <v>61367</v>
      </c>
      <c r="G45">
        <v>80039</v>
      </c>
      <c r="H45">
        <v>2068</v>
      </c>
      <c r="I45">
        <v>4559</v>
      </c>
      <c r="J45">
        <v>5949</v>
      </c>
      <c r="K45">
        <v>8670</v>
      </c>
      <c r="L45">
        <v>6.73</v>
      </c>
      <c r="M45">
        <v>10.97</v>
      </c>
      <c r="N45">
        <v>9.69</v>
      </c>
      <c r="O45">
        <v>10.83</v>
      </c>
      <c r="P45">
        <v>-5.81</v>
      </c>
      <c r="Q45">
        <v>2.7</v>
      </c>
      <c r="R45">
        <v>17.100000000000001</v>
      </c>
      <c r="S45">
        <v>7.99</v>
      </c>
      <c r="T45">
        <v>-717</v>
      </c>
      <c r="U45">
        <v>355</v>
      </c>
      <c r="V45">
        <v>3132</v>
      </c>
      <c r="W45">
        <v>1815</v>
      </c>
      <c r="X45">
        <v>12746</v>
      </c>
      <c r="Y45">
        <v>14647</v>
      </c>
      <c r="Z45">
        <v>23024</v>
      </c>
      <c r="AA45">
        <v>23667</v>
      </c>
      <c r="AB45">
        <v>25</v>
      </c>
      <c r="AC45">
        <v>30</v>
      </c>
      <c r="AD45">
        <v>53</v>
      </c>
      <c r="AE45">
        <v>75</v>
      </c>
    </row>
    <row r="46" spans="1:31" x14ac:dyDescent="0.3">
      <c r="A46">
        <v>35900</v>
      </c>
      <c r="B46" t="s">
        <v>110</v>
      </c>
      <c r="C46">
        <v>63400</v>
      </c>
      <c r="D46">
        <v>1554</v>
      </c>
      <c r="E46">
        <v>1444</v>
      </c>
      <c r="F46">
        <v>1939</v>
      </c>
      <c r="G46">
        <v>2707</v>
      </c>
      <c r="H46">
        <v>435</v>
      </c>
      <c r="I46">
        <v>441</v>
      </c>
      <c r="J46">
        <v>579</v>
      </c>
      <c r="K46">
        <v>811</v>
      </c>
      <c r="L46">
        <v>27.96</v>
      </c>
      <c r="M46">
        <v>30.57</v>
      </c>
      <c r="N46">
        <v>29.86</v>
      </c>
      <c r="O46">
        <v>29.95</v>
      </c>
      <c r="P46">
        <v>21.91</v>
      </c>
      <c r="Q46">
        <v>17.29</v>
      </c>
      <c r="R46">
        <v>31.43</v>
      </c>
      <c r="S46">
        <v>23.32</v>
      </c>
      <c r="T46">
        <v>883</v>
      </c>
      <c r="U46">
        <v>832</v>
      </c>
      <c r="V46">
        <v>1900</v>
      </c>
      <c r="W46">
        <v>1779</v>
      </c>
      <c r="X46">
        <v>4801</v>
      </c>
      <c r="Y46">
        <v>5519</v>
      </c>
      <c r="Z46">
        <v>7451</v>
      </c>
      <c r="AA46">
        <v>8909</v>
      </c>
      <c r="AB46">
        <v>155</v>
      </c>
      <c r="AC46">
        <v>154</v>
      </c>
      <c r="AD46">
        <v>369</v>
      </c>
      <c r="AE46">
        <v>278</v>
      </c>
    </row>
    <row r="47" spans="1:31" x14ac:dyDescent="0.3">
      <c r="A47">
        <v>36200</v>
      </c>
      <c r="B47" t="s">
        <v>8</v>
      </c>
      <c r="C47">
        <v>11300</v>
      </c>
      <c r="D47">
        <v>1790</v>
      </c>
      <c r="E47">
        <v>2151</v>
      </c>
      <c r="F47">
        <v>2961</v>
      </c>
      <c r="G47">
        <v>3309</v>
      </c>
      <c r="H47">
        <v>240</v>
      </c>
      <c r="I47">
        <v>322</v>
      </c>
      <c r="J47">
        <v>437</v>
      </c>
      <c r="K47">
        <v>525</v>
      </c>
      <c r="L47">
        <v>13.4</v>
      </c>
      <c r="M47">
        <v>14.98</v>
      </c>
      <c r="N47">
        <v>14.76</v>
      </c>
      <c r="O47">
        <v>15.87</v>
      </c>
      <c r="P47">
        <v>18.57</v>
      </c>
      <c r="Q47">
        <v>15.25</v>
      </c>
      <c r="R47">
        <v>23.11</v>
      </c>
      <c r="S47">
        <v>20.56</v>
      </c>
      <c r="T47">
        <v>718</v>
      </c>
      <c r="U47">
        <v>686</v>
      </c>
      <c r="V47">
        <v>1244</v>
      </c>
      <c r="W47">
        <v>1340</v>
      </c>
      <c r="X47">
        <v>4376</v>
      </c>
      <c r="Y47">
        <v>5003</v>
      </c>
      <c r="Z47">
        <v>6222</v>
      </c>
      <c r="AA47">
        <v>7370</v>
      </c>
      <c r="AB47">
        <v>50</v>
      </c>
      <c r="AC47">
        <v>80</v>
      </c>
      <c r="AD47">
        <v>120</v>
      </c>
      <c r="AE47">
        <v>125</v>
      </c>
    </row>
    <row r="48" spans="1:31" x14ac:dyDescent="0.3">
      <c r="A48">
        <v>36570</v>
      </c>
      <c r="B48" t="s">
        <v>71</v>
      </c>
      <c r="C48">
        <v>443000</v>
      </c>
      <c r="D48">
        <v>17012</v>
      </c>
      <c r="E48">
        <v>24162</v>
      </c>
      <c r="F48">
        <v>23088</v>
      </c>
      <c r="G48">
        <v>28502</v>
      </c>
      <c r="H48">
        <v>4790</v>
      </c>
      <c r="I48">
        <v>8248</v>
      </c>
      <c r="J48">
        <v>3752</v>
      </c>
      <c r="K48">
        <v>7109</v>
      </c>
      <c r="L48">
        <v>28.16</v>
      </c>
      <c r="M48">
        <v>34.14</v>
      </c>
      <c r="N48">
        <v>16.25</v>
      </c>
      <c r="O48">
        <v>24.94</v>
      </c>
      <c r="P48">
        <v>14.72</v>
      </c>
      <c r="Q48">
        <v>20.83</v>
      </c>
      <c r="R48">
        <v>12.62</v>
      </c>
      <c r="S48">
        <v>17.71</v>
      </c>
      <c r="T48">
        <v>16320</v>
      </c>
      <c r="U48">
        <v>26756</v>
      </c>
      <c r="V48">
        <v>18078</v>
      </c>
      <c r="W48">
        <v>27275</v>
      </c>
      <c r="X48">
        <v>121275</v>
      </c>
      <c r="Y48">
        <v>152449</v>
      </c>
      <c r="Z48">
        <v>155059</v>
      </c>
      <c r="AA48">
        <v>177908</v>
      </c>
      <c r="AB48">
        <v>5220</v>
      </c>
      <c r="AC48">
        <v>8550</v>
      </c>
      <c r="AD48">
        <v>5860</v>
      </c>
      <c r="AE48">
        <v>7724</v>
      </c>
    </row>
    <row r="49" spans="1:31" x14ac:dyDescent="0.3">
      <c r="A49">
        <v>37270</v>
      </c>
      <c r="B49" t="s">
        <v>111</v>
      </c>
      <c r="C49">
        <v>7430</v>
      </c>
      <c r="D49">
        <v>1136</v>
      </c>
      <c r="E49">
        <v>1071</v>
      </c>
      <c r="F49">
        <v>1543</v>
      </c>
      <c r="H49">
        <v>45</v>
      </c>
      <c r="I49">
        <v>61</v>
      </c>
      <c r="J49">
        <v>256</v>
      </c>
      <c r="L49">
        <v>3.98</v>
      </c>
      <c r="M49">
        <v>5.73</v>
      </c>
      <c r="N49">
        <v>16.57</v>
      </c>
      <c r="P49">
        <v>-3.48</v>
      </c>
      <c r="Q49">
        <v>-6.94</v>
      </c>
      <c r="R49">
        <v>19.57</v>
      </c>
      <c r="T49">
        <v>-55</v>
      </c>
      <c r="U49">
        <v>-106</v>
      </c>
      <c r="V49">
        <v>347</v>
      </c>
      <c r="X49">
        <v>1562</v>
      </c>
      <c r="Y49">
        <v>1487</v>
      </c>
      <c r="Z49">
        <v>2125</v>
      </c>
      <c r="AB49" t="s">
        <v>218</v>
      </c>
    </row>
    <row r="50" spans="1:31" x14ac:dyDescent="0.3">
      <c r="A50">
        <v>41510</v>
      </c>
      <c r="B50" t="s">
        <v>112</v>
      </c>
      <c r="C50">
        <v>77200</v>
      </c>
      <c r="D50">
        <v>6578</v>
      </c>
      <c r="E50">
        <v>5799</v>
      </c>
      <c r="F50">
        <v>7016</v>
      </c>
      <c r="G50">
        <v>8550</v>
      </c>
      <c r="H50">
        <v>404</v>
      </c>
      <c r="I50">
        <v>65</v>
      </c>
      <c r="J50">
        <v>675</v>
      </c>
      <c r="K50">
        <v>936</v>
      </c>
      <c r="L50">
        <v>6.14</v>
      </c>
      <c r="M50">
        <v>1.1200000000000001</v>
      </c>
      <c r="N50">
        <v>9.6199999999999992</v>
      </c>
      <c r="O50">
        <v>10.95</v>
      </c>
      <c r="P50">
        <v>-2.1</v>
      </c>
      <c r="Q50">
        <v>-16.02</v>
      </c>
      <c r="R50">
        <v>25.48</v>
      </c>
      <c r="S50">
        <v>9.7200000000000006</v>
      </c>
      <c r="T50">
        <v>-390</v>
      </c>
      <c r="U50">
        <v>-2992</v>
      </c>
      <c r="V50">
        <v>5667</v>
      </c>
      <c r="W50">
        <v>2574</v>
      </c>
      <c r="X50">
        <v>18970</v>
      </c>
      <c r="Y50">
        <v>18686</v>
      </c>
      <c r="Z50">
        <v>26333</v>
      </c>
      <c r="AA50">
        <v>27232</v>
      </c>
      <c r="AB50" t="s">
        <v>218</v>
      </c>
      <c r="AC50" t="s">
        <v>218</v>
      </c>
      <c r="AD50">
        <v>200</v>
      </c>
      <c r="AE50">
        <v>138</v>
      </c>
    </row>
    <row r="51" spans="1:31" x14ac:dyDescent="0.3">
      <c r="A51">
        <v>42700</v>
      </c>
      <c r="B51" t="s">
        <v>6</v>
      </c>
      <c r="C51">
        <v>16950</v>
      </c>
      <c r="D51">
        <v>1204</v>
      </c>
      <c r="E51">
        <v>2574</v>
      </c>
      <c r="F51">
        <v>3732</v>
      </c>
      <c r="G51">
        <v>4328</v>
      </c>
      <c r="H51">
        <v>137</v>
      </c>
      <c r="I51">
        <v>666</v>
      </c>
      <c r="J51">
        <v>1224</v>
      </c>
      <c r="K51">
        <v>1459</v>
      </c>
      <c r="L51">
        <v>11.4</v>
      </c>
      <c r="M51">
        <v>25.9</v>
      </c>
      <c r="N51">
        <v>32.799999999999997</v>
      </c>
      <c r="O51">
        <v>33.700000000000003</v>
      </c>
      <c r="P51">
        <v>8.85</v>
      </c>
      <c r="Q51">
        <v>21.03</v>
      </c>
      <c r="R51">
        <v>34.590000000000003</v>
      </c>
      <c r="S51">
        <v>29.25</v>
      </c>
      <c r="T51">
        <v>168</v>
      </c>
      <c r="U51">
        <v>482</v>
      </c>
      <c r="V51">
        <v>1048</v>
      </c>
      <c r="W51">
        <v>1152</v>
      </c>
      <c r="X51">
        <v>2187</v>
      </c>
      <c r="Y51">
        <v>2614</v>
      </c>
      <c r="Z51">
        <v>3506</v>
      </c>
      <c r="AA51">
        <v>4374</v>
      </c>
      <c r="AB51">
        <v>50</v>
      </c>
      <c r="AC51">
        <v>200</v>
      </c>
      <c r="AD51">
        <v>300</v>
      </c>
      <c r="AE51">
        <v>283</v>
      </c>
    </row>
    <row r="52" spans="1:31" x14ac:dyDescent="0.3">
      <c r="A52">
        <v>51900</v>
      </c>
      <c r="B52" t="s">
        <v>90</v>
      </c>
      <c r="C52">
        <v>877000</v>
      </c>
      <c r="D52">
        <v>76854</v>
      </c>
      <c r="E52">
        <v>78445</v>
      </c>
      <c r="F52">
        <v>80915</v>
      </c>
      <c r="G52">
        <v>84577</v>
      </c>
      <c r="H52">
        <v>11764</v>
      </c>
      <c r="I52">
        <v>12209</v>
      </c>
      <c r="J52">
        <v>12896</v>
      </c>
      <c r="K52">
        <v>13137</v>
      </c>
      <c r="L52">
        <v>15.31</v>
      </c>
      <c r="M52">
        <v>15.56</v>
      </c>
      <c r="N52">
        <v>15.94</v>
      </c>
      <c r="O52">
        <v>15.53</v>
      </c>
      <c r="P52">
        <v>20.32</v>
      </c>
      <c r="Q52">
        <v>17.920000000000002</v>
      </c>
      <c r="R52">
        <v>16.649999999999999</v>
      </c>
      <c r="S52">
        <v>15.19</v>
      </c>
      <c r="T52">
        <v>43916</v>
      </c>
      <c r="U52">
        <v>45018</v>
      </c>
      <c r="V52">
        <v>47665</v>
      </c>
      <c r="W52">
        <v>49138</v>
      </c>
      <c r="X52">
        <v>247477</v>
      </c>
      <c r="Y52">
        <v>283837</v>
      </c>
      <c r="Z52">
        <v>321556</v>
      </c>
      <c r="AA52">
        <v>362420</v>
      </c>
      <c r="AB52">
        <v>11000</v>
      </c>
      <c r="AC52">
        <v>11000</v>
      </c>
      <c r="AD52">
        <v>12000</v>
      </c>
      <c r="AE52">
        <v>11974</v>
      </c>
    </row>
    <row r="53" spans="1:31" x14ac:dyDescent="0.3">
      <c r="A53">
        <v>51910</v>
      </c>
      <c r="B53" t="s">
        <v>54</v>
      </c>
      <c r="C53">
        <v>505000</v>
      </c>
      <c r="D53">
        <v>273531</v>
      </c>
      <c r="E53">
        <v>300589</v>
      </c>
      <c r="F53">
        <v>426547</v>
      </c>
      <c r="G53">
        <v>478768</v>
      </c>
      <c r="H53">
        <v>8254</v>
      </c>
      <c r="I53">
        <v>18054</v>
      </c>
      <c r="J53">
        <v>50255</v>
      </c>
      <c r="K53">
        <v>36603</v>
      </c>
      <c r="L53">
        <v>3.02</v>
      </c>
      <c r="M53">
        <v>6.01</v>
      </c>
      <c r="N53">
        <v>11.78</v>
      </c>
      <c r="O53">
        <v>7.65</v>
      </c>
      <c r="P53">
        <v>1.84</v>
      </c>
      <c r="Q53">
        <v>2.93</v>
      </c>
      <c r="R53">
        <v>18.47</v>
      </c>
      <c r="S53">
        <v>9.8800000000000008</v>
      </c>
      <c r="T53">
        <v>4003</v>
      </c>
      <c r="U53">
        <v>6549</v>
      </c>
      <c r="V53">
        <v>46880</v>
      </c>
      <c r="W53">
        <v>29801</v>
      </c>
      <c r="X53">
        <v>221961</v>
      </c>
      <c r="Y53">
        <v>231866</v>
      </c>
      <c r="Z53">
        <v>278455</v>
      </c>
      <c r="AA53">
        <v>327852</v>
      </c>
      <c r="AB53">
        <v>2000</v>
      </c>
      <c r="AC53">
        <v>10000</v>
      </c>
      <c r="AD53">
        <v>12000</v>
      </c>
      <c r="AE53">
        <v>11591</v>
      </c>
    </row>
    <row r="54" spans="1:31" x14ac:dyDescent="0.3">
      <c r="A54">
        <v>54780</v>
      </c>
      <c r="B54" t="s">
        <v>114</v>
      </c>
      <c r="C54">
        <v>11500</v>
      </c>
      <c r="D54">
        <v>394</v>
      </c>
      <c r="E54">
        <v>481</v>
      </c>
      <c r="F54">
        <v>465</v>
      </c>
      <c r="G54">
        <v>1079</v>
      </c>
      <c r="H54">
        <v>-21</v>
      </c>
      <c r="I54">
        <v>17</v>
      </c>
      <c r="J54">
        <v>10</v>
      </c>
      <c r="K54">
        <v>119</v>
      </c>
      <c r="L54">
        <v>-5.43</v>
      </c>
      <c r="M54">
        <v>3.47</v>
      </c>
      <c r="N54">
        <v>2.1800000000000002</v>
      </c>
      <c r="O54">
        <v>11.03</v>
      </c>
      <c r="P54">
        <v>-17.440000000000001</v>
      </c>
      <c r="Q54">
        <v>22.42</v>
      </c>
      <c r="R54">
        <v>-0.54</v>
      </c>
      <c r="S54">
        <v>18.260000000000002</v>
      </c>
      <c r="T54">
        <v>-485</v>
      </c>
      <c r="U54">
        <v>559</v>
      </c>
      <c r="V54">
        <v>-13</v>
      </c>
      <c r="W54">
        <v>477</v>
      </c>
      <c r="X54">
        <v>2552</v>
      </c>
      <c r="Y54">
        <v>2440</v>
      </c>
      <c r="Z54">
        <v>2519</v>
      </c>
      <c r="AA54">
        <v>2820</v>
      </c>
      <c r="AE54" t="s">
        <v>218</v>
      </c>
    </row>
    <row r="55" spans="1:31" x14ac:dyDescent="0.3">
      <c r="A55">
        <v>55490</v>
      </c>
      <c r="B55" t="s">
        <v>47</v>
      </c>
      <c r="C55">
        <v>84700</v>
      </c>
      <c r="D55">
        <v>1126</v>
      </c>
      <c r="E55">
        <v>1188</v>
      </c>
      <c r="F55">
        <v>1549</v>
      </c>
      <c r="G55">
        <v>2146</v>
      </c>
      <c r="H55">
        <v>83</v>
      </c>
      <c r="I55">
        <v>138</v>
      </c>
      <c r="J55">
        <v>213</v>
      </c>
      <c r="K55">
        <v>324</v>
      </c>
      <c r="L55">
        <v>7.35</v>
      </c>
      <c r="M55">
        <v>11.65</v>
      </c>
      <c r="N55">
        <v>13.72</v>
      </c>
      <c r="O55">
        <v>15.13</v>
      </c>
      <c r="P55">
        <v>7.87</v>
      </c>
      <c r="Q55">
        <v>12.86</v>
      </c>
      <c r="R55">
        <v>15.39</v>
      </c>
      <c r="S55">
        <v>18.690000000000001</v>
      </c>
      <c r="T55">
        <v>1617</v>
      </c>
      <c r="U55">
        <v>2931</v>
      </c>
      <c r="V55">
        <v>4009</v>
      </c>
      <c r="W55">
        <v>5691</v>
      </c>
      <c r="X55">
        <v>21349</v>
      </c>
      <c r="Y55">
        <v>24253</v>
      </c>
      <c r="Z55">
        <v>27834</v>
      </c>
      <c r="AA55">
        <v>33067</v>
      </c>
      <c r="AB55" t="s">
        <v>218</v>
      </c>
      <c r="AC55">
        <v>500</v>
      </c>
      <c r="AD55">
        <v>700</v>
      </c>
      <c r="AE55">
        <v>500</v>
      </c>
    </row>
    <row r="56" spans="1:31" x14ac:dyDescent="0.3">
      <c r="A56">
        <v>55550</v>
      </c>
      <c r="B56" t="s">
        <v>101</v>
      </c>
      <c r="C56">
        <v>40300</v>
      </c>
      <c r="D56">
        <v>300050</v>
      </c>
      <c r="E56">
        <v>290007</v>
      </c>
      <c r="F56">
        <v>286756</v>
      </c>
      <c r="G56" t="s">
        <v>184</v>
      </c>
      <c r="H56">
        <v>50462</v>
      </c>
      <c r="I56">
        <v>49297</v>
      </c>
      <c r="J56">
        <v>59521</v>
      </c>
      <c r="K56">
        <v>63914</v>
      </c>
      <c r="L56">
        <v>16.82</v>
      </c>
      <c r="M56">
        <v>17</v>
      </c>
      <c r="N56">
        <v>20.76</v>
      </c>
      <c r="O56" t="s">
        <v>184</v>
      </c>
      <c r="P56">
        <v>9.09</v>
      </c>
      <c r="Q56">
        <v>8.1999999999999993</v>
      </c>
      <c r="R56">
        <v>8.8000000000000007</v>
      </c>
      <c r="S56">
        <v>9.11</v>
      </c>
      <c r="T56">
        <v>7003</v>
      </c>
      <c r="U56">
        <v>6742</v>
      </c>
      <c r="V56">
        <v>7526</v>
      </c>
      <c r="W56">
        <v>8368</v>
      </c>
      <c r="X56">
        <v>81997</v>
      </c>
      <c r="Y56">
        <v>82516</v>
      </c>
      <c r="Z56">
        <v>88548</v>
      </c>
      <c r="AA56">
        <v>95850</v>
      </c>
      <c r="AB56">
        <v>1850</v>
      </c>
      <c r="AC56">
        <v>1500</v>
      </c>
      <c r="AD56">
        <v>1960</v>
      </c>
      <c r="AE56">
        <v>2210</v>
      </c>
    </row>
    <row r="57" spans="1:31" x14ac:dyDescent="0.3">
      <c r="A57">
        <v>56190</v>
      </c>
      <c r="B57" t="s">
        <v>118</v>
      </c>
      <c r="C57">
        <v>39300</v>
      </c>
      <c r="D57">
        <v>15777</v>
      </c>
      <c r="E57">
        <v>15512</v>
      </c>
      <c r="F57">
        <v>15649</v>
      </c>
      <c r="G57">
        <v>18069</v>
      </c>
      <c r="H57">
        <v>2142</v>
      </c>
      <c r="I57">
        <v>1673</v>
      </c>
      <c r="J57">
        <v>1889</v>
      </c>
      <c r="K57">
        <v>2256</v>
      </c>
      <c r="L57">
        <v>13.58</v>
      </c>
      <c r="M57">
        <v>10.79</v>
      </c>
      <c r="N57">
        <v>12.07</v>
      </c>
      <c r="O57">
        <v>12.49</v>
      </c>
      <c r="P57">
        <v>15.9</v>
      </c>
      <c r="Q57">
        <v>11.33</v>
      </c>
      <c r="R57">
        <v>10.86</v>
      </c>
      <c r="S57">
        <v>13.17</v>
      </c>
      <c r="T57">
        <v>3676</v>
      </c>
      <c r="U57">
        <v>3015</v>
      </c>
      <c r="V57">
        <v>3254</v>
      </c>
      <c r="W57">
        <v>4290</v>
      </c>
      <c r="X57">
        <v>26125</v>
      </c>
      <c r="Y57">
        <v>28838</v>
      </c>
      <c r="Z57">
        <v>31340</v>
      </c>
      <c r="AA57">
        <v>35223</v>
      </c>
      <c r="AB57">
        <v>1056</v>
      </c>
      <c r="AC57">
        <v>950</v>
      </c>
      <c r="AD57">
        <v>1170</v>
      </c>
      <c r="AE57">
        <v>1116</v>
      </c>
    </row>
    <row r="58" spans="1:31" x14ac:dyDescent="0.3">
      <c r="A58">
        <v>58470</v>
      </c>
      <c r="B58" t="s">
        <v>24</v>
      </c>
      <c r="C58">
        <v>176700</v>
      </c>
      <c r="D58">
        <v>1703</v>
      </c>
      <c r="E58">
        <v>2013</v>
      </c>
      <c r="F58">
        <v>2802</v>
      </c>
      <c r="G58">
        <v>3239</v>
      </c>
      <c r="H58">
        <v>641</v>
      </c>
      <c r="I58">
        <v>779</v>
      </c>
      <c r="J58">
        <v>1171</v>
      </c>
      <c r="K58">
        <v>1337</v>
      </c>
      <c r="L58">
        <v>37.659999999999997</v>
      </c>
      <c r="M58">
        <v>38.68</v>
      </c>
      <c r="N58">
        <v>41.8</v>
      </c>
      <c r="O58">
        <v>41.28</v>
      </c>
      <c r="P58">
        <v>18.75</v>
      </c>
      <c r="Q58">
        <v>17.37</v>
      </c>
      <c r="R58">
        <v>27.5</v>
      </c>
      <c r="S58">
        <v>25.13</v>
      </c>
      <c r="T58">
        <v>3463</v>
      </c>
      <c r="U58">
        <v>3633</v>
      </c>
      <c r="V58">
        <v>6810</v>
      </c>
      <c r="W58">
        <v>7479</v>
      </c>
      <c r="X58">
        <v>19776</v>
      </c>
      <c r="Y58">
        <v>22224</v>
      </c>
      <c r="Z58">
        <v>27518</v>
      </c>
      <c r="AA58">
        <v>32251</v>
      </c>
      <c r="AB58">
        <v>1200</v>
      </c>
      <c r="AC58">
        <v>1500</v>
      </c>
      <c r="AD58">
        <v>2500</v>
      </c>
      <c r="AE58">
        <v>2509</v>
      </c>
    </row>
    <row r="59" spans="1:31" x14ac:dyDescent="0.3">
      <c r="A59">
        <v>61970</v>
      </c>
      <c r="B59" t="s">
        <v>30</v>
      </c>
      <c r="C59">
        <v>11900</v>
      </c>
      <c r="D59">
        <v>3904</v>
      </c>
      <c r="E59">
        <v>4428</v>
      </c>
      <c r="F59">
        <v>4962</v>
      </c>
      <c r="G59">
        <v>5640</v>
      </c>
      <c r="H59">
        <v>504</v>
      </c>
      <c r="I59">
        <v>428</v>
      </c>
      <c r="J59">
        <v>442</v>
      </c>
      <c r="K59">
        <v>654</v>
      </c>
      <c r="L59">
        <v>12.92</v>
      </c>
      <c r="M59">
        <v>9.66</v>
      </c>
      <c r="N59">
        <v>8.91</v>
      </c>
      <c r="O59">
        <v>11.59</v>
      </c>
      <c r="P59">
        <v>24.47</v>
      </c>
      <c r="Q59">
        <v>16.71</v>
      </c>
      <c r="R59">
        <v>16.16</v>
      </c>
      <c r="S59">
        <v>17.04</v>
      </c>
      <c r="T59">
        <v>744</v>
      </c>
      <c r="U59">
        <v>618</v>
      </c>
      <c r="V59">
        <v>743</v>
      </c>
      <c r="W59">
        <v>968</v>
      </c>
      <c r="X59">
        <v>3419</v>
      </c>
      <c r="Y59">
        <v>3977</v>
      </c>
      <c r="Z59">
        <v>5222</v>
      </c>
      <c r="AA59">
        <v>6144</v>
      </c>
      <c r="AB59">
        <v>50</v>
      </c>
      <c r="AC59">
        <v>50</v>
      </c>
      <c r="AD59">
        <v>50</v>
      </c>
      <c r="AE59">
        <v>50</v>
      </c>
    </row>
    <row r="60" spans="1:31" x14ac:dyDescent="0.3">
      <c r="A60">
        <v>64760</v>
      </c>
      <c r="B60" t="s">
        <v>13</v>
      </c>
      <c r="C60">
        <v>120300</v>
      </c>
      <c r="D60">
        <v>1714</v>
      </c>
      <c r="E60">
        <v>2282</v>
      </c>
      <c r="F60">
        <v>2708</v>
      </c>
      <c r="G60">
        <v>3154</v>
      </c>
      <c r="H60">
        <v>592</v>
      </c>
      <c r="I60">
        <v>803</v>
      </c>
      <c r="J60">
        <v>1034</v>
      </c>
      <c r="K60">
        <v>1207</v>
      </c>
      <c r="L60">
        <v>34.53</v>
      </c>
      <c r="M60">
        <v>35.17</v>
      </c>
      <c r="N60">
        <v>38.19</v>
      </c>
      <c r="O60">
        <v>38.26</v>
      </c>
      <c r="P60">
        <v>23.15</v>
      </c>
      <c r="Q60">
        <v>24.65</v>
      </c>
      <c r="R60">
        <v>26.85</v>
      </c>
      <c r="S60">
        <v>24.65</v>
      </c>
      <c r="T60">
        <v>4011</v>
      </c>
      <c r="U60">
        <v>5183</v>
      </c>
      <c r="V60">
        <v>7014</v>
      </c>
      <c r="W60">
        <v>7961</v>
      </c>
      <c r="X60">
        <v>18883</v>
      </c>
      <c r="Y60">
        <v>23166</v>
      </c>
      <c r="Z60">
        <v>29080</v>
      </c>
      <c r="AA60">
        <v>35516</v>
      </c>
      <c r="AB60">
        <v>900</v>
      </c>
      <c r="AC60">
        <v>1100</v>
      </c>
      <c r="AD60">
        <v>1430</v>
      </c>
      <c r="AE60">
        <v>1350</v>
      </c>
    </row>
    <row r="61" spans="1:31" x14ac:dyDescent="0.3">
      <c r="A61">
        <v>66970</v>
      </c>
      <c r="B61" t="s">
        <v>36</v>
      </c>
      <c r="C61">
        <v>235100</v>
      </c>
      <c r="D61">
        <v>3133</v>
      </c>
      <c r="E61">
        <v>3561</v>
      </c>
      <c r="F61">
        <v>9708</v>
      </c>
      <c r="G61">
        <v>23878</v>
      </c>
      <c r="H61">
        <v>-77</v>
      </c>
      <c r="I61">
        <v>15</v>
      </c>
      <c r="J61">
        <v>443</v>
      </c>
      <c r="K61">
        <v>1677</v>
      </c>
      <c r="L61">
        <v>-2.4500000000000002</v>
      </c>
      <c r="M61">
        <v>0.41</v>
      </c>
      <c r="N61">
        <v>4.5599999999999996</v>
      </c>
      <c r="O61">
        <v>7.02</v>
      </c>
      <c r="P61">
        <v>-6.66</v>
      </c>
      <c r="Q61">
        <v>-9.39</v>
      </c>
      <c r="R61">
        <v>-27.41</v>
      </c>
      <c r="S61">
        <v>16.89</v>
      </c>
      <c r="T61">
        <v>-336</v>
      </c>
      <c r="U61">
        <v>-550</v>
      </c>
      <c r="V61">
        <v>-3526</v>
      </c>
      <c r="W61">
        <v>3135</v>
      </c>
      <c r="X61">
        <v>5624</v>
      </c>
      <c r="Y61">
        <v>7629</v>
      </c>
      <c r="Z61">
        <v>19899</v>
      </c>
      <c r="AA61">
        <v>21778</v>
      </c>
      <c r="AB61">
        <v>46</v>
      </c>
      <c r="AC61">
        <v>48</v>
      </c>
      <c r="AD61" t="s">
        <v>184</v>
      </c>
      <c r="AE61">
        <v>32</v>
      </c>
    </row>
    <row r="62" spans="1:31" x14ac:dyDescent="0.3">
      <c r="A62">
        <v>68270</v>
      </c>
      <c r="B62" t="s">
        <v>76</v>
      </c>
      <c r="C62">
        <v>158500</v>
      </c>
      <c r="D62">
        <v>11285</v>
      </c>
      <c r="E62">
        <v>18491</v>
      </c>
      <c r="F62">
        <v>19116</v>
      </c>
      <c r="G62">
        <v>22693</v>
      </c>
      <c r="H62">
        <v>3781</v>
      </c>
      <c r="I62">
        <v>7121</v>
      </c>
      <c r="J62">
        <v>7525</v>
      </c>
      <c r="K62">
        <v>8314</v>
      </c>
      <c r="L62">
        <v>33.5</v>
      </c>
      <c r="M62">
        <v>38.51</v>
      </c>
      <c r="N62">
        <v>39.36</v>
      </c>
      <c r="O62">
        <v>36.630000000000003</v>
      </c>
      <c r="P62">
        <v>11.19</v>
      </c>
      <c r="Q62">
        <v>16.68</v>
      </c>
      <c r="R62">
        <v>15.81</v>
      </c>
      <c r="S62">
        <v>15.23</v>
      </c>
      <c r="T62">
        <v>2126</v>
      </c>
      <c r="U62">
        <v>3645</v>
      </c>
      <c r="V62">
        <v>4091</v>
      </c>
      <c r="W62">
        <v>4571</v>
      </c>
      <c r="X62">
        <v>20108</v>
      </c>
      <c r="Y62">
        <v>23962</v>
      </c>
      <c r="Z62">
        <v>28276</v>
      </c>
      <c r="AA62">
        <v>32565</v>
      </c>
      <c r="AB62" t="s">
        <v>184</v>
      </c>
      <c r="AC62" t="s">
        <v>184</v>
      </c>
      <c r="AD62">
        <v>735</v>
      </c>
      <c r="AE62">
        <v>154</v>
      </c>
    </row>
    <row r="63" spans="1:31" x14ac:dyDescent="0.3">
      <c r="A63">
        <v>69960</v>
      </c>
      <c r="B63" t="s">
        <v>91</v>
      </c>
      <c r="C63">
        <v>76000</v>
      </c>
      <c r="D63">
        <v>21989</v>
      </c>
      <c r="E63">
        <v>22732</v>
      </c>
      <c r="F63">
        <v>35724</v>
      </c>
      <c r="G63">
        <v>39901</v>
      </c>
      <c r="H63">
        <v>2922</v>
      </c>
      <c r="I63">
        <v>1359</v>
      </c>
      <c r="J63">
        <v>2644</v>
      </c>
      <c r="K63">
        <v>3388</v>
      </c>
      <c r="L63">
        <v>13.29</v>
      </c>
      <c r="M63">
        <v>5.98</v>
      </c>
      <c r="N63">
        <v>7.4</v>
      </c>
      <c r="O63">
        <v>8.49</v>
      </c>
      <c r="P63">
        <v>4.6399999999999997</v>
      </c>
      <c r="Q63">
        <v>1.65</v>
      </c>
      <c r="R63">
        <v>4.3600000000000003</v>
      </c>
      <c r="S63">
        <v>4.9800000000000004</v>
      </c>
      <c r="T63">
        <v>8296</v>
      </c>
      <c r="U63">
        <v>3005</v>
      </c>
      <c r="V63">
        <v>8092</v>
      </c>
      <c r="W63">
        <v>9645</v>
      </c>
      <c r="X63">
        <v>190027</v>
      </c>
      <c r="Y63">
        <v>193151</v>
      </c>
      <c r="Z63">
        <v>202283</v>
      </c>
      <c r="AA63">
        <v>212176</v>
      </c>
      <c r="AB63">
        <v>1000</v>
      </c>
      <c r="AC63">
        <v>1000</v>
      </c>
      <c r="AD63">
        <v>1100</v>
      </c>
      <c r="AE63">
        <v>1066</v>
      </c>
    </row>
    <row r="64" spans="1:31" x14ac:dyDescent="0.3">
      <c r="A64">
        <v>74600</v>
      </c>
      <c r="B64" t="s">
        <v>11</v>
      </c>
      <c r="C64">
        <v>27400</v>
      </c>
      <c r="D64">
        <v>2631</v>
      </c>
      <c r="E64">
        <v>5256</v>
      </c>
      <c r="F64">
        <v>6241</v>
      </c>
      <c r="G64">
        <v>6959</v>
      </c>
      <c r="H64">
        <v>274</v>
      </c>
      <c r="I64">
        <v>412</v>
      </c>
      <c r="J64">
        <v>868</v>
      </c>
      <c r="K64">
        <v>1069</v>
      </c>
      <c r="L64">
        <v>10.4</v>
      </c>
      <c r="M64">
        <v>7.84</v>
      </c>
      <c r="N64">
        <v>13.9</v>
      </c>
      <c r="O64">
        <v>15.36</v>
      </c>
      <c r="P64">
        <v>1.23</v>
      </c>
      <c r="Q64">
        <v>11.44</v>
      </c>
      <c r="R64">
        <v>21.52</v>
      </c>
      <c r="S64">
        <v>21.46</v>
      </c>
      <c r="T64">
        <v>99</v>
      </c>
      <c r="U64">
        <v>982</v>
      </c>
      <c r="V64">
        <v>2235</v>
      </c>
      <c r="W64">
        <v>2782</v>
      </c>
      <c r="X64">
        <v>8103</v>
      </c>
      <c r="Y64">
        <v>9070</v>
      </c>
      <c r="Z64">
        <v>11705</v>
      </c>
      <c r="AA64">
        <v>14215</v>
      </c>
      <c r="AB64" t="s">
        <v>218</v>
      </c>
      <c r="AC64" t="s">
        <v>218</v>
      </c>
      <c r="AD64">
        <v>150</v>
      </c>
      <c r="AE64">
        <v>70</v>
      </c>
    </row>
    <row r="65" spans="1:31" x14ac:dyDescent="0.3">
      <c r="A65">
        <v>78600</v>
      </c>
      <c r="B65" t="s">
        <v>38</v>
      </c>
      <c r="C65">
        <v>93000</v>
      </c>
      <c r="D65">
        <v>1164</v>
      </c>
      <c r="E65">
        <v>1545</v>
      </c>
      <c r="F65">
        <v>1987</v>
      </c>
      <c r="G65">
        <v>2437</v>
      </c>
      <c r="H65">
        <v>27</v>
      </c>
      <c r="I65">
        <v>90</v>
      </c>
      <c r="J65">
        <v>176</v>
      </c>
      <c r="K65">
        <v>239</v>
      </c>
      <c r="L65">
        <v>2.29</v>
      </c>
      <c r="M65">
        <v>5.84</v>
      </c>
      <c r="N65">
        <v>8.86</v>
      </c>
      <c r="O65">
        <v>9.81</v>
      </c>
      <c r="P65">
        <v>-1.1100000000000001</v>
      </c>
      <c r="Q65">
        <v>6.12</v>
      </c>
      <c r="R65">
        <v>21.24</v>
      </c>
      <c r="S65">
        <v>13.26</v>
      </c>
      <c r="T65">
        <v>-59</v>
      </c>
      <c r="U65">
        <v>331</v>
      </c>
      <c r="V65">
        <v>1478</v>
      </c>
      <c r="W65">
        <v>1053</v>
      </c>
      <c r="X65">
        <v>5474</v>
      </c>
      <c r="Y65">
        <v>5742</v>
      </c>
      <c r="Z65">
        <v>8721</v>
      </c>
      <c r="AA65">
        <v>7784</v>
      </c>
      <c r="AB65" t="s">
        <v>218</v>
      </c>
      <c r="AC65">
        <v>50</v>
      </c>
      <c r="AD65">
        <v>100</v>
      </c>
      <c r="AE65">
        <v>50</v>
      </c>
    </row>
    <row r="66" spans="1:31" x14ac:dyDescent="0.3">
      <c r="A66">
        <v>83310</v>
      </c>
      <c r="B66" t="s">
        <v>29</v>
      </c>
      <c r="C66">
        <v>14500</v>
      </c>
      <c r="D66">
        <v>1502</v>
      </c>
      <c r="E66">
        <v>1712</v>
      </c>
      <c r="F66">
        <v>2596</v>
      </c>
      <c r="G66">
        <v>3178</v>
      </c>
      <c r="H66">
        <v>-10</v>
      </c>
      <c r="I66">
        <v>42</v>
      </c>
      <c r="J66">
        <v>264</v>
      </c>
      <c r="K66">
        <v>398</v>
      </c>
      <c r="L66">
        <v>-0.69</v>
      </c>
      <c r="M66">
        <v>2.4300000000000002</v>
      </c>
      <c r="N66">
        <v>10.15</v>
      </c>
      <c r="O66">
        <v>12.51</v>
      </c>
      <c r="P66">
        <v>1.51</v>
      </c>
      <c r="Q66">
        <v>2.39</v>
      </c>
      <c r="R66">
        <v>11.48</v>
      </c>
      <c r="S66">
        <v>13.69</v>
      </c>
      <c r="T66">
        <v>138</v>
      </c>
      <c r="U66">
        <v>242</v>
      </c>
      <c r="V66">
        <v>1151</v>
      </c>
      <c r="W66">
        <v>1575</v>
      </c>
      <c r="X66">
        <v>9630</v>
      </c>
      <c r="Y66">
        <v>10105</v>
      </c>
      <c r="Z66">
        <v>11468</v>
      </c>
      <c r="AA66">
        <v>13202</v>
      </c>
      <c r="AB66" t="s">
        <v>184</v>
      </c>
      <c r="AC66">
        <v>50</v>
      </c>
      <c r="AD66">
        <v>100</v>
      </c>
      <c r="AE66">
        <v>50</v>
      </c>
    </row>
    <row r="67" spans="1:31" x14ac:dyDescent="0.3">
      <c r="A67">
        <v>84370</v>
      </c>
      <c r="B67" t="s">
        <v>9</v>
      </c>
      <c r="C67">
        <v>43650</v>
      </c>
      <c r="D67">
        <v>2055</v>
      </c>
      <c r="E67">
        <v>2026</v>
      </c>
      <c r="F67">
        <v>3246</v>
      </c>
      <c r="G67">
        <v>4311</v>
      </c>
      <c r="H67">
        <v>238</v>
      </c>
      <c r="I67">
        <v>223</v>
      </c>
      <c r="J67">
        <v>739</v>
      </c>
      <c r="K67">
        <v>1221</v>
      </c>
      <c r="L67">
        <v>11.59</v>
      </c>
      <c r="M67">
        <v>11</v>
      </c>
      <c r="N67">
        <v>22.77</v>
      </c>
      <c r="O67">
        <v>28.32</v>
      </c>
      <c r="P67">
        <v>2.4500000000000002</v>
      </c>
      <c r="Q67">
        <v>1.47</v>
      </c>
      <c r="R67">
        <v>22.86</v>
      </c>
      <c r="S67">
        <v>26</v>
      </c>
      <c r="T67">
        <v>252</v>
      </c>
      <c r="U67">
        <v>152</v>
      </c>
      <c r="V67">
        <v>2635</v>
      </c>
      <c r="W67">
        <v>3767</v>
      </c>
      <c r="X67">
        <v>10618</v>
      </c>
      <c r="Y67">
        <v>10501</v>
      </c>
      <c r="Z67">
        <v>13091</v>
      </c>
      <c r="AA67">
        <v>16531</v>
      </c>
      <c r="AB67">
        <v>230</v>
      </c>
      <c r="AC67">
        <v>230</v>
      </c>
      <c r="AD67">
        <v>270</v>
      </c>
      <c r="AE67">
        <v>243</v>
      </c>
    </row>
    <row r="68" spans="1:31" x14ac:dyDescent="0.3">
      <c r="A68">
        <v>86390</v>
      </c>
      <c r="B68" t="s">
        <v>27</v>
      </c>
      <c r="C68">
        <v>25900</v>
      </c>
      <c r="D68">
        <v>1983</v>
      </c>
      <c r="E68">
        <v>1235</v>
      </c>
      <c r="F68">
        <v>1146</v>
      </c>
      <c r="G68">
        <v>1643</v>
      </c>
      <c r="H68">
        <v>300</v>
      </c>
      <c r="I68">
        <v>27</v>
      </c>
      <c r="J68">
        <v>-90</v>
      </c>
      <c r="K68">
        <v>226</v>
      </c>
      <c r="L68">
        <v>15.11</v>
      </c>
      <c r="M68">
        <v>2.17</v>
      </c>
      <c r="N68">
        <v>-7.9</v>
      </c>
      <c r="O68">
        <v>13.76</v>
      </c>
      <c r="P68">
        <v>17.03</v>
      </c>
      <c r="Q68">
        <v>1.06</v>
      </c>
      <c r="R68">
        <v>-3.92</v>
      </c>
      <c r="S68">
        <v>13.26</v>
      </c>
      <c r="T68">
        <v>1208</v>
      </c>
      <c r="U68">
        <v>78</v>
      </c>
      <c r="V68">
        <v>-283</v>
      </c>
      <c r="W68">
        <v>937</v>
      </c>
      <c r="X68">
        <v>7828</v>
      </c>
      <c r="Y68">
        <v>7603</v>
      </c>
      <c r="Z68">
        <v>7422</v>
      </c>
      <c r="AA68">
        <v>7264</v>
      </c>
      <c r="AB68">
        <v>250</v>
      </c>
      <c r="AC68" t="s">
        <v>218</v>
      </c>
      <c r="AE68">
        <v>500</v>
      </c>
    </row>
    <row r="69" spans="1:31" x14ac:dyDescent="0.3">
      <c r="A69">
        <v>86520</v>
      </c>
      <c r="B69" t="s">
        <v>45</v>
      </c>
      <c r="C69">
        <v>89900</v>
      </c>
      <c r="D69">
        <v>7023</v>
      </c>
      <c r="E69">
        <v>8508</v>
      </c>
      <c r="F69">
        <v>15041</v>
      </c>
      <c r="G69">
        <v>26876</v>
      </c>
      <c r="H69">
        <v>478</v>
      </c>
      <c r="I69">
        <v>636</v>
      </c>
      <c r="J69">
        <v>865</v>
      </c>
      <c r="K69">
        <v>3040</v>
      </c>
      <c r="L69">
        <v>6.81</v>
      </c>
      <c r="M69">
        <v>7.48</v>
      </c>
      <c r="N69">
        <v>5.75</v>
      </c>
      <c r="O69">
        <v>11.31</v>
      </c>
      <c r="P69">
        <v>9.33</v>
      </c>
      <c r="Q69">
        <v>8.18</v>
      </c>
      <c r="R69">
        <v>32.700000000000003</v>
      </c>
      <c r="S69">
        <v>11.81</v>
      </c>
      <c r="T69">
        <v>926</v>
      </c>
      <c r="U69">
        <v>1071</v>
      </c>
      <c r="V69">
        <v>11326</v>
      </c>
      <c r="W69">
        <v>4499</v>
      </c>
      <c r="X69">
        <v>11980</v>
      </c>
      <c r="Y69">
        <v>14353</v>
      </c>
      <c r="Z69">
        <v>47207</v>
      </c>
      <c r="AA69">
        <v>29667</v>
      </c>
      <c r="AB69">
        <v>288</v>
      </c>
      <c r="AC69">
        <v>288</v>
      </c>
      <c r="AD69">
        <v>422</v>
      </c>
      <c r="AE69">
        <v>288</v>
      </c>
    </row>
    <row r="70" spans="1:31" x14ac:dyDescent="0.3">
      <c r="A70">
        <v>86790</v>
      </c>
      <c r="B70" t="s">
        <v>102</v>
      </c>
      <c r="C70">
        <v>46900</v>
      </c>
      <c r="D70">
        <v>383815</v>
      </c>
      <c r="E70">
        <v>482160</v>
      </c>
      <c r="F70">
        <v>416778</v>
      </c>
      <c r="G70" t="s">
        <v>184</v>
      </c>
      <c r="H70">
        <v>32587</v>
      </c>
      <c r="I70">
        <v>38364</v>
      </c>
      <c r="J70">
        <v>46311</v>
      </c>
      <c r="K70">
        <v>49249</v>
      </c>
      <c r="L70">
        <v>8.49</v>
      </c>
      <c r="M70">
        <v>7.96</v>
      </c>
      <c r="N70">
        <v>11.11</v>
      </c>
      <c r="O70" t="s">
        <v>184</v>
      </c>
      <c r="P70">
        <v>8.77</v>
      </c>
      <c r="Q70">
        <v>8.9600000000000009</v>
      </c>
      <c r="R70">
        <v>10.86</v>
      </c>
      <c r="S70">
        <v>10.06</v>
      </c>
      <c r="T70">
        <v>7966</v>
      </c>
      <c r="U70">
        <v>8784</v>
      </c>
      <c r="V70">
        <v>11744</v>
      </c>
      <c r="W70">
        <v>11909</v>
      </c>
      <c r="X70">
        <v>96461</v>
      </c>
      <c r="Y70">
        <v>105341</v>
      </c>
      <c r="Z70">
        <v>117363</v>
      </c>
      <c r="AA70">
        <v>126490</v>
      </c>
      <c r="AB70">
        <v>2100</v>
      </c>
      <c r="AC70">
        <v>1850</v>
      </c>
      <c r="AD70">
        <v>3100</v>
      </c>
      <c r="AE70">
        <v>3194</v>
      </c>
    </row>
    <row r="71" spans="1:31" x14ac:dyDescent="0.3">
      <c r="A71">
        <v>89030</v>
      </c>
      <c r="B71" t="s">
        <v>7</v>
      </c>
      <c r="C71">
        <v>21700</v>
      </c>
      <c r="D71">
        <v>1869</v>
      </c>
      <c r="E71">
        <v>2282</v>
      </c>
      <c r="F71">
        <v>2559</v>
      </c>
      <c r="G71">
        <v>3074</v>
      </c>
      <c r="H71">
        <v>244</v>
      </c>
      <c r="I71">
        <v>379</v>
      </c>
      <c r="J71">
        <v>362</v>
      </c>
      <c r="K71">
        <v>597</v>
      </c>
      <c r="L71">
        <v>13.06</v>
      </c>
      <c r="M71">
        <v>16.62</v>
      </c>
      <c r="N71">
        <v>14.15</v>
      </c>
      <c r="O71">
        <v>19.420000000000002</v>
      </c>
      <c r="P71">
        <v>6.41</v>
      </c>
      <c r="Q71">
        <v>16.97</v>
      </c>
      <c r="R71">
        <v>8.58</v>
      </c>
      <c r="S71">
        <v>19.149999999999999</v>
      </c>
      <c r="T71">
        <v>566</v>
      </c>
      <c r="U71">
        <v>1659</v>
      </c>
      <c r="V71">
        <v>928</v>
      </c>
      <c r="W71">
        <v>2352</v>
      </c>
      <c r="X71">
        <v>9365</v>
      </c>
      <c r="Y71">
        <v>10812</v>
      </c>
      <c r="Z71">
        <v>11558</v>
      </c>
      <c r="AA71">
        <v>13897</v>
      </c>
      <c r="AB71">
        <v>230</v>
      </c>
      <c r="AC71">
        <v>230</v>
      </c>
      <c r="AD71">
        <v>230</v>
      </c>
      <c r="AE71">
        <v>230</v>
      </c>
    </row>
    <row r="72" spans="1:31" x14ac:dyDescent="0.3">
      <c r="A72">
        <v>89980</v>
      </c>
      <c r="B72" t="s">
        <v>64</v>
      </c>
      <c r="C72">
        <v>40300</v>
      </c>
      <c r="D72">
        <v>1862</v>
      </c>
      <c r="E72">
        <v>1533</v>
      </c>
      <c r="F72">
        <v>1785</v>
      </c>
      <c r="G72" t="s">
        <v>184</v>
      </c>
      <c r="H72">
        <v>149</v>
      </c>
      <c r="I72">
        <v>74</v>
      </c>
      <c r="J72">
        <v>120</v>
      </c>
      <c r="K72" t="s">
        <v>184</v>
      </c>
      <c r="L72">
        <v>8</v>
      </c>
      <c r="M72">
        <v>4.8099999999999996</v>
      </c>
      <c r="N72">
        <v>6.71</v>
      </c>
      <c r="O72" t="s">
        <v>184</v>
      </c>
      <c r="P72">
        <v>9.4700000000000006</v>
      </c>
      <c r="Q72">
        <v>1.58</v>
      </c>
      <c r="R72">
        <v>5.61</v>
      </c>
      <c r="S72" t="s">
        <v>184</v>
      </c>
      <c r="T72">
        <v>834</v>
      </c>
      <c r="U72">
        <v>149</v>
      </c>
      <c r="V72">
        <v>589</v>
      </c>
      <c r="W72" t="s">
        <v>184</v>
      </c>
      <c r="X72">
        <v>9472</v>
      </c>
      <c r="Y72">
        <v>9873</v>
      </c>
      <c r="Z72">
        <v>11747</v>
      </c>
      <c r="AA72" t="s">
        <v>184</v>
      </c>
      <c r="AB72">
        <v>160</v>
      </c>
      <c r="AC72">
        <v>160</v>
      </c>
      <c r="AD72">
        <v>200</v>
      </c>
      <c r="AE72" t="s">
        <v>184</v>
      </c>
    </row>
    <row r="73" spans="1:31" x14ac:dyDescent="0.3">
      <c r="A73">
        <v>91990</v>
      </c>
      <c r="B73" t="s">
        <v>77</v>
      </c>
      <c r="C73">
        <v>60000</v>
      </c>
      <c r="D73">
        <v>11009</v>
      </c>
      <c r="E73">
        <v>16276</v>
      </c>
      <c r="F73">
        <v>18045</v>
      </c>
      <c r="G73">
        <v>19896</v>
      </c>
      <c r="H73">
        <v>828</v>
      </c>
      <c r="I73">
        <v>3621</v>
      </c>
      <c r="J73">
        <v>1994</v>
      </c>
      <c r="K73">
        <v>2752</v>
      </c>
      <c r="L73">
        <v>7.52</v>
      </c>
      <c r="M73">
        <v>22.25</v>
      </c>
      <c r="N73">
        <v>11.05</v>
      </c>
      <c r="O73">
        <v>13.83</v>
      </c>
      <c r="P73">
        <v>3.94</v>
      </c>
      <c r="Q73">
        <v>13.36</v>
      </c>
      <c r="R73">
        <v>7.56</v>
      </c>
      <c r="S73">
        <v>9.52</v>
      </c>
      <c r="T73">
        <v>414</v>
      </c>
      <c r="U73">
        <v>1526</v>
      </c>
      <c r="V73">
        <v>965</v>
      </c>
      <c r="W73">
        <v>1316</v>
      </c>
      <c r="X73">
        <v>10715</v>
      </c>
      <c r="Y73">
        <v>12373</v>
      </c>
      <c r="Z73">
        <v>13468</v>
      </c>
      <c r="AA73">
        <v>14613</v>
      </c>
      <c r="AB73" t="s">
        <v>184</v>
      </c>
      <c r="AC73" t="s">
        <v>184</v>
      </c>
      <c r="AD73">
        <v>255</v>
      </c>
      <c r="AE73">
        <v>134</v>
      </c>
    </row>
    <row r="74" spans="1:31" x14ac:dyDescent="0.3">
      <c r="A74">
        <v>93370</v>
      </c>
      <c r="B74" t="s">
        <v>43</v>
      </c>
      <c r="C74">
        <v>20700</v>
      </c>
      <c r="D74">
        <v>2489</v>
      </c>
      <c r="E74">
        <v>2616</v>
      </c>
      <c r="F74">
        <v>3813</v>
      </c>
      <c r="G74">
        <v>6326</v>
      </c>
      <c r="H74">
        <v>134</v>
      </c>
      <c r="I74">
        <v>28</v>
      </c>
      <c r="J74">
        <v>581</v>
      </c>
      <c r="K74">
        <v>1656</v>
      </c>
      <c r="L74">
        <v>5.4</v>
      </c>
      <c r="M74">
        <v>1.07</v>
      </c>
      <c r="N74">
        <v>15.25</v>
      </c>
      <c r="O74">
        <v>26.18</v>
      </c>
      <c r="P74">
        <v>3.85</v>
      </c>
      <c r="Q74">
        <v>4.5999999999999996</v>
      </c>
      <c r="R74">
        <v>9.61</v>
      </c>
      <c r="S74">
        <v>39.200000000000003</v>
      </c>
      <c r="T74">
        <v>87</v>
      </c>
      <c r="U74">
        <v>108</v>
      </c>
      <c r="V74">
        <v>244</v>
      </c>
      <c r="W74">
        <v>1280</v>
      </c>
      <c r="X74">
        <v>2295</v>
      </c>
      <c r="Y74">
        <v>2394</v>
      </c>
      <c r="Z74">
        <v>2679</v>
      </c>
      <c r="AA74">
        <v>3851</v>
      </c>
      <c r="AB74">
        <v>15</v>
      </c>
      <c r="AC74" t="s">
        <v>218</v>
      </c>
      <c r="AD74">
        <v>15</v>
      </c>
      <c r="AE74">
        <v>25</v>
      </c>
    </row>
    <row r="75" spans="1:31" x14ac:dyDescent="0.3">
      <c r="A75">
        <v>95340</v>
      </c>
      <c r="B75" t="s">
        <v>25</v>
      </c>
      <c r="C75">
        <v>33450</v>
      </c>
      <c r="D75">
        <v>877</v>
      </c>
      <c r="E75">
        <v>1218</v>
      </c>
      <c r="F75">
        <v>1447</v>
      </c>
      <c r="G75">
        <v>1870</v>
      </c>
      <c r="H75">
        <v>20</v>
      </c>
      <c r="I75">
        <v>181</v>
      </c>
      <c r="J75">
        <v>375</v>
      </c>
      <c r="K75">
        <v>611</v>
      </c>
      <c r="L75">
        <v>2.31</v>
      </c>
      <c r="M75">
        <v>14.85</v>
      </c>
      <c r="N75">
        <v>25.93</v>
      </c>
      <c r="O75">
        <v>32.67</v>
      </c>
      <c r="P75">
        <v>2.57</v>
      </c>
      <c r="Q75">
        <v>3.68</v>
      </c>
      <c r="R75">
        <v>15.3</v>
      </c>
      <c r="S75">
        <v>19.63</v>
      </c>
      <c r="T75">
        <v>308</v>
      </c>
      <c r="U75">
        <v>445</v>
      </c>
      <c r="V75">
        <v>1857</v>
      </c>
      <c r="W75">
        <v>2805</v>
      </c>
      <c r="X75">
        <v>12218</v>
      </c>
      <c r="Y75">
        <v>12419</v>
      </c>
      <c r="Z75">
        <v>14083</v>
      </c>
      <c r="AA75">
        <v>16416</v>
      </c>
      <c r="AB75">
        <v>50</v>
      </c>
      <c r="AC75">
        <v>150</v>
      </c>
      <c r="AD75">
        <v>200</v>
      </c>
      <c r="AE75">
        <v>834</v>
      </c>
    </row>
    <row r="76" spans="1:31" x14ac:dyDescent="0.3">
      <c r="A76">
        <v>95610</v>
      </c>
      <c r="B76" t="s">
        <v>19</v>
      </c>
      <c r="C76">
        <v>26250</v>
      </c>
      <c r="D76">
        <v>1784</v>
      </c>
      <c r="E76">
        <v>2460</v>
      </c>
      <c r="F76">
        <v>3752</v>
      </c>
      <c r="G76">
        <v>3972</v>
      </c>
      <c r="H76">
        <v>117</v>
      </c>
      <c r="I76">
        <v>317</v>
      </c>
      <c r="J76">
        <v>622</v>
      </c>
      <c r="K76">
        <v>689</v>
      </c>
      <c r="L76">
        <v>6.59</v>
      </c>
      <c r="M76">
        <v>12.88</v>
      </c>
      <c r="N76">
        <v>16.57</v>
      </c>
      <c r="O76">
        <v>17.34</v>
      </c>
      <c r="P76">
        <v>4.5599999999999996</v>
      </c>
      <c r="Q76">
        <v>13.3</v>
      </c>
      <c r="R76">
        <v>27.84</v>
      </c>
      <c r="S76">
        <v>19.07</v>
      </c>
      <c r="T76">
        <v>493</v>
      </c>
      <c r="U76">
        <v>1519</v>
      </c>
      <c r="V76">
        <v>3743</v>
      </c>
      <c r="W76">
        <v>3086</v>
      </c>
      <c r="X76">
        <v>11202</v>
      </c>
      <c r="Y76">
        <v>12521</v>
      </c>
      <c r="Z76">
        <v>15906</v>
      </c>
      <c r="AA76">
        <v>18672</v>
      </c>
      <c r="AB76">
        <v>300</v>
      </c>
      <c r="AC76">
        <v>450</v>
      </c>
      <c r="AD76">
        <v>560</v>
      </c>
      <c r="AE76">
        <v>637</v>
      </c>
    </row>
    <row r="77" spans="1:31" x14ac:dyDescent="0.3">
      <c r="A77">
        <v>96770</v>
      </c>
      <c r="B77" t="s">
        <v>34</v>
      </c>
      <c r="C77">
        <v>207500</v>
      </c>
      <c r="D77">
        <v>493069</v>
      </c>
      <c r="E77">
        <v>345499</v>
      </c>
      <c r="F77">
        <v>468429</v>
      </c>
      <c r="G77">
        <v>653913</v>
      </c>
      <c r="H77">
        <v>11136</v>
      </c>
      <c r="I77">
        <v>-24203</v>
      </c>
      <c r="J77">
        <v>17542</v>
      </c>
      <c r="K77">
        <v>26208</v>
      </c>
      <c r="L77">
        <v>2.2599999999999998</v>
      </c>
      <c r="M77">
        <v>-7</v>
      </c>
      <c r="N77">
        <v>3.74</v>
      </c>
      <c r="O77">
        <v>4.01</v>
      </c>
      <c r="P77">
        <v>-0.2</v>
      </c>
      <c r="Q77">
        <v>-13.58</v>
      </c>
      <c r="R77">
        <v>1.91</v>
      </c>
      <c r="S77">
        <v>8</v>
      </c>
      <c r="T77">
        <v>-381</v>
      </c>
      <c r="U77">
        <v>-23185</v>
      </c>
      <c r="V77">
        <v>3250</v>
      </c>
      <c r="W77">
        <v>15177</v>
      </c>
      <c r="X77">
        <v>198025</v>
      </c>
      <c r="Y77">
        <v>173957</v>
      </c>
      <c r="Z77">
        <v>206117</v>
      </c>
      <c r="AA77">
        <v>216914</v>
      </c>
      <c r="AB77">
        <v>3000</v>
      </c>
      <c r="AC77" t="s">
        <v>218</v>
      </c>
      <c r="AD77">
        <v>2508</v>
      </c>
      <c r="AE77">
        <v>2339</v>
      </c>
    </row>
    <row r="78" spans="1:31" x14ac:dyDescent="0.3">
      <c r="A78">
        <v>97950</v>
      </c>
      <c r="B78" t="s">
        <v>84</v>
      </c>
      <c r="C78">
        <v>386000</v>
      </c>
      <c r="D78">
        <v>223525</v>
      </c>
      <c r="E78">
        <v>242457</v>
      </c>
      <c r="F78">
        <v>262892</v>
      </c>
      <c r="G78">
        <v>277177</v>
      </c>
      <c r="H78">
        <v>8969</v>
      </c>
      <c r="I78">
        <v>13596</v>
      </c>
      <c r="J78">
        <v>15244</v>
      </c>
      <c r="K78">
        <v>15880</v>
      </c>
      <c r="L78">
        <v>4.01</v>
      </c>
      <c r="M78">
        <v>5.61</v>
      </c>
      <c r="N78">
        <v>5.8</v>
      </c>
      <c r="O78">
        <v>5.73</v>
      </c>
      <c r="P78">
        <v>3.16</v>
      </c>
      <c r="Q78">
        <v>13.5</v>
      </c>
      <c r="R78">
        <v>10.76</v>
      </c>
      <c r="S78">
        <v>10.76</v>
      </c>
      <c r="T78">
        <v>9312</v>
      </c>
      <c r="U78">
        <v>41851</v>
      </c>
      <c r="V78">
        <v>37413</v>
      </c>
      <c r="W78">
        <v>41725</v>
      </c>
      <c r="X78">
        <v>304614</v>
      </c>
      <c r="Y78">
        <v>329172</v>
      </c>
      <c r="Z78">
        <v>381542</v>
      </c>
      <c r="AA78">
        <v>411342</v>
      </c>
      <c r="AB78">
        <v>3500</v>
      </c>
      <c r="AC78">
        <v>4000</v>
      </c>
      <c r="AD78">
        <v>5000</v>
      </c>
      <c r="AE78">
        <v>4955</v>
      </c>
    </row>
    <row r="79" spans="1:31" x14ac:dyDescent="0.3">
      <c r="A79">
        <v>100090</v>
      </c>
      <c r="B79" t="s">
        <v>62</v>
      </c>
      <c r="C79">
        <v>18900</v>
      </c>
      <c r="D79">
        <v>3845</v>
      </c>
      <c r="E79">
        <v>4272</v>
      </c>
      <c r="F79">
        <v>5031</v>
      </c>
      <c r="G79">
        <v>6520</v>
      </c>
      <c r="H79">
        <v>-206</v>
      </c>
      <c r="I79">
        <v>290</v>
      </c>
      <c r="J79">
        <v>264</v>
      </c>
      <c r="K79">
        <v>536</v>
      </c>
      <c r="L79">
        <v>-5.36</v>
      </c>
      <c r="M79">
        <v>6.8</v>
      </c>
      <c r="N79">
        <v>5.25</v>
      </c>
      <c r="O79">
        <v>8.2200000000000006</v>
      </c>
      <c r="P79">
        <v>-15.4</v>
      </c>
      <c r="Q79">
        <v>5.54</v>
      </c>
      <c r="R79">
        <v>-32.71</v>
      </c>
      <c r="S79">
        <v>9.7899999999999991</v>
      </c>
      <c r="T79">
        <v>-796</v>
      </c>
      <c r="U79">
        <v>270</v>
      </c>
      <c r="V79">
        <v>-1404</v>
      </c>
      <c r="W79">
        <v>881</v>
      </c>
      <c r="X79">
        <v>4829</v>
      </c>
      <c r="Y79">
        <v>4805</v>
      </c>
      <c r="Z79">
        <v>3839</v>
      </c>
      <c r="AA79">
        <v>12337</v>
      </c>
      <c r="AB79" t="s">
        <v>218</v>
      </c>
      <c r="AC79" t="s">
        <v>218</v>
      </c>
      <c r="AE79" t="s">
        <v>218</v>
      </c>
    </row>
    <row r="80" spans="1:31" x14ac:dyDescent="0.3">
      <c r="A80">
        <v>101160</v>
      </c>
      <c r="B80" t="s">
        <v>21</v>
      </c>
      <c r="C80">
        <v>25500</v>
      </c>
      <c r="D80">
        <v>1174</v>
      </c>
      <c r="E80">
        <v>1557</v>
      </c>
      <c r="F80">
        <v>1901</v>
      </c>
      <c r="G80">
        <v>2436</v>
      </c>
      <c r="H80">
        <v>234</v>
      </c>
      <c r="I80">
        <v>358</v>
      </c>
      <c r="J80">
        <v>403</v>
      </c>
      <c r="K80">
        <v>536</v>
      </c>
      <c r="L80">
        <v>19.93</v>
      </c>
      <c r="M80">
        <v>22.99</v>
      </c>
      <c r="N80">
        <v>21.2</v>
      </c>
      <c r="O80">
        <v>22.03</v>
      </c>
      <c r="P80">
        <v>24.22</v>
      </c>
      <c r="Q80">
        <v>21.96</v>
      </c>
      <c r="R80">
        <v>26.48</v>
      </c>
      <c r="S80">
        <v>25.99</v>
      </c>
      <c r="T80">
        <v>1180</v>
      </c>
      <c r="U80">
        <v>1321</v>
      </c>
      <c r="V80">
        <v>2026</v>
      </c>
      <c r="W80">
        <v>2604</v>
      </c>
      <c r="X80">
        <v>5433</v>
      </c>
      <c r="Y80">
        <v>6600</v>
      </c>
      <c r="Z80">
        <v>8700</v>
      </c>
      <c r="AA80">
        <v>11338</v>
      </c>
      <c r="AB80">
        <v>50</v>
      </c>
      <c r="AC80">
        <v>70</v>
      </c>
      <c r="AD80">
        <v>60</v>
      </c>
      <c r="AE80">
        <v>100</v>
      </c>
    </row>
    <row r="81" spans="1:31" x14ac:dyDescent="0.3">
      <c r="A81">
        <v>101360</v>
      </c>
      <c r="B81" t="s">
        <v>68</v>
      </c>
      <c r="C81">
        <v>24900</v>
      </c>
      <c r="D81">
        <v>583</v>
      </c>
      <c r="E81">
        <v>923</v>
      </c>
      <c r="F81">
        <v>774</v>
      </c>
      <c r="H81">
        <v>98</v>
      </c>
      <c r="I81">
        <v>164</v>
      </c>
      <c r="J81">
        <v>76</v>
      </c>
      <c r="L81">
        <v>16.79</v>
      </c>
      <c r="M81">
        <v>17.75</v>
      </c>
      <c r="N81">
        <v>9.86</v>
      </c>
      <c r="P81">
        <v>83.76</v>
      </c>
      <c r="Q81">
        <v>9.9499999999999993</v>
      </c>
      <c r="T81">
        <v>929</v>
      </c>
      <c r="U81">
        <v>431</v>
      </c>
      <c r="V81">
        <v>970</v>
      </c>
      <c r="X81">
        <v>1628</v>
      </c>
      <c r="Y81">
        <v>6059</v>
      </c>
      <c r="Z81">
        <v>7068</v>
      </c>
      <c r="AC81" t="s">
        <v>218</v>
      </c>
    </row>
    <row r="82" spans="1:31" x14ac:dyDescent="0.3">
      <c r="A82">
        <v>101490</v>
      </c>
      <c r="B82" t="s">
        <v>17</v>
      </c>
      <c r="C82">
        <v>28300</v>
      </c>
      <c r="D82">
        <v>845</v>
      </c>
      <c r="E82">
        <v>874</v>
      </c>
      <c r="F82">
        <v>988</v>
      </c>
      <c r="G82" t="s">
        <v>184</v>
      </c>
      <c r="H82">
        <v>111</v>
      </c>
      <c r="I82">
        <v>110</v>
      </c>
      <c r="J82">
        <v>126</v>
      </c>
      <c r="K82" t="s">
        <v>184</v>
      </c>
      <c r="L82">
        <v>13.14</v>
      </c>
      <c r="M82">
        <v>12.63</v>
      </c>
      <c r="N82">
        <v>12.76</v>
      </c>
      <c r="O82" t="s">
        <v>184</v>
      </c>
      <c r="P82">
        <v>12</v>
      </c>
      <c r="Q82" t="s">
        <v>184</v>
      </c>
      <c r="R82">
        <v>6.79</v>
      </c>
      <c r="S82" t="s">
        <v>184</v>
      </c>
      <c r="T82">
        <v>512</v>
      </c>
      <c r="U82">
        <v>539</v>
      </c>
      <c r="V82">
        <v>536</v>
      </c>
      <c r="W82" t="s">
        <v>184</v>
      </c>
      <c r="X82">
        <v>4634</v>
      </c>
      <c r="Y82">
        <v>7896</v>
      </c>
      <c r="Z82">
        <v>8374</v>
      </c>
      <c r="AA82" t="s">
        <v>184</v>
      </c>
      <c r="AB82">
        <v>50</v>
      </c>
      <c r="AC82">
        <v>80</v>
      </c>
      <c r="AD82">
        <v>100</v>
      </c>
      <c r="AE82" t="s">
        <v>184</v>
      </c>
    </row>
    <row r="83" spans="1:31" x14ac:dyDescent="0.3">
      <c r="A83">
        <v>104830</v>
      </c>
      <c r="B83" t="s">
        <v>12</v>
      </c>
      <c r="C83">
        <v>36450</v>
      </c>
      <c r="D83">
        <v>2208</v>
      </c>
      <c r="E83">
        <v>2768</v>
      </c>
      <c r="F83">
        <v>3107</v>
      </c>
      <c r="G83">
        <v>3765</v>
      </c>
      <c r="H83">
        <v>360</v>
      </c>
      <c r="I83">
        <v>459</v>
      </c>
      <c r="J83">
        <v>505</v>
      </c>
      <c r="K83">
        <v>604</v>
      </c>
      <c r="L83">
        <v>16.32</v>
      </c>
      <c r="M83">
        <v>16.600000000000001</v>
      </c>
      <c r="N83">
        <v>16.260000000000002</v>
      </c>
      <c r="O83">
        <v>16.04</v>
      </c>
      <c r="P83">
        <v>9.5500000000000007</v>
      </c>
      <c r="Q83">
        <v>10.26</v>
      </c>
      <c r="R83">
        <v>14.45</v>
      </c>
      <c r="S83">
        <v>11.54</v>
      </c>
      <c r="T83">
        <v>2229</v>
      </c>
      <c r="U83">
        <v>2628</v>
      </c>
      <c r="V83">
        <v>4188</v>
      </c>
      <c r="W83">
        <v>3797</v>
      </c>
      <c r="X83">
        <v>24386</v>
      </c>
      <c r="Y83">
        <v>26857</v>
      </c>
      <c r="Z83">
        <v>31113</v>
      </c>
      <c r="AA83">
        <v>34655</v>
      </c>
      <c r="AB83">
        <v>150</v>
      </c>
      <c r="AC83">
        <v>200</v>
      </c>
      <c r="AD83">
        <v>400</v>
      </c>
      <c r="AE83">
        <v>350</v>
      </c>
    </row>
    <row r="84" spans="1:31" x14ac:dyDescent="0.3">
      <c r="A84">
        <v>105560</v>
      </c>
      <c r="B84" t="s">
        <v>103</v>
      </c>
      <c r="C84">
        <v>59400</v>
      </c>
      <c r="D84">
        <v>471697</v>
      </c>
      <c r="E84">
        <v>556802</v>
      </c>
      <c r="F84">
        <v>589176</v>
      </c>
      <c r="G84" t="s">
        <v>184</v>
      </c>
      <c r="H84">
        <v>44906</v>
      </c>
      <c r="I84">
        <v>46343</v>
      </c>
      <c r="J84">
        <v>60976</v>
      </c>
      <c r="K84">
        <v>64904</v>
      </c>
      <c r="L84">
        <v>9.52</v>
      </c>
      <c r="M84">
        <v>8.32</v>
      </c>
      <c r="N84">
        <v>10.35</v>
      </c>
      <c r="O84" t="s">
        <v>184</v>
      </c>
      <c r="P84">
        <v>8.92</v>
      </c>
      <c r="Q84">
        <v>8.56</v>
      </c>
      <c r="R84">
        <v>9.8000000000000007</v>
      </c>
      <c r="S84">
        <v>9.58</v>
      </c>
      <c r="T84">
        <v>7923</v>
      </c>
      <c r="U84">
        <v>8341</v>
      </c>
      <c r="V84">
        <v>10605</v>
      </c>
      <c r="W84">
        <v>11384</v>
      </c>
      <c r="X84">
        <v>98898</v>
      </c>
      <c r="Y84">
        <v>109191</v>
      </c>
      <c r="Z84">
        <v>121808</v>
      </c>
      <c r="AA84">
        <v>130058</v>
      </c>
      <c r="AB84">
        <v>2210</v>
      </c>
      <c r="AC84">
        <v>1770</v>
      </c>
      <c r="AD84">
        <v>2940</v>
      </c>
      <c r="AE84">
        <v>3152</v>
      </c>
    </row>
    <row r="85" spans="1:31" x14ac:dyDescent="0.3">
      <c r="A85">
        <v>112040</v>
      </c>
      <c r="B85" t="s">
        <v>72</v>
      </c>
      <c r="C85">
        <v>88200</v>
      </c>
      <c r="D85">
        <v>1136</v>
      </c>
      <c r="E85">
        <v>1267</v>
      </c>
      <c r="F85">
        <v>3350</v>
      </c>
      <c r="G85">
        <v>6371</v>
      </c>
      <c r="H85">
        <v>-93</v>
      </c>
      <c r="I85">
        <v>-125</v>
      </c>
      <c r="J85">
        <v>974</v>
      </c>
      <c r="K85">
        <v>1792</v>
      </c>
      <c r="L85">
        <v>-8.2100000000000009</v>
      </c>
      <c r="M85">
        <v>-9.84</v>
      </c>
      <c r="N85">
        <v>29.06</v>
      </c>
      <c r="O85">
        <v>28.13</v>
      </c>
      <c r="P85">
        <v>-4.03</v>
      </c>
      <c r="Q85">
        <v>-2.81</v>
      </c>
      <c r="R85">
        <v>69.739999999999995</v>
      </c>
      <c r="S85">
        <v>20.2</v>
      </c>
      <c r="T85">
        <v>-301</v>
      </c>
      <c r="U85">
        <v>-209</v>
      </c>
      <c r="V85">
        <v>9217</v>
      </c>
      <c r="W85">
        <v>4030</v>
      </c>
      <c r="X85">
        <v>7213</v>
      </c>
      <c r="Y85">
        <v>7812</v>
      </c>
      <c r="Z85">
        <v>18883</v>
      </c>
      <c r="AA85">
        <v>21540</v>
      </c>
      <c r="AB85">
        <v>303</v>
      </c>
      <c r="AC85">
        <v>303</v>
      </c>
      <c r="AD85">
        <v>650</v>
      </c>
      <c r="AE85">
        <v>390</v>
      </c>
    </row>
    <row r="86" spans="1:31" x14ac:dyDescent="0.3">
      <c r="A86">
        <v>112610</v>
      </c>
      <c r="B86" t="s">
        <v>61</v>
      </c>
      <c r="C86">
        <v>63200</v>
      </c>
      <c r="D86">
        <v>7994</v>
      </c>
      <c r="E86">
        <v>9691</v>
      </c>
      <c r="F86">
        <v>12034</v>
      </c>
      <c r="G86">
        <v>16803</v>
      </c>
      <c r="H86">
        <v>601</v>
      </c>
      <c r="I86">
        <v>976</v>
      </c>
      <c r="J86">
        <v>1010</v>
      </c>
      <c r="K86">
        <v>1214</v>
      </c>
      <c r="L86">
        <v>7.52</v>
      </c>
      <c r="M86">
        <v>10.07</v>
      </c>
      <c r="N86">
        <v>8.39</v>
      </c>
      <c r="O86">
        <v>7.23</v>
      </c>
      <c r="P86">
        <v>9.92</v>
      </c>
      <c r="Q86">
        <v>8.19</v>
      </c>
      <c r="R86">
        <v>10.130000000000001</v>
      </c>
      <c r="S86">
        <v>9.2799999999999994</v>
      </c>
      <c r="T86">
        <v>874</v>
      </c>
      <c r="U86">
        <v>845</v>
      </c>
      <c r="V86">
        <v>1601</v>
      </c>
      <c r="W86">
        <v>2082</v>
      </c>
      <c r="X86">
        <v>9821</v>
      </c>
      <c r="Y86">
        <v>11314</v>
      </c>
      <c r="Z86">
        <v>21204</v>
      </c>
      <c r="AA86">
        <v>23719</v>
      </c>
      <c r="AB86">
        <v>218</v>
      </c>
      <c r="AC86">
        <v>473</v>
      </c>
      <c r="AD86">
        <v>600</v>
      </c>
      <c r="AE86">
        <v>630</v>
      </c>
    </row>
    <row r="87" spans="1:31" x14ac:dyDescent="0.3">
      <c r="A87">
        <v>114810</v>
      </c>
      <c r="B87" t="s">
        <v>31</v>
      </c>
      <c r="C87">
        <v>9470</v>
      </c>
      <c r="D87">
        <v>1255</v>
      </c>
      <c r="E87">
        <v>1463</v>
      </c>
      <c r="F87">
        <v>1638</v>
      </c>
      <c r="H87">
        <v>10</v>
      </c>
      <c r="I87">
        <v>95</v>
      </c>
      <c r="J87">
        <v>366</v>
      </c>
      <c r="L87">
        <v>0.76</v>
      </c>
      <c r="M87">
        <v>6.51</v>
      </c>
      <c r="N87">
        <v>22.32</v>
      </c>
      <c r="Q87">
        <v>-0.24</v>
      </c>
      <c r="R87">
        <v>23.66</v>
      </c>
      <c r="T87">
        <v>-130</v>
      </c>
      <c r="U87">
        <v>-11</v>
      </c>
      <c r="V87">
        <v>1094</v>
      </c>
      <c r="X87">
        <v>4821</v>
      </c>
      <c r="Y87">
        <v>4358</v>
      </c>
      <c r="Z87">
        <v>5454</v>
      </c>
      <c r="AB87" t="s">
        <v>218</v>
      </c>
      <c r="AC87" t="s">
        <v>218</v>
      </c>
    </row>
    <row r="88" spans="1:31" x14ac:dyDescent="0.3">
      <c r="A88">
        <v>120110</v>
      </c>
      <c r="B88" t="s">
        <v>66</v>
      </c>
      <c r="C88">
        <v>59300</v>
      </c>
      <c r="D88">
        <v>44072</v>
      </c>
      <c r="E88">
        <v>39703</v>
      </c>
      <c r="F88">
        <v>46621</v>
      </c>
      <c r="G88">
        <v>50610</v>
      </c>
      <c r="H88">
        <v>1729</v>
      </c>
      <c r="I88">
        <v>1632</v>
      </c>
      <c r="J88">
        <v>2527</v>
      </c>
      <c r="K88">
        <v>2877</v>
      </c>
      <c r="L88">
        <v>3.92</v>
      </c>
      <c r="M88">
        <v>4.1100000000000003</v>
      </c>
      <c r="N88">
        <v>5.42</v>
      </c>
      <c r="O88">
        <v>5.68</v>
      </c>
      <c r="P88">
        <v>1.58</v>
      </c>
      <c r="Q88">
        <v>9.6999999999999993</v>
      </c>
      <c r="R88">
        <v>8.1999999999999993</v>
      </c>
      <c r="S88">
        <v>8.36</v>
      </c>
      <c r="T88">
        <v>1092</v>
      </c>
      <c r="U88">
        <v>6839</v>
      </c>
      <c r="V88">
        <v>6336</v>
      </c>
      <c r="W88">
        <v>6882</v>
      </c>
      <c r="X88">
        <v>67767</v>
      </c>
      <c r="Y88">
        <v>73257</v>
      </c>
      <c r="Z88">
        <v>80464</v>
      </c>
      <c r="AA88">
        <v>84225</v>
      </c>
      <c r="AB88">
        <v>900</v>
      </c>
      <c r="AC88">
        <v>1000</v>
      </c>
      <c r="AD88">
        <v>1300</v>
      </c>
      <c r="AE88">
        <v>1283</v>
      </c>
    </row>
    <row r="89" spans="1:31" x14ac:dyDescent="0.3">
      <c r="A89">
        <v>128940</v>
      </c>
      <c r="B89" t="s">
        <v>81</v>
      </c>
      <c r="C89">
        <v>307000</v>
      </c>
      <c r="D89">
        <v>11136</v>
      </c>
      <c r="E89">
        <v>10759</v>
      </c>
      <c r="F89">
        <v>12032</v>
      </c>
      <c r="G89">
        <v>12860</v>
      </c>
      <c r="H89">
        <v>1039</v>
      </c>
      <c r="I89">
        <v>490</v>
      </c>
      <c r="J89">
        <v>1254</v>
      </c>
      <c r="K89">
        <v>1355</v>
      </c>
      <c r="L89">
        <v>9.33</v>
      </c>
      <c r="M89">
        <v>4.55</v>
      </c>
      <c r="N89">
        <v>10.42</v>
      </c>
      <c r="O89">
        <v>10.53</v>
      </c>
      <c r="P89">
        <v>7.3</v>
      </c>
      <c r="Q89">
        <v>1.65</v>
      </c>
      <c r="R89">
        <v>8.74</v>
      </c>
      <c r="S89">
        <v>8.98</v>
      </c>
      <c r="T89">
        <v>4230</v>
      </c>
      <c r="U89">
        <v>971</v>
      </c>
      <c r="V89">
        <v>5441</v>
      </c>
      <c r="W89">
        <v>6085</v>
      </c>
      <c r="X89">
        <v>59095</v>
      </c>
      <c r="Y89">
        <v>59651</v>
      </c>
      <c r="Z89">
        <v>65683</v>
      </c>
      <c r="AA89">
        <v>70869</v>
      </c>
      <c r="AB89">
        <v>471</v>
      </c>
      <c r="AC89">
        <v>481</v>
      </c>
      <c r="AD89">
        <v>490</v>
      </c>
      <c r="AE89">
        <v>493</v>
      </c>
    </row>
    <row r="90" spans="1:31" x14ac:dyDescent="0.3">
      <c r="A90">
        <v>131970</v>
      </c>
      <c r="B90" t="s">
        <v>14</v>
      </c>
      <c r="C90">
        <v>42600</v>
      </c>
      <c r="D90">
        <v>968</v>
      </c>
      <c r="E90">
        <v>1325</v>
      </c>
      <c r="F90">
        <v>2076</v>
      </c>
      <c r="G90">
        <v>2820</v>
      </c>
      <c r="H90">
        <v>242</v>
      </c>
      <c r="I90">
        <v>306</v>
      </c>
      <c r="J90">
        <v>541</v>
      </c>
      <c r="K90">
        <v>802</v>
      </c>
      <c r="L90">
        <v>24.98</v>
      </c>
      <c r="M90">
        <v>23.06</v>
      </c>
      <c r="N90">
        <v>26.04</v>
      </c>
      <c r="O90">
        <v>28.46</v>
      </c>
      <c r="P90">
        <v>17.5</v>
      </c>
      <c r="Q90">
        <v>19.23</v>
      </c>
      <c r="R90">
        <v>19.399999999999999</v>
      </c>
      <c r="S90">
        <v>22.02</v>
      </c>
      <c r="T90">
        <v>1549</v>
      </c>
      <c r="U90">
        <v>2248</v>
      </c>
      <c r="V90">
        <v>2761</v>
      </c>
      <c r="W90">
        <v>4026</v>
      </c>
      <c r="X90">
        <v>10304</v>
      </c>
      <c r="Y90">
        <v>13173</v>
      </c>
      <c r="Z90">
        <v>15444</v>
      </c>
      <c r="AA90">
        <v>21307</v>
      </c>
      <c r="AB90">
        <v>101</v>
      </c>
      <c r="AC90">
        <v>130</v>
      </c>
      <c r="AD90">
        <v>160</v>
      </c>
      <c r="AE90">
        <v>183</v>
      </c>
    </row>
    <row r="91" spans="1:31" x14ac:dyDescent="0.3">
      <c r="A91">
        <v>139480</v>
      </c>
      <c r="B91" t="s">
        <v>83</v>
      </c>
      <c r="C91">
        <v>138000</v>
      </c>
      <c r="D91">
        <v>190629</v>
      </c>
      <c r="E91">
        <v>220330</v>
      </c>
      <c r="F91">
        <v>249327</v>
      </c>
      <c r="G91">
        <v>291570</v>
      </c>
      <c r="H91">
        <v>1507</v>
      </c>
      <c r="I91">
        <v>2372</v>
      </c>
      <c r="J91">
        <v>3168</v>
      </c>
      <c r="K91">
        <v>5092</v>
      </c>
      <c r="L91">
        <v>0.79</v>
      </c>
      <c r="M91">
        <v>1.08</v>
      </c>
      <c r="N91">
        <v>1.27</v>
      </c>
      <c r="O91">
        <v>1.75</v>
      </c>
      <c r="P91">
        <v>2.76</v>
      </c>
      <c r="Q91">
        <v>4.05</v>
      </c>
      <c r="R91">
        <v>16.25</v>
      </c>
      <c r="S91">
        <v>4.8600000000000003</v>
      </c>
      <c r="T91">
        <v>8391</v>
      </c>
      <c r="U91">
        <v>12979</v>
      </c>
      <c r="V91">
        <v>56348</v>
      </c>
      <c r="W91">
        <v>18398</v>
      </c>
      <c r="X91">
        <v>326681</v>
      </c>
      <c r="Y91">
        <v>336509</v>
      </c>
      <c r="Z91">
        <v>369202</v>
      </c>
      <c r="AA91">
        <v>401438</v>
      </c>
      <c r="AB91">
        <v>2000</v>
      </c>
      <c r="AC91">
        <v>2000</v>
      </c>
      <c r="AD91">
        <v>2000</v>
      </c>
      <c r="AE91">
        <v>2074</v>
      </c>
    </row>
    <row r="92" spans="1:31" x14ac:dyDescent="0.3">
      <c r="A92">
        <v>160980</v>
      </c>
      <c r="B92" t="s">
        <v>23</v>
      </c>
      <c r="C92">
        <v>18350</v>
      </c>
      <c r="D92">
        <v>835</v>
      </c>
      <c r="E92">
        <v>1729</v>
      </c>
      <c r="F92">
        <v>2423</v>
      </c>
      <c r="G92" t="s">
        <v>184</v>
      </c>
      <c r="H92">
        <v>20</v>
      </c>
      <c r="I92">
        <v>230</v>
      </c>
      <c r="J92">
        <v>324</v>
      </c>
      <c r="K92" t="s">
        <v>184</v>
      </c>
      <c r="L92">
        <v>2.37</v>
      </c>
      <c r="M92">
        <v>13.29</v>
      </c>
      <c r="N92">
        <v>13.38</v>
      </c>
      <c r="O92" t="s">
        <v>184</v>
      </c>
      <c r="P92">
        <v>4.12</v>
      </c>
      <c r="Q92">
        <v>20.05</v>
      </c>
      <c r="R92">
        <v>17.77</v>
      </c>
      <c r="S92" t="s">
        <v>184</v>
      </c>
      <c r="T92">
        <v>401</v>
      </c>
      <c r="U92">
        <v>2113</v>
      </c>
      <c r="V92">
        <v>2233</v>
      </c>
      <c r="W92" t="s">
        <v>184</v>
      </c>
      <c r="X92">
        <v>10239</v>
      </c>
      <c r="Y92">
        <v>12317</v>
      </c>
      <c r="Z92">
        <v>14358</v>
      </c>
      <c r="AA92" t="s">
        <v>184</v>
      </c>
      <c r="AB92">
        <v>250</v>
      </c>
      <c r="AC92">
        <v>350</v>
      </c>
      <c r="AD92">
        <v>400</v>
      </c>
      <c r="AE92" t="s">
        <v>184</v>
      </c>
    </row>
    <row r="93" spans="1:31" x14ac:dyDescent="0.3">
      <c r="A93">
        <v>178920</v>
      </c>
      <c r="B93" t="s">
        <v>116</v>
      </c>
      <c r="C93">
        <v>48400</v>
      </c>
      <c r="D93">
        <v>2237</v>
      </c>
      <c r="E93">
        <v>2618</v>
      </c>
      <c r="F93">
        <v>3019</v>
      </c>
      <c r="G93">
        <v>3544</v>
      </c>
      <c r="H93">
        <v>336</v>
      </c>
      <c r="I93">
        <v>600</v>
      </c>
      <c r="J93">
        <v>759</v>
      </c>
      <c r="K93">
        <v>884</v>
      </c>
      <c r="L93">
        <v>15.02</v>
      </c>
      <c r="M93">
        <v>22.92</v>
      </c>
      <c r="N93">
        <v>25.13</v>
      </c>
      <c r="O93">
        <v>24.94</v>
      </c>
      <c r="P93">
        <v>6.95</v>
      </c>
      <c r="Q93">
        <v>15.62</v>
      </c>
      <c r="R93">
        <v>21.03</v>
      </c>
      <c r="S93">
        <v>19.52</v>
      </c>
      <c r="T93">
        <v>603</v>
      </c>
      <c r="U93">
        <v>1421</v>
      </c>
      <c r="V93">
        <v>2179</v>
      </c>
      <c r="W93">
        <v>2313</v>
      </c>
      <c r="X93">
        <v>8557</v>
      </c>
      <c r="Y93">
        <v>9633</v>
      </c>
      <c r="Z93">
        <v>11097</v>
      </c>
      <c r="AA93">
        <v>12596</v>
      </c>
      <c r="AB93">
        <v>315</v>
      </c>
      <c r="AC93">
        <v>711</v>
      </c>
      <c r="AD93">
        <v>1090</v>
      </c>
      <c r="AE93">
        <v>821</v>
      </c>
    </row>
    <row r="94" spans="1:31" x14ac:dyDescent="0.3">
      <c r="A94">
        <v>183300</v>
      </c>
      <c r="B94" t="s">
        <v>26</v>
      </c>
      <c r="C94">
        <v>56800</v>
      </c>
      <c r="D94">
        <v>1735</v>
      </c>
      <c r="E94">
        <v>2008</v>
      </c>
      <c r="F94">
        <v>2570</v>
      </c>
      <c r="G94">
        <v>2898</v>
      </c>
      <c r="H94">
        <v>345</v>
      </c>
      <c r="I94">
        <v>356</v>
      </c>
      <c r="J94">
        <v>588</v>
      </c>
      <c r="K94">
        <v>605</v>
      </c>
      <c r="L94">
        <v>19.899999999999999</v>
      </c>
      <c r="M94">
        <v>17.72</v>
      </c>
      <c r="N94">
        <v>22.89</v>
      </c>
      <c r="O94">
        <v>20.88</v>
      </c>
      <c r="P94">
        <v>21.04</v>
      </c>
      <c r="Q94">
        <v>17.010000000000002</v>
      </c>
      <c r="R94">
        <v>24.09</v>
      </c>
      <c r="S94">
        <v>18.57</v>
      </c>
      <c r="T94">
        <v>2515</v>
      </c>
      <c r="U94">
        <v>2680</v>
      </c>
      <c r="V94">
        <v>4707</v>
      </c>
      <c r="W94">
        <v>4441</v>
      </c>
      <c r="X94">
        <v>13185</v>
      </c>
      <c r="Y94">
        <v>17023</v>
      </c>
      <c r="Z94">
        <v>22240</v>
      </c>
      <c r="AA94">
        <v>25774</v>
      </c>
      <c r="AB94">
        <v>400</v>
      </c>
      <c r="AC94">
        <v>350</v>
      </c>
      <c r="AD94">
        <v>550</v>
      </c>
      <c r="AE94">
        <v>350</v>
      </c>
    </row>
    <row r="95" spans="1:31" x14ac:dyDescent="0.3">
      <c r="A95">
        <v>192820</v>
      </c>
      <c r="B95" t="s">
        <v>94</v>
      </c>
      <c r="C95">
        <v>83100</v>
      </c>
      <c r="D95">
        <v>13307</v>
      </c>
      <c r="E95">
        <v>13829</v>
      </c>
      <c r="F95">
        <v>15915</v>
      </c>
      <c r="G95">
        <v>18017</v>
      </c>
      <c r="H95">
        <v>540</v>
      </c>
      <c r="I95">
        <v>666</v>
      </c>
      <c r="J95">
        <v>1226</v>
      </c>
      <c r="K95">
        <v>1331</v>
      </c>
      <c r="L95">
        <v>4.0599999999999996</v>
      </c>
      <c r="M95">
        <v>4.82</v>
      </c>
      <c r="N95">
        <v>7.7</v>
      </c>
      <c r="O95">
        <v>7.39</v>
      </c>
      <c r="P95">
        <v>10.45</v>
      </c>
      <c r="Q95">
        <v>6.23</v>
      </c>
      <c r="R95">
        <v>16.46</v>
      </c>
      <c r="S95">
        <v>15.75</v>
      </c>
      <c r="T95">
        <v>3099</v>
      </c>
      <c r="U95">
        <v>2082</v>
      </c>
      <c r="V95">
        <v>6880</v>
      </c>
      <c r="W95">
        <v>7954</v>
      </c>
      <c r="X95">
        <v>33462</v>
      </c>
      <c r="Y95">
        <v>33405</v>
      </c>
      <c r="Z95">
        <v>49474</v>
      </c>
      <c r="AA95">
        <v>51571</v>
      </c>
      <c r="AB95">
        <v>881</v>
      </c>
      <c r="AD95">
        <v>550</v>
      </c>
      <c r="AE95">
        <v>468</v>
      </c>
    </row>
    <row r="96" spans="1:31" x14ac:dyDescent="0.3">
      <c r="A96">
        <v>194480</v>
      </c>
      <c r="B96" t="s">
        <v>73</v>
      </c>
      <c r="C96">
        <v>68200</v>
      </c>
      <c r="D96">
        <v>376</v>
      </c>
      <c r="E96">
        <v>705</v>
      </c>
      <c r="F96">
        <v>3693</v>
      </c>
      <c r="G96">
        <v>3634</v>
      </c>
      <c r="H96">
        <v>-222</v>
      </c>
      <c r="I96">
        <v>-61</v>
      </c>
      <c r="J96">
        <v>567</v>
      </c>
      <c r="K96">
        <v>815</v>
      </c>
      <c r="L96">
        <v>-59.01</v>
      </c>
      <c r="M96">
        <v>-8.68</v>
      </c>
      <c r="N96">
        <v>15.34</v>
      </c>
      <c r="O96">
        <v>22.43</v>
      </c>
      <c r="P96">
        <v>-11.95</v>
      </c>
      <c r="Q96">
        <v>-5.7</v>
      </c>
      <c r="R96">
        <v>45.11</v>
      </c>
      <c r="T96">
        <v>-1181</v>
      </c>
      <c r="U96">
        <v>-526</v>
      </c>
      <c r="V96">
        <v>5279</v>
      </c>
      <c r="W96">
        <v>5628</v>
      </c>
      <c r="X96">
        <v>10479</v>
      </c>
      <c r="Y96">
        <v>10286</v>
      </c>
      <c r="Z96">
        <v>15642</v>
      </c>
      <c r="AB96" t="s">
        <v>218</v>
      </c>
      <c r="AD96">
        <v>500</v>
      </c>
      <c r="AE96">
        <v>550</v>
      </c>
    </row>
    <row r="97" spans="1:31" x14ac:dyDescent="0.3">
      <c r="A97">
        <v>195870</v>
      </c>
      <c r="B97" t="s">
        <v>20</v>
      </c>
      <c r="C97">
        <v>64000</v>
      </c>
      <c r="D97">
        <v>3814</v>
      </c>
      <c r="E97">
        <v>4587</v>
      </c>
      <c r="F97">
        <v>6554</v>
      </c>
      <c r="G97">
        <v>7680</v>
      </c>
      <c r="H97">
        <v>270</v>
      </c>
      <c r="I97">
        <v>435</v>
      </c>
      <c r="J97">
        <v>863</v>
      </c>
      <c r="K97">
        <v>1275</v>
      </c>
      <c r="L97">
        <v>7.09</v>
      </c>
      <c r="M97">
        <v>9.49</v>
      </c>
      <c r="N97">
        <v>13.17</v>
      </c>
      <c r="O97">
        <v>16.600000000000001</v>
      </c>
      <c r="P97">
        <v>9.06</v>
      </c>
      <c r="Q97">
        <v>13.62</v>
      </c>
      <c r="R97">
        <v>27.09</v>
      </c>
      <c r="S97">
        <v>28.64</v>
      </c>
      <c r="T97">
        <v>1078</v>
      </c>
      <c r="U97">
        <v>1764</v>
      </c>
      <c r="V97">
        <v>4192</v>
      </c>
      <c r="W97">
        <v>5708</v>
      </c>
      <c r="X97">
        <v>12267</v>
      </c>
      <c r="Y97">
        <v>13638</v>
      </c>
      <c r="Z97">
        <v>17313</v>
      </c>
      <c r="AA97">
        <v>22544</v>
      </c>
      <c r="AB97">
        <v>350</v>
      </c>
      <c r="AC97">
        <v>450</v>
      </c>
      <c r="AD97">
        <v>600</v>
      </c>
      <c r="AE97">
        <v>702</v>
      </c>
    </row>
    <row r="98" spans="1:31" x14ac:dyDescent="0.3">
      <c r="A98">
        <v>204320</v>
      </c>
      <c r="B98" t="s">
        <v>50</v>
      </c>
      <c r="C98">
        <v>53300</v>
      </c>
      <c r="D98">
        <v>59819</v>
      </c>
      <c r="E98">
        <v>55635</v>
      </c>
      <c r="F98">
        <v>61474</v>
      </c>
      <c r="G98">
        <v>69027</v>
      </c>
      <c r="H98">
        <v>2186</v>
      </c>
      <c r="I98">
        <v>887</v>
      </c>
      <c r="J98">
        <v>2323</v>
      </c>
      <c r="K98">
        <v>3039</v>
      </c>
      <c r="L98">
        <v>3.65</v>
      </c>
      <c r="M98">
        <v>1.59</v>
      </c>
      <c r="N98">
        <v>3.78</v>
      </c>
      <c r="O98">
        <v>4.4000000000000004</v>
      </c>
      <c r="P98">
        <v>7.55</v>
      </c>
      <c r="Q98">
        <v>0.37</v>
      </c>
      <c r="R98">
        <v>9.31</v>
      </c>
      <c r="S98">
        <v>9.86</v>
      </c>
      <c r="T98">
        <v>2354</v>
      </c>
      <c r="U98">
        <v>123</v>
      </c>
      <c r="V98">
        <v>3559</v>
      </c>
      <c r="W98">
        <v>4272</v>
      </c>
      <c r="X98">
        <v>32284</v>
      </c>
      <c r="Y98">
        <v>34970</v>
      </c>
      <c r="Z98">
        <v>41672</v>
      </c>
      <c r="AA98">
        <v>45057</v>
      </c>
      <c r="AB98">
        <v>550</v>
      </c>
      <c r="AC98" t="s">
        <v>218</v>
      </c>
      <c r="AD98">
        <v>800</v>
      </c>
      <c r="AE98">
        <v>828</v>
      </c>
    </row>
    <row r="99" spans="1:31" x14ac:dyDescent="0.3">
      <c r="A99">
        <v>207940</v>
      </c>
      <c r="B99" t="s">
        <v>75</v>
      </c>
      <c r="C99">
        <v>835000</v>
      </c>
      <c r="D99">
        <v>7016</v>
      </c>
      <c r="E99">
        <v>11648</v>
      </c>
      <c r="F99">
        <v>15680</v>
      </c>
      <c r="G99">
        <v>19426</v>
      </c>
      <c r="H99">
        <v>917</v>
      </c>
      <c r="I99">
        <v>2928</v>
      </c>
      <c r="J99">
        <v>5373</v>
      </c>
      <c r="K99">
        <v>6521</v>
      </c>
      <c r="L99">
        <v>13.08</v>
      </c>
      <c r="M99">
        <v>25.14</v>
      </c>
      <c r="N99">
        <v>34.270000000000003</v>
      </c>
      <c r="O99">
        <v>33.57</v>
      </c>
      <c r="P99">
        <v>1.44</v>
      </c>
      <c r="R99">
        <v>8.2100000000000009</v>
      </c>
      <c r="S99">
        <v>9.2899999999999991</v>
      </c>
      <c r="T99">
        <v>741</v>
      </c>
      <c r="U99">
        <v>3599</v>
      </c>
      <c r="V99">
        <v>5878</v>
      </c>
      <c r="W99">
        <v>7273</v>
      </c>
      <c r="X99">
        <v>41377</v>
      </c>
      <c r="Y99">
        <v>68678</v>
      </c>
      <c r="Z99">
        <v>74537</v>
      </c>
      <c r="AA99">
        <v>83643</v>
      </c>
      <c r="AB99" t="s">
        <v>218</v>
      </c>
      <c r="AC99" t="s">
        <v>218</v>
      </c>
      <c r="AE99" t="s">
        <v>218</v>
      </c>
    </row>
    <row r="100" spans="1:31" x14ac:dyDescent="0.3">
      <c r="A100">
        <v>213420</v>
      </c>
      <c r="B100" t="s">
        <v>119</v>
      </c>
      <c r="C100">
        <v>42200</v>
      </c>
      <c r="D100">
        <v>979</v>
      </c>
      <c r="E100">
        <v>1442</v>
      </c>
      <c r="F100">
        <v>1914</v>
      </c>
      <c r="G100">
        <v>2059</v>
      </c>
      <c r="H100">
        <v>208</v>
      </c>
      <c r="I100">
        <v>401</v>
      </c>
      <c r="J100">
        <v>510</v>
      </c>
      <c r="K100">
        <v>549</v>
      </c>
      <c r="L100">
        <v>21.21</v>
      </c>
      <c r="M100">
        <v>27.82</v>
      </c>
      <c r="N100">
        <v>26.64</v>
      </c>
      <c r="O100">
        <v>26.66</v>
      </c>
      <c r="P100">
        <v>12.73</v>
      </c>
      <c r="Q100">
        <v>18.91</v>
      </c>
      <c r="S100">
        <v>17</v>
      </c>
      <c r="T100">
        <v>798</v>
      </c>
      <c r="U100">
        <v>1389</v>
      </c>
      <c r="V100">
        <v>1945</v>
      </c>
      <c r="W100">
        <v>2146</v>
      </c>
      <c r="X100">
        <v>6663</v>
      </c>
      <c r="Y100">
        <v>8030</v>
      </c>
      <c r="Z100">
        <v>11561</v>
      </c>
      <c r="AA100">
        <v>13712</v>
      </c>
      <c r="AB100" t="s">
        <v>218</v>
      </c>
      <c r="AC100" t="s">
        <v>218</v>
      </c>
      <c r="AE100" t="s">
        <v>218</v>
      </c>
    </row>
    <row r="101" spans="1:31" x14ac:dyDescent="0.3">
      <c r="A101">
        <v>218410</v>
      </c>
      <c r="B101" t="s">
        <v>109</v>
      </c>
      <c r="C101">
        <v>30550</v>
      </c>
      <c r="D101">
        <v>1078</v>
      </c>
      <c r="E101">
        <v>705</v>
      </c>
      <c r="F101">
        <v>1016</v>
      </c>
      <c r="G101">
        <v>1776</v>
      </c>
      <c r="H101">
        <v>179</v>
      </c>
      <c r="I101">
        <v>-30</v>
      </c>
      <c r="J101">
        <v>44</v>
      </c>
      <c r="K101">
        <v>277</v>
      </c>
      <c r="L101">
        <v>16.64</v>
      </c>
      <c r="M101">
        <v>-4.25</v>
      </c>
      <c r="N101">
        <v>4.3</v>
      </c>
      <c r="O101">
        <v>15.58</v>
      </c>
      <c r="P101">
        <v>11.22</v>
      </c>
      <c r="Q101">
        <v>1.02</v>
      </c>
      <c r="R101">
        <v>2.5299999999999998</v>
      </c>
      <c r="S101">
        <v>10.24</v>
      </c>
      <c r="T101">
        <v>835</v>
      </c>
      <c r="U101">
        <v>83</v>
      </c>
      <c r="V101">
        <v>237</v>
      </c>
      <c r="W101">
        <v>1084</v>
      </c>
      <c r="X101">
        <v>8145</v>
      </c>
      <c r="Y101">
        <v>8109</v>
      </c>
      <c r="Z101">
        <v>10675</v>
      </c>
      <c r="AA101">
        <v>10883</v>
      </c>
      <c r="AB101">
        <v>195</v>
      </c>
      <c r="AC101">
        <v>98</v>
      </c>
      <c r="AD101">
        <v>150</v>
      </c>
      <c r="AE101">
        <v>167</v>
      </c>
    </row>
    <row r="102" spans="1:31" x14ac:dyDescent="0.3">
      <c r="A102">
        <v>237690</v>
      </c>
      <c r="B102" t="s">
        <v>80</v>
      </c>
      <c r="C102">
        <v>96200</v>
      </c>
      <c r="D102">
        <v>933</v>
      </c>
      <c r="E102">
        <v>1241</v>
      </c>
      <c r="F102">
        <v>1656</v>
      </c>
      <c r="G102">
        <v>2206</v>
      </c>
      <c r="H102">
        <v>-267</v>
      </c>
      <c r="I102">
        <v>-188</v>
      </c>
      <c r="J102">
        <v>56</v>
      </c>
      <c r="K102">
        <v>170</v>
      </c>
      <c r="L102">
        <v>-28.63</v>
      </c>
      <c r="M102">
        <v>-15.16</v>
      </c>
      <c r="N102">
        <v>3.37</v>
      </c>
      <c r="O102">
        <v>7.71</v>
      </c>
      <c r="P102">
        <v>-5.86</v>
      </c>
      <c r="Q102">
        <v>-4.08</v>
      </c>
      <c r="R102">
        <v>1.07</v>
      </c>
      <c r="S102">
        <v>5.36</v>
      </c>
      <c r="T102">
        <v>-993</v>
      </c>
      <c r="U102">
        <v>-651</v>
      </c>
      <c r="V102">
        <v>178</v>
      </c>
      <c r="W102">
        <v>925</v>
      </c>
      <c r="X102">
        <v>16125</v>
      </c>
      <c r="Y102">
        <v>15830</v>
      </c>
      <c r="Z102">
        <v>17171</v>
      </c>
      <c r="AA102">
        <v>17363</v>
      </c>
      <c r="AB102" t="s">
        <v>218</v>
      </c>
      <c r="AC102" t="s">
        <v>218</v>
      </c>
      <c r="AD102">
        <v>500</v>
      </c>
      <c r="AE102">
        <v>200</v>
      </c>
    </row>
    <row r="103" spans="1:31" x14ac:dyDescent="0.3">
      <c r="A103">
        <v>240810</v>
      </c>
      <c r="B103" t="s">
        <v>10</v>
      </c>
      <c r="C103">
        <v>36700</v>
      </c>
      <c r="D103">
        <v>6692</v>
      </c>
      <c r="E103">
        <v>10909</v>
      </c>
      <c r="F103">
        <v>12323</v>
      </c>
      <c r="G103">
        <v>13783</v>
      </c>
      <c r="H103">
        <v>411</v>
      </c>
      <c r="I103">
        <v>1406</v>
      </c>
      <c r="J103">
        <v>1641</v>
      </c>
      <c r="K103">
        <v>2112</v>
      </c>
      <c r="L103">
        <v>6.14</v>
      </c>
      <c r="M103">
        <v>12.89</v>
      </c>
      <c r="N103">
        <v>13.32</v>
      </c>
      <c r="O103">
        <v>15.32</v>
      </c>
      <c r="P103">
        <v>9.16</v>
      </c>
      <c r="Q103">
        <v>15.91</v>
      </c>
      <c r="R103">
        <v>19.82</v>
      </c>
      <c r="S103">
        <v>19.04</v>
      </c>
      <c r="T103">
        <v>885</v>
      </c>
      <c r="U103">
        <v>1993</v>
      </c>
      <c r="V103">
        <v>2957</v>
      </c>
      <c r="W103">
        <v>3445</v>
      </c>
      <c r="X103">
        <v>11739</v>
      </c>
      <c r="Y103">
        <v>13737</v>
      </c>
      <c r="Z103">
        <v>16597</v>
      </c>
      <c r="AA103">
        <v>20207</v>
      </c>
      <c r="AB103" t="s">
        <v>218</v>
      </c>
      <c r="AC103">
        <v>200</v>
      </c>
      <c r="AD103">
        <v>300</v>
      </c>
      <c r="AE103">
        <v>288</v>
      </c>
    </row>
    <row r="104" spans="1:31" x14ac:dyDescent="0.3">
      <c r="A104">
        <v>247540</v>
      </c>
      <c r="B104" t="s">
        <v>35</v>
      </c>
      <c r="C104">
        <v>458500</v>
      </c>
      <c r="D104">
        <v>6161</v>
      </c>
      <c r="E104">
        <v>8547</v>
      </c>
      <c r="F104">
        <v>14856</v>
      </c>
      <c r="G104">
        <v>28821</v>
      </c>
      <c r="H104">
        <v>371</v>
      </c>
      <c r="I104">
        <v>548</v>
      </c>
      <c r="J104">
        <v>1150</v>
      </c>
      <c r="K104">
        <v>2244</v>
      </c>
      <c r="L104">
        <v>6.02</v>
      </c>
      <c r="M104">
        <v>6.41</v>
      </c>
      <c r="N104">
        <v>7.74</v>
      </c>
      <c r="O104">
        <v>7.79</v>
      </c>
      <c r="P104">
        <v>12.99</v>
      </c>
      <c r="Q104" t="s">
        <v>184</v>
      </c>
      <c r="R104">
        <v>20.260000000000002</v>
      </c>
      <c r="S104">
        <v>23.84</v>
      </c>
      <c r="T104">
        <v>1745</v>
      </c>
      <c r="U104">
        <v>2247</v>
      </c>
      <c r="V104">
        <v>4648</v>
      </c>
      <c r="W104">
        <v>7179</v>
      </c>
      <c r="X104">
        <v>18083</v>
      </c>
      <c r="Y104">
        <v>21170</v>
      </c>
      <c r="Z104">
        <v>24156</v>
      </c>
      <c r="AA104">
        <v>36283</v>
      </c>
      <c r="AB104">
        <v>150</v>
      </c>
      <c r="AC104">
        <v>450</v>
      </c>
      <c r="AD104">
        <v>920</v>
      </c>
      <c r="AE104">
        <v>676</v>
      </c>
    </row>
    <row r="105" spans="1:31" x14ac:dyDescent="0.3">
      <c r="A105">
        <v>263750</v>
      </c>
      <c r="B105" t="s">
        <v>74</v>
      </c>
      <c r="C105">
        <v>107200</v>
      </c>
      <c r="D105">
        <v>5359</v>
      </c>
      <c r="E105">
        <v>4888</v>
      </c>
      <c r="F105">
        <v>4038</v>
      </c>
      <c r="G105">
        <v>7318</v>
      </c>
      <c r="H105">
        <v>1506</v>
      </c>
      <c r="I105">
        <v>1573</v>
      </c>
      <c r="J105">
        <v>430</v>
      </c>
      <c r="K105">
        <v>2950</v>
      </c>
      <c r="L105">
        <v>28.1</v>
      </c>
      <c r="M105">
        <v>32.18</v>
      </c>
      <c r="N105">
        <v>10.64</v>
      </c>
      <c r="O105">
        <v>40.31</v>
      </c>
      <c r="P105">
        <v>31.62</v>
      </c>
      <c r="Q105">
        <v>16.45</v>
      </c>
      <c r="R105">
        <v>8.76</v>
      </c>
      <c r="S105">
        <v>30.09</v>
      </c>
      <c r="T105">
        <v>2424</v>
      </c>
      <c r="U105">
        <v>1543</v>
      </c>
      <c r="V105">
        <v>897</v>
      </c>
      <c r="W105">
        <v>3771</v>
      </c>
      <c r="X105">
        <v>9694</v>
      </c>
      <c r="Y105">
        <v>10583</v>
      </c>
      <c r="Z105">
        <v>11757</v>
      </c>
      <c r="AA105">
        <v>15387</v>
      </c>
      <c r="AE105" t="s">
        <v>218</v>
      </c>
    </row>
    <row r="106" spans="1:31" x14ac:dyDescent="0.3">
      <c r="A106">
        <v>265520</v>
      </c>
      <c r="B106" t="s">
        <v>117</v>
      </c>
      <c r="C106">
        <v>22800</v>
      </c>
      <c r="D106">
        <v>4621</v>
      </c>
      <c r="E106">
        <v>5918</v>
      </c>
      <c r="F106">
        <v>5287</v>
      </c>
      <c r="G106">
        <v>5630</v>
      </c>
      <c r="H106">
        <v>284</v>
      </c>
      <c r="I106">
        <v>463</v>
      </c>
      <c r="J106">
        <v>643</v>
      </c>
      <c r="K106">
        <v>600</v>
      </c>
      <c r="L106">
        <v>6.15</v>
      </c>
      <c r="M106">
        <v>7.82</v>
      </c>
      <c r="N106">
        <v>12.16</v>
      </c>
      <c r="O106">
        <v>10.66</v>
      </c>
      <c r="P106">
        <v>8.57</v>
      </c>
      <c r="Q106">
        <v>19.78</v>
      </c>
      <c r="R106">
        <v>34.68</v>
      </c>
      <c r="S106">
        <v>22.09</v>
      </c>
      <c r="T106">
        <v>618</v>
      </c>
      <c r="U106">
        <v>1633</v>
      </c>
      <c r="V106">
        <v>3741</v>
      </c>
      <c r="W106">
        <v>3076</v>
      </c>
      <c r="X106">
        <v>7523</v>
      </c>
      <c r="Y106">
        <v>9107</v>
      </c>
      <c r="Z106">
        <v>12713</v>
      </c>
      <c r="AA106">
        <v>15532</v>
      </c>
      <c r="AB106">
        <v>50</v>
      </c>
      <c r="AC106">
        <v>120</v>
      </c>
      <c r="AD106">
        <v>240</v>
      </c>
      <c r="AE106">
        <v>300</v>
      </c>
    </row>
    <row r="107" spans="1:31" x14ac:dyDescent="0.3">
      <c r="A107">
        <v>267980</v>
      </c>
      <c r="B107" t="s">
        <v>88</v>
      </c>
      <c r="C107">
        <v>68700</v>
      </c>
      <c r="D107">
        <v>13933</v>
      </c>
      <c r="E107">
        <v>14631</v>
      </c>
      <c r="F107">
        <v>15519</v>
      </c>
      <c r="G107">
        <v>16420</v>
      </c>
      <c r="H107">
        <v>853</v>
      </c>
      <c r="I107">
        <v>865</v>
      </c>
      <c r="J107">
        <v>878</v>
      </c>
      <c r="K107">
        <v>948</v>
      </c>
      <c r="L107">
        <v>6.12</v>
      </c>
      <c r="M107">
        <v>5.91</v>
      </c>
      <c r="N107">
        <v>5.66</v>
      </c>
      <c r="O107">
        <v>5.77</v>
      </c>
      <c r="P107">
        <v>17.14</v>
      </c>
      <c r="Q107">
        <v>13.67</v>
      </c>
      <c r="R107">
        <v>15.84</v>
      </c>
      <c r="S107">
        <v>13.69</v>
      </c>
      <c r="T107">
        <v>8202</v>
      </c>
      <c r="U107">
        <v>7350</v>
      </c>
      <c r="V107">
        <v>9466</v>
      </c>
      <c r="W107">
        <v>9288</v>
      </c>
      <c r="X107">
        <v>51546</v>
      </c>
      <c r="Y107">
        <v>57834</v>
      </c>
      <c r="Z107">
        <v>67256</v>
      </c>
      <c r="AA107">
        <v>76540</v>
      </c>
      <c r="AB107">
        <v>800</v>
      </c>
      <c r="AC107">
        <v>800</v>
      </c>
      <c r="AD107">
        <v>1200</v>
      </c>
      <c r="AE107">
        <v>1000</v>
      </c>
    </row>
    <row r="108" spans="1:31" x14ac:dyDescent="0.3">
      <c r="A108">
        <v>271560</v>
      </c>
      <c r="B108" t="s">
        <v>85</v>
      </c>
      <c r="C108">
        <v>86900</v>
      </c>
      <c r="D108">
        <v>20233</v>
      </c>
      <c r="E108">
        <v>22298</v>
      </c>
      <c r="F108">
        <v>23555</v>
      </c>
      <c r="G108">
        <v>25568</v>
      </c>
      <c r="H108">
        <v>3276</v>
      </c>
      <c r="I108">
        <v>3761</v>
      </c>
      <c r="J108">
        <v>3729</v>
      </c>
      <c r="K108">
        <v>4089</v>
      </c>
      <c r="L108">
        <v>16.190000000000001</v>
      </c>
      <c r="M108">
        <v>16.87</v>
      </c>
      <c r="N108">
        <v>15.83</v>
      </c>
      <c r="O108">
        <v>15.99</v>
      </c>
      <c r="P108">
        <v>14.24</v>
      </c>
      <c r="Q108">
        <v>15.5</v>
      </c>
      <c r="R108">
        <v>12.75</v>
      </c>
      <c r="S108">
        <v>12.33</v>
      </c>
      <c r="T108">
        <v>5453</v>
      </c>
      <c r="U108">
        <v>6768</v>
      </c>
      <c r="V108">
        <v>6518</v>
      </c>
      <c r="W108">
        <v>7313</v>
      </c>
      <c r="X108">
        <v>41050</v>
      </c>
      <c r="Y108">
        <v>46294</v>
      </c>
      <c r="Z108">
        <v>55935</v>
      </c>
      <c r="AA108">
        <v>62733</v>
      </c>
      <c r="AB108">
        <v>600</v>
      </c>
      <c r="AC108">
        <v>750</v>
      </c>
      <c r="AD108">
        <v>750</v>
      </c>
      <c r="AE108">
        <v>800</v>
      </c>
    </row>
    <row r="109" spans="1:31" x14ac:dyDescent="0.3">
      <c r="A109">
        <v>272290</v>
      </c>
      <c r="B109" t="s">
        <v>120</v>
      </c>
      <c r="C109">
        <v>52500</v>
      </c>
      <c r="D109">
        <v>3493</v>
      </c>
      <c r="E109">
        <v>3363</v>
      </c>
      <c r="F109">
        <v>4873</v>
      </c>
      <c r="G109">
        <v>5552</v>
      </c>
      <c r="H109">
        <v>465</v>
      </c>
      <c r="I109">
        <v>438</v>
      </c>
      <c r="J109">
        <v>967</v>
      </c>
      <c r="K109">
        <v>1201</v>
      </c>
      <c r="L109">
        <v>13.31</v>
      </c>
      <c r="M109">
        <v>13.04</v>
      </c>
      <c r="N109">
        <v>19.850000000000001</v>
      </c>
      <c r="O109">
        <v>21.63</v>
      </c>
      <c r="P109">
        <v>21.1</v>
      </c>
      <c r="Q109">
        <v>13.17</v>
      </c>
      <c r="R109">
        <v>31.38</v>
      </c>
      <c r="S109">
        <v>27</v>
      </c>
      <c r="T109">
        <v>1767</v>
      </c>
      <c r="U109">
        <v>1290</v>
      </c>
      <c r="V109">
        <v>4091</v>
      </c>
      <c r="W109">
        <v>4737</v>
      </c>
      <c r="X109">
        <v>9350</v>
      </c>
      <c r="Y109">
        <v>10568</v>
      </c>
      <c r="Z109">
        <v>15776</v>
      </c>
      <c r="AA109">
        <v>19668</v>
      </c>
      <c r="AC109" t="s">
        <v>218</v>
      </c>
      <c r="AD109">
        <v>350</v>
      </c>
      <c r="AE109">
        <v>306</v>
      </c>
    </row>
    <row r="110" spans="1:31" x14ac:dyDescent="0.3">
      <c r="A110">
        <v>278280</v>
      </c>
      <c r="B110" t="s">
        <v>42</v>
      </c>
      <c r="C110">
        <v>299600</v>
      </c>
      <c r="D110">
        <v>1353</v>
      </c>
      <c r="E110">
        <v>1555</v>
      </c>
      <c r="F110">
        <v>2716</v>
      </c>
      <c r="G110">
        <v>3968</v>
      </c>
      <c r="H110">
        <v>272</v>
      </c>
      <c r="I110">
        <v>301</v>
      </c>
      <c r="J110">
        <v>506</v>
      </c>
      <c r="K110">
        <v>766</v>
      </c>
      <c r="L110">
        <v>20.100000000000001</v>
      </c>
      <c r="M110">
        <v>19.38</v>
      </c>
      <c r="N110">
        <v>18.64</v>
      </c>
      <c r="O110">
        <v>19.3</v>
      </c>
      <c r="P110">
        <v>14.49</v>
      </c>
      <c r="Q110">
        <v>12.57</v>
      </c>
      <c r="R110">
        <v>17.190000000000001</v>
      </c>
      <c r="S110">
        <v>20.47</v>
      </c>
      <c r="T110">
        <v>2343</v>
      </c>
      <c r="U110">
        <v>2734</v>
      </c>
      <c r="V110">
        <v>4377</v>
      </c>
      <c r="W110">
        <v>6456</v>
      </c>
      <c r="X110">
        <v>21060</v>
      </c>
      <c r="Y110">
        <v>22830</v>
      </c>
      <c r="Z110">
        <v>28680</v>
      </c>
      <c r="AA110">
        <v>34836</v>
      </c>
      <c r="AB110">
        <v>300</v>
      </c>
      <c r="AC110">
        <v>300</v>
      </c>
      <c r="AD110">
        <v>300</v>
      </c>
      <c r="AE110">
        <v>300</v>
      </c>
    </row>
    <row r="111" spans="1:31" x14ac:dyDescent="0.3">
      <c r="A111">
        <v>294090</v>
      </c>
      <c r="B111" t="s">
        <v>82</v>
      </c>
      <c r="C111">
        <v>22800</v>
      </c>
      <c r="E111" t="s">
        <v>218</v>
      </c>
      <c r="F111">
        <v>7</v>
      </c>
      <c r="H111">
        <v>-67</v>
      </c>
      <c r="I111">
        <v>-129</v>
      </c>
      <c r="J111">
        <v>-269</v>
      </c>
      <c r="M111">
        <v>-59379.02</v>
      </c>
      <c r="N111">
        <v>-3878.99</v>
      </c>
      <c r="P111">
        <v>-202.28</v>
      </c>
      <c r="Q111">
        <v>-138.74</v>
      </c>
      <c r="R111">
        <v>-138.1</v>
      </c>
      <c r="T111">
        <v>-466</v>
      </c>
      <c r="U111">
        <v>-3602</v>
      </c>
      <c r="V111">
        <v>-1234</v>
      </c>
      <c r="X111">
        <v>167</v>
      </c>
      <c r="Y111">
        <v>1050</v>
      </c>
      <c r="Z111">
        <v>739</v>
      </c>
      <c r="AC111" t="s">
        <v>218</v>
      </c>
    </row>
    <row r="112" spans="1:31" x14ac:dyDescent="0.3">
      <c r="A112">
        <v>298020</v>
      </c>
      <c r="B112" t="s">
        <v>58</v>
      </c>
      <c r="C112">
        <v>422000</v>
      </c>
      <c r="D112">
        <v>59831</v>
      </c>
      <c r="E112">
        <v>51616</v>
      </c>
      <c r="F112">
        <v>85960</v>
      </c>
      <c r="G112">
        <v>88199</v>
      </c>
      <c r="H112">
        <v>3229</v>
      </c>
      <c r="I112">
        <v>2666</v>
      </c>
      <c r="J112">
        <v>14237</v>
      </c>
      <c r="K112">
        <v>9944</v>
      </c>
      <c r="L112">
        <v>5.4</v>
      </c>
      <c r="M112">
        <v>5.16</v>
      </c>
      <c r="N112">
        <v>16.559999999999999</v>
      </c>
      <c r="O112">
        <v>11.27</v>
      </c>
      <c r="P112">
        <v>20.86</v>
      </c>
      <c r="Q112">
        <v>25.1</v>
      </c>
      <c r="R112">
        <v>76.22</v>
      </c>
      <c r="S112">
        <v>34.44</v>
      </c>
      <c r="T112">
        <v>21510</v>
      </c>
      <c r="U112">
        <v>31610</v>
      </c>
      <c r="V112">
        <v>178008</v>
      </c>
      <c r="W112">
        <v>131706</v>
      </c>
      <c r="X112">
        <v>113298</v>
      </c>
      <c r="Y112">
        <v>139253</v>
      </c>
      <c r="Z112">
        <v>329152</v>
      </c>
      <c r="AA112">
        <v>437891</v>
      </c>
      <c r="AB112">
        <v>2000</v>
      </c>
      <c r="AC112">
        <v>5000</v>
      </c>
      <c r="AD112">
        <v>50000</v>
      </c>
      <c r="AE112">
        <v>13833</v>
      </c>
    </row>
    <row r="113" spans="1:31" x14ac:dyDescent="0.3">
      <c r="A113">
        <v>298050</v>
      </c>
      <c r="B113" t="s">
        <v>65</v>
      </c>
      <c r="C113">
        <v>511000</v>
      </c>
      <c r="D113">
        <v>30536</v>
      </c>
      <c r="E113">
        <v>23946</v>
      </c>
      <c r="F113">
        <v>35978</v>
      </c>
      <c r="G113">
        <v>39524</v>
      </c>
      <c r="H113">
        <v>1583</v>
      </c>
      <c r="I113">
        <v>342</v>
      </c>
      <c r="J113">
        <v>4373</v>
      </c>
      <c r="K113">
        <v>4329</v>
      </c>
      <c r="L113">
        <v>5.18</v>
      </c>
      <c r="M113">
        <v>1.43</v>
      </c>
      <c r="N113">
        <v>12.16</v>
      </c>
      <c r="O113">
        <v>10.95</v>
      </c>
      <c r="P113">
        <v>-19.739999999999998</v>
      </c>
      <c r="Q113">
        <v>0.03</v>
      </c>
      <c r="R113">
        <v>54.69</v>
      </c>
      <c r="S113">
        <v>34.979999999999997</v>
      </c>
      <c r="T113">
        <v>-15622</v>
      </c>
      <c r="U113">
        <v>18</v>
      </c>
      <c r="V113">
        <v>55960</v>
      </c>
      <c r="W113">
        <v>55213</v>
      </c>
      <c r="X113">
        <v>72388</v>
      </c>
      <c r="Y113">
        <v>70017</v>
      </c>
      <c r="Z113">
        <v>135183</v>
      </c>
      <c r="AA113">
        <v>181367</v>
      </c>
      <c r="AB113" t="s">
        <v>218</v>
      </c>
      <c r="AC113" t="s">
        <v>218</v>
      </c>
      <c r="AD113">
        <v>10000</v>
      </c>
      <c r="AE113">
        <v>10000</v>
      </c>
    </row>
    <row r="114" spans="1:31" x14ac:dyDescent="0.3">
      <c r="A114">
        <v>307950</v>
      </c>
      <c r="B114" t="s">
        <v>52</v>
      </c>
      <c r="C114">
        <v>132000</v>
      </c>
      <c r="D114">
        <v>15718</v>
      </c>
      <c r="E114">
        <v>15626</v>
      </c>
      <c r="F114">
        <v>20704</v>
      </c>
      <c r="G114">
        <v>23626</v>
      </c>
      <c r="H114">
        <v>802</v>
      </c>
      <c r="I114">
        <v>868</v>
      </c>
      <c r="J114">
        <v>961</v>
      </c>
      <c r="K114">
        <v>1242</v>
      </c>
      <c r="L114">
        <v>5.0999999999999996</v>
      </c>
      <c r="M114">
        <v>5.56</v>
      </c>
      <c r="N114">
        <v>4.6399999999999997</v>
      </c>
      <c r="O114">
        <v>5.26</v>
      </c>
      <c r="P114">
        <v>11.71</v>
      </c>
      <c r="Q114">
        <v>11.09</v>
      </c>
      <c r="R114">
        <v>7.26</v>
      </c>
      <c r="S114">
        <v>7.1</v>
      </c>
      <c r="T114">
        <v>2673</v>
      </c>
      <c r="U114">
        <v>2809</v>
      </c>
      <c r="V114">
        <v>2702</v>
      </c>
      <c r="W114">
        <v>3336</v>
      </c>
      <c r="X114">
        <v>24259</v>
      </c>
      <c r="Y114">
        <v>26430</v>
      </c>
      <c r="Z114">
        <v>49874</v>
      </c>
      <c r="AA114">
        <v>44160</v>
      </c>
      <c r="AB114">
        <v>710</v>
      </c>
      <c r="AC114">
        <v>750</v>
      </c>
      <c r="AD114">
        <v>700</v>
      </c>
      <c r="AE114">
        <v>775</v>
      </c>
    </row>
    <row r="115" spans="1:31" x14ac:dyDescent="0.3">
      <c r="A115">
        <v>319660</v>
      </c>
      <c r="B115" t="s">
        <v>22</v>
      </c>
      <c r="C115">
        <v>47550</v>
      </c>
      <c r="D115">
        <v>1546</v>
      </c>
      <c r="E115">
        <v>2657</v>
      </c>
      <c r="F115">
        <v>4458</v>
      </c>
      <c r="G115">
        <v>4836</v>
      </c>
      <c r="H115">
        <v>169</v>
      </c>
      <c r="I115">
        <v>316</v>
      </c>
      <c r="J115">
        <v>941</v>
      </c>
      <c r="K115">
        <v>1132</v>
      </c>
      <c r="L115">
        <v>10.93</v>
      </c>
      <c r="M115">
        <v>11.87</v>
      </c>
      <c r="N115">
        <v>21.11</v>
      </c>
      <c r="O115">
        <v>23.39</v>
      </c>
      <c r="P115" t="s">
        <v>184</v>
      </c>
      <c r="Q115">
        <v>11</v>
      </c>
      <c r="R115">
        <v>30.3</v>
      </c>
      <c r="S115">
        <v>26.88</v>
      </c>
      <c r="T115">
        <v>1346</v>
      </c>
      <c r="U115">
        <v>1508</v>
      </c>
      <c r="V115">
        <v>5197</v>
      </c>
      <c r="W115">
        <v>5980</v>
      </c>
      <c r="X115">
        <v>13228</v>
      </c>
      <c r="Y115">
        <v>14836</v>
      </c>
      <c r="Z115">
        <v>19776</v>
      </c>
      <c r="AA115">
        <v>25247</v>
      </c>
      <c r="AB115">
        <v>300</v>
      </c>
      <c r="AC115">
        <v>300</v>
      </c>
      <c r="AD115">
        <v>600</v>
      </c>
      <c r="AE115">
        <v>640</v>
      </c>
    </row>
    <row r="116" spans="1:31" x14ac:dyDescent="0.3">
      <c r="A116">
        <v>323410</v>
      </c>
      <c r="B116" t="s">
        <v>105</v>
      </c>
      <c r="C116">
        <v>46200</v>
      </c>
      <c r="D116">
        <v>6649</v>
      </c>
      <c r="E116">
        <v>8042</v>
      </c>
      <c r="F116">
        <v>10649</v>
      </c>
      <c r="H116">
        <v>133</v>
      </c>
      <c r="I116">
        <v>1226</v>
      </c>
      <c r="J116">
        <v>2569</v>
      </c>
      <c r="K116">
        <v>4441</v>
      </c>
      <c r="L116">
        <v>1.99</v>
      </c>
      <c r="M116">
        <v>15.24</v>
      </c>
      <c r="N116">
        <v>24.13</v>
      </c>
      <c r="P116">
        <v>0.97</v>
      </c>
      <c r="Q116">
        <v>5.08</v>
      </c>
      <c r="R116">
        <v>4.91</v>
      </c>
      <c r="S116">
        <v>5.82</v>
      </c>
      <c r="T116">
        <v>51</v>
      </c>
      <c r="U116">
        <v>309</v>
      </c>
      <c r="V116">
        <v>467</v>
      </c>
      <c r="W116">
        <v>695</v>
      </c>
      <c r="X116">
        <v>4598</v>
      </c>
      <c r="Y116">
        <v>6861</v>
      </c>
      <c r="Z116">
        <v>11620</v>
      </c>
      <c r="AA116">
        <v>12272</v>
      </c>
      <c r="AE116">
        <v>64</v>
      </c>
    </row>
    <row r="117" spans="1:31" x14ac:dyDescent="0.3">
      <c r="A117">
        <v>330860</v>
      </c>
      <c r="B117" t="s">
        <v>18</v>
      </c>
      <c r="C117">
        <v>43300</v>
      </c>
      <c r="D117">
        <v>547</v>
      </c>
      <c r="E117">
        <v>678</v>
      </c>
      <c r="F117">
        <v>1142</v>
      </c>
      <c r="G117">
        <v>1774</v>
      </c>
      <c r="H117">
        <v>182</v>
      </c>
      <c r="I117">
        <v>87</v>
      </c>
      <c r="J117">
        <v>269</v>
      </c>
      <c r="K117">
        <v>456</v>
      </c>
      <c r="L117">
        <v>33.28</v>
      </c>
      <c r="M117">
        <v>12.75</v>
      </c>
      <c r="N117">
        <v>23.57</v>
      </c>
      <c r="O117">
        <v>25.67</v>
      </c>
      <c r="Q117">
        <v>-39.119999999999997</v>
      </c>
      <c r="R117">
        <v>14.09</v>
      </c>
      <c r="S117">
        <v>17.25</v>
      </c>
      <c r="T117">
        <v>860</v>
      </c>
      <c r="U117">
        <v>-4124</v>
      </c>
      <c r="V117">
        <v>2068</v>
      </c>
      <c r="W117">
        <v>3004</v>
      </c>
      <c r="X117">
        <v>3876</v>
      </c>
      <c r="Y117">
        <v>13343</v>
      </c>
      <c r="Z117">
        <v>16497</v>
      </c>
      <c r="AA117">
        <v>18340</v>
      </c>
      <c r="AE117" t="s">
        <v>218</v>
      </c>
    </row>
    <row r="118" spans="1:31" x14ac:dyDescent="0.3">
      <c r="A118">
        <v>336260</v>
      </c>
      <c r="B118" t="s">
        <v>63</v>
      </c>
      <c r="C118">
        <v>38250</v>
      </c>
      <c r="D118">
        <v>2212</v>
      </c>
      <c r="E118">
        <v>4618</v>
      </c>
      <c r="F118">
        <v>3814</v>
      </c>
      <c r="G118">
        <v>6697</v>
      </c>
      <c r="H118">
        <v>195</v>
      </c>
      <c r="I118">
        <v>260</v>
      </c>
      <c r="J118">
        <v>180</v>
      </c>
      <c r="K118">
        <v>446</v>
      </c>
      <c r="L118">
        <v>8.81</v>
      </c>
      <c r="M118">
        <v>5.64</v>
      </c>
      <c r="N118">
        <v>4.72</v>
      </c>
      <c r="O118">
        <v>6.67</v>
      </c>
      <c r="Q118">
        <v>4.18</v>
      </c>
      <c r="R118">
        <v>1.69</v>
      </c>
      <c r="S118">
        <v>6.06</v>
      </c>
      <c r="T118">
        <v>643</v>
      </c>
      <c r="U118">
        <v>193</v>
      </c>
      <c r="V118">
        <v>106</v>
      </c>
      <c r="W118">
        <v>395</v>
      </c>
      <c r="X118">
        <v>2276</v>
      </c>
      <c r="Y118">
        <v>6263</v>
      </c>
      <c r="Z118">
        <v>6332</v>
      </c>
      <c r="AA118">
        <v>6704</v>
      </c>
      <c r="AC118" t="s">
        <v>218</v>
      </c>
      <c r="AE118">
        <v>44</v>
      </c>
    </row>
    <row r="119" spans="1:31" x14ac:dyDescent="0.3">
      <c r="A119">
        <v>336370</v>
      </c>
      <c r="B119" t="s">
        <v>41</v>
      </c>
      <c r="C119">
        <v>70900</v>
      </c>
      <c r="D119">
        <v>700</v>
      </c>
      <c r="E119">
        <v>2902</v>
      </c>
      <c r="F119">
        <v>3812</v>
      </c>
      <c r="G119">
        <v>5919</v>
      </c>
      <c r="H119">
        <v>102</v>
      </c>
      <c r="I119">
        <v>304</v>
      </c>
      <c r="J119">
        <v>20</v>
      </c>
      <c r="K119">
        <v>385</v>
      </c>
      <c r="L119">
        <v>14.54</v>
      </c>
      <c r="M119">
        <v>10.47</v>
      </c>
      <c r="N119">
        <v>0.53</v>
      </c>
      <c r="O119">
        <v>6.5</v>
      </c>
      <c r="Q119">
        <v>-5.0999999999999996</v>
      </c>
      <c r="R119">
        <v>4</v>
      </c>
      <c r="S119">
        <v>7.76</v>
      </c>
      <c r="T119">
        <v>434</v>
      </c>
      <c r="U119">
        <v>-268</v>
      </c>
      <c r="V119">
        <v>289</v>
      </c>
      <c r="W119">
        <v>648</v>
      </c>
      <c r="X119">
        <v>3552</v>
      </c>
      <c r="Y119">
        <v>7379</v>
      </c>
      <c r="Z119">
        <v>7636</v>
      </c>
      <c r="AA119">
        <v>9430</v>
      </c>
      <c r="AB119" t="s">
        <v>218</v>
      </c>
      <c r="AC119">
        <v>10</v>
      </c>
      <c r="AD119">
        <v>96</v>
      </c>
      <c r="AE119">
        <v>39</v>
      </c>
    </row>
    <row r="120" spans="1:31" x14ac:dyDescent="0.3">
      <c r="A120">
        <v>352820</v>
      </c>
      <c r="B120" t="s">
        <v>113</v>
      </c>
      <c r="C120">
        <v>294000</v>
      </c>
      <c r="D120">
        <v>5872</v>
      </c>
      <c r="E120">
        <v>7963</v>
      </c>
      <c r="F120">
        <v>12559</v>
      </c>
      <c r="G120">
        <v>19460</v>
      </c>
      <c r="H120">
        <v>987</v>
      </c>
      <c r="I120">
        <v>1455</v>
      </c>
      <c r="J120">
        <v>1902</v>
      </c>
      <c r="K120">
        <v>3576</v>
      </c>
      <c r="L120">
        <v>16.809999999999999</v>
      </c>
      <c r="M120">
        <v>18.27</v>
      </c>
      <c r="N120">
        <v>15.15</v>
      </c>
      <c r="O120">
        <v>18.38</v>
      </c>
      <c r="P120">
        <v>56.47</v>
      </c>
      <c r="Q120">
        <v>12.52</v>
      </c>
      <c r="R120">
        <v>6.83</v>
      </c>
      <c r="S120">
        <v>9.57</v>
      </c>
      <c r="T120">
        <v>2574</v>
      </c>
      <c r="U120">
        <v>2811</v>
      </c>
      <c r="V120">
        <v>3606</v>
      </c>
      <c r="W120">
        <v>6262</v>
      </c>
      <c r="X120">
        <v>6046</v>
      </c>
      <c r="Y120">
        <v>33159</v>
      </c>
      <c r="Z120">
        <v>67998</v>
      </c>
      <c r="AA120">
        <v>62799</v>
      </c>
      <c r="AE120" t="s">
        <v>218</v>
      </c>
    </row>
    <row r="121" spans="1:31" x14ac:dyDescent="0.3">
      <c r="A121">
        <v>357780</v>
      </c>
      <c r="B121" t="s">
        <v>28</v>
      </c>
      <c r="C121">
        <v>233300</v>
      </c>
      <c r="D121" t="s">
        <v>184</v>
      </c>
      <c r="E121">
        <v>4701</v>
      </c>
      <c r="F121">
        <v>10239</v>
      </c>
      <c r="G121">
        <v>11089</v>
      </c>
      <c r="H121" t="s">
        <v>184</v>
      </c>
      <c r="I121">
        <v>1040</v>
      </c>
      <c r="J121">
        <v>1888</v>
      </c>
      <c r="K121">
        <v>2132</v>
      </c>
      <c r="L121" t="s">
        <v>184</v>
      </c>
      <c r="M121">
        <v>22.12</v>
      </c>
      <c r="N121">
        <v>18.440000000000001</v>
      </c>
      <c r="O121">
        <v>19.22</v>
      </c>
      <c r="P121" t="s">
        <v>184</v>
      </c>
      <c r="Q121" t="s">
        <v>184</v>
      </c>
      <c r="R121">
        <v>26.28</v>
      </c>
      <c r="S121">
        <v>22.94</v>
      </c>
      <c r="T121" t="s">
        <v>184</v>
      </c>
      <c r="U121">
        <v>16179</v>
      </c>
      <c r="V121">
        <v>19093</v>
      </c>
      <c r="W121">
        <v>20912</v>
      </c>
      <c r="X121" t="s">
        <v>184</v>
      </c>
      <c r="Y121">
        <v>63766</v>
      </c>
      <c r="Z121">
        <v>81797</v>
      </c>
      <c r="AA121">
        <v>100822</v>
      </c>
      <c r="AB121" t="s">
        <v>184</v>
      </c>
      <c r="AC121">
        <v>1950</v>
      </c>
      <c r="AD121">
        <v>1950</v>
      </c>
      <c r="AE121">
        <v>1988</v>
      </c>
    </row>
    <row r="122" spans="1:31" x14ac:dyDescent="0.3">
      <c r="A122">
        <v>361610</v>
      </c>
      <c r="B122" t="s">
        <v>46</v>
      </c>
      <c r="C122">
        <v>122000</v>
      </c>
      <c r="D122">
        <v>2630</v>
      </c>
      <c r="E122">
        <v>4693</v>
      </c>
      <c r="F122">
        <v>6038</v>
      </c>
      <c r="G122">
        <v>8735</v>
      </c>
      <c r="H122">
        <v>806</v>
      </c>
      <c r="I122">
        <v>1252</v>
      </c>
      <c r="J122">
        <v>892</v>
      </c>
      <c r="K122">
        <v>1826</v>
      </c>
      <c r="L122">
        <v>30.63</v>
      </c>
      <c r="M122">
        <v>26.68</v>
      </c>
      <c r="N122">
        <v>14.77</v>
      </c>
      <c r="O122">
        <v>20.9</v>
      </c>
      <c r="Q122">
        <v>11</v>
      </c>
      <c r="R122">
        <v>5.57</v>
      </c>
      <c r="S122">
        <v>6.84</v>
      </c>
      <c r="T122">
        <v>2818</v>
      </c>
      <c r="U122">
        <v>1521</v>
      </c>
      <c r="V122">
        <v>1393</v>
      </c>
      <c r="W122">
        <v>2005</v>
      </c>
      <c r="X122">
        <v>13139</v>
      </c>
      <c r="Y122">
        <v>19258</v>
      </c>
      <c r="Z122">
        <v>31084</v>
      </c>
      <c r="AA122">
        <v>27575</v>
      </c>
      <c r="AE122" t="s">
        <v>218</v>
      </c>
    </row>
    <row r="123" spans="1:31" x14ac:dyDescent="0.3">
      <c r="A123">
        <v>373220</v>
      </c>
      <c r="B123" t="s">
        <v>32</v>
      </c>
      <c r="C123">
        <v>435000</v>
      </c>
      <c r="E123">
        <v>14611</v>
      </c>
      <c r="F123">
        <v>178519</v>
      </c>
      <c r="G123">
        <v>203767</v>
      </c>
      <c r="I123">
        <v>-4752</v>
      </c>
      <c r="J123">
        <v>7685</v>
      </c>
      <c r="K123">
        <v>10562</v>
      </c>
      <c r="M123">
        <v>-32.520000000000003</v>
      </c>
      <c r="N123">
        <v>4.3</v>
      </c>
      <c r="O123">
        <v>5.18</v>
      </c>
      <c r="R123">
        <v>10.68</v>
      </c>
      <c r="S123">
        <v>5.96</v>
      </c>
      <c r="U123">
        <v>-2278</v>
      </c>
      <c r="V123">
        <v>3963</v>
      </c>
      <c r="W123">
        <v>3419</v>
      </c>
      <c r="Y123">
        <v>34398</v>
      </c>
      <c r="Z123">
        <v>39831</v>
      </c>
      <c r="AA123">
        <v>79736</v>
      </c>
      <c r="AE123" t="s">
        <v>218</v>
      </c>
    </row>
    <row r="124" spans="1:31" x14ac:dyDescent="0.3">
      <c r="A124">
        <v>383310</v>
      </c>
      <c r="B124" t="s">
        <v>67</v>
      </c>
      <c r="C124">
        <v>52900</v>
      </c>
      <c r="D124" t="s">
        <v>184</v>
      </c>
      <c r="E124" t="s">
        <v>184</v>
      </c>
      <c r="F124">
        <v>909</v>
      </c>
      <c r="G124" t="s">
        <v>184</v>
      </c>
      <c r="H124" t="s">
        <v>184</v>
      </c>
      <c r="I124" t="s">
        <v>184</v>
      </c>
      <c r="J124">
        <v>139</v>
      </c>
      <c r="K124" t="s">
        <v>184</v>
      </c>
      <c r="L124" t="s">
        <v>184</v>
      </c>
      <c r="M124" t="s">
        <v>184</v>
      </c>
      <c r="N124">
        <v>15.27</v>
      </c>
      <c r="O124" t="s">
        <v>184</v>
      </c>
      <c r="P124" t="s">
        <v>184</v>
      </c>
      <c r="Q124" t="s">
        <v>184</v>
      </c>
      <c r="R124" t="s">
        <v>184</v>
      </c>
      <c r="S124" t="s">
        <v>184</v>
      </c>
      <c r="T124" t="s">
        <v>184</v>
      </c>
      <c r="U124" t="s">
        <v>184</v>
      </c>
      <c r="V124">
        <v>1127</v>
      </c>
      <c r="W124" t="s">
        <v>184</v>
      </c>
      <c r="X124" t="s">
        <v>184</v>
      </c>
      <c r="Y124" t="s">
        <v>184</v>
      </c>
      <c r="Z124">
        <v>4101</v>
      </c>
      <c r="AA124" t="s">
        <v>184</v>
      </c>
      <c r="AB124" t="s">
        <v>184</v>
      </c>
      <c r="AC124" t="s">
        <v>184</v>
      </c>
      <c r="AD124">
        <v>330</v>
      </c>
      <c r="AE124" t="s">
        <v>184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총점</vt:lpstr>
      <vt:lpstr>유니버스</vt:lpstr>
      <vt:lpstr>모멘텀 지표</vt:lpstr>
      <vt:lpstr>펀더멘탈 지표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주영진</cp:lastModifiedBy>
  <dcterms:created xsi:type="dcterms:W3CDTF">2022-04-16T06:49:09Z</dcterms:created>
  <dcterms:modified xsi:type="dcterms:W3CDTF">2022-04-16T14:30:31Z</dcterms:modified>
</cp:coreProperties>
</file>