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OSE\Downloads\"/>
    </mc:Choice>
  </mc:AlternateContent>
  <xr:revisionPtr revIDLastSave="0" documentId="13_ncr:1_{F79E3E81-378C-43B6-9231-7894E1B7E15D}" xr6:coauthVersionLast="47" xr6:coauthVersionMax="47" xr10:uidLastSave="{00000000-0000-0000-0000-000000000000}"/>
  <bookViews>
    <workbookView xWindow="-120" yWindow="-120" windowWidth="19440" windowHeight="11640" activeTab="2" xr2:uid="{CD90B610-F1F9-4C11-B3A1-0D8DE5605057}"/>
  </bookViews>
  <sheets>
    <sheet name="Matriz" sheetId="1" r:id="rId1"/>
    <sheet name="Datos" sheetId="3" r:id="rId2"/>
    <sheet name="alt.plan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J8" i="2"/>
  <c r="O4" i="2"/>
  <c r="N4" i="2"/>
  <c r="C20" i="2"/>
  <c r="M4" i="2"/>
  <c r="L5" i="2"/>
  <c r="L4" i="2"/>
  <c r="K5" i="2"/>
  <c r="K4" i="2"/>
  <c r="F14" i="2"/>
  <c r="C16" i="2"/>
  <c r="C17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G4" i="2"/>
  <c r="F4" i="2"/>
  <c r="C18" i="2" l="1"/>
  <c r="C19" i="2"/>
</calcChain>
</file>

<file path=xl/sharedStrings.xml><?xml version="1.0" encoding="utf-8"?>
<sst xmlns="http://schemas.openxmlformats.org/spreadsheetml/2006/main" count="270" uniqueCount="52">
  <si>
    <t>TRATAMIENTO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</si>
  <si>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</si>
  <si>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</si>
  <si>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</si>
  <si>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</si>
  <si>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</si>
  <si>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</si>
  <si>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</si>
  <si>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</si>
  <si>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</si>
  <si>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</si>
  <si>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Altura(cm)</t>
  </si>
  <si>
    <t>DiamTallo(cm)</t>
  </si>
  <si>
    <t>Num_raices</t>
  </si>
  <si>
    <t>PesoPlanta(kg)</t>
  </si>
  <si>
    <t>LongRaiz(cm)</t>
  </si>
  <si>
    <t>DiasEmerg</t>
  </si>
  <si>
    <t>Kgplanta_m2</t>
  </si>
  <si>
    <t>Rend_tha</t>
  </si>
  <si>
    <t>Altura de planta (cm)</t>
  </si>
  <si>
    <t>Variedad</t>
  </si>
  <si>
    <t>I</t>
  </si>
  <si>
    <t>II</t>
  </si>
  <si>
    <t>III</t>
  </si>
  <si>
    <t>IV</t>
  </si>
  <si>
    <t>Diametro tallo (cm)</t>
  </si>
  <si>
    <t>Número de raices planta</t>
  </si>
  <si>
    <t>Peso planta (kg)</t>
  </si>
  <si>
    <t>Repeticiones</t>
  </si>
  <si>
    <t>Longitud raíz (cm)</t>
  </si>
  <si>
    <t>Días emergencia</t>
  </si>
  <si>
    <t>Peso kgm2</t>
  </si>
  <si>
    <t>Rendimiento (t/ha)</t>
  </si>
  <si>
    <t xml:space="preserve">Suma </t>
  </si>
  <si>
    <t>Media</t>
  </si>
  <si>
    <t>Ey2</t>
  </si>
  <si>
    <t>SC Trat</t>
  </si>
  <si>
    <t>Factor Corr</t>
  </si>
  <si>
    <t>SC Total</t>
  </si>
  <si>
    <t>SC Error</t>
  </si>
  <si>
    <t>FV</t>
  </si>
  <si>
    <t>GL</t>
  </si>
  <si>
    <t>SC</t>
  </si>
  <si>
    <t>CM</t>
  </si>
  <si>
    <t>Fcalculado</t>
  </si>
  <si>
    <t>TRAT</t>
  </si>
  <si>
    <t>ERROR</t>
  </si>
  <si>
    <t>TOTAL</t>
  </si>
  <si>
    <t>Cuadro de análisis de varianza de la altura de planta de 10 variedades de yuca</t>
  </si>
  <si>
    <t>CV%</t>
  </si>
  <si>
    <t>Media general</t>
  </si>
  <si>
    <t>Sig.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</si>
</sst>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1" fillId="0" borderId="2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C7BB-07FC-4934-ACAC-2A7ADF252AEB}">
  <dimension ref="A1:I41"/>
  <sheetViews>
    <sheetView topLeftCell="A25" workbookViewId="0">
      <selection sqref="A1:B41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1</v>
      </c>
      <c r="B2" s="1">
        <v>198.6</v>
      </c>
      <c r="C2" s="1">
        <v>3.2</v>
      </c>
      <c r="D2" s="1">
        <v>14</v>
      </c>
      <c r="E2" s="1">
        <v>2.2000000000000002</v>
      </c>
      <c r="F2" s="1">
        <v>32.5</v>
      </c>
      <c r="G2" s="1">
        <v>15</v>
      </c>
      <c r="H2" s="1">
        <v>2.2999999999999998</v>
      </c>
      <c r="I2" s="1">
        <v>23</v>
      </c>
    </row>
    <row r="3" spans="1:9" x14ac:dyDescent="0.25">
      <c r="A3" s="1" t="s">
        <v>2</v>
      </c>
      <c r="B3" s="1">
        <v>245.6</v>
      </c>
      <c r="C3" s="1">
        <v>3.4</v>
      </c>
      <c r="D3" s="1">
        <v>13</v>
      </c>
      <c r="E3" s="1">
        <v>2.4</v>
      </c>
      <c r="F3" s="1">
        <v>34.200000000000003</v>
      </c>
      <c r="G3" s="1">
        <v>15</v>
      </c>
      <c r="H3" s="1">
        <v>2.37</v>
      </c>
      <c r="I3" s="1">
        <v>23.7</v>
      </c>
    </row>
    <row r="4" spans="1:9" x14ac:dyDescent="0.25">
      <c r="A4" s="1" t="s">
        <v>3</v>
      </c>
      <c r="B4" s="1">
        <v>188.9</v>
      </c>
      <c r="C4" s="1">
        <v>2.2999999999999998</v>
      </c>
      <c r="D4" s="1">
        <v>8</v>
      </c>
      <c r="E4" s="1">
        <v>1.5</v>
      </c>
      <c r="F4" s="1">
        <v>17</v>
      </c>
      <c r="G4" s="1">
        <v>12</v>
      </c>
      <c r="H4" s="1">
        <v>1.63</v>
      </c>
      <c r="I4" s="1">
        <v>16.3</v>
      </c>
    </row>
    <row r="5" spans="1:9" x14ac:dyDescent="0.25">
      <c r="A5" s="1" t="s">
        <v>4</v>
      </c>
      <c r="B5" s="1">
        <v>237.4</v>
      </c>
      <c r="C5" s="1">
        <v>3.8</v>
      </c>
      <c r="D5" s="1">
        <v>10</v>
      </c>
      <c r="E5" s="1">
        <v>1.82</v>
      </c>
      <c r="F5" s="1">
        <v>29</v>
      </c>
      <c r="G5" s="1">
        <v>14</v>
      </c>
      <c r="H5" s="1">
        <v>1.82</v>
      </c>
      <c r="I5" s="1">
        <v>18.2</v>
      </c>
    </row>
    <row r="6" spans="1:9" x14ac:dyDescent="0.25">
      <c r="A6" s="1" t="s">
        <v>5</v>
      </c>
      <c r="B6" s="1">
        <v>201.5</v>
      </c>
      <c r="C6" s="1">
        <v>3.4</v>
      </c>
      <c r="D6" s="1">
        <v>10</v>
      </c>
      <c r="E6" s="1">
        <v>2.1</v>
      </c>
      <c r="F6" s="1">
        <v>18.600000000000001</v>
      </c>
      <c r="G6" s="1">
        <v>13</v>
      </c>
      <c r="H6" s="1">
        <v>2.08</v>
      </c>
      <c r="I6" s="1">
        <v>20.8</v>
      </c>
    </row>
    <row r="7" spans="1:9" x14ac:dyDescent="0.25">
      <c r="A7" s="1" t="s">
        <v>6</v>
      </c>
      <c r="B7" s="1">
        <v>212.1</v>
      </c>
      <c r="C7" s="1">
        <v>3.5</v>
      </c>
      <c r="D7" s="1">
        <v>7</v>
      </c>
      <c r="E7" s="1">
        <v>1.4</v>
      </c>
      <c r="F7" s="1">
        <v>29.2</v>
      </c>
      <c r="G7" s="1">
        <v>13</v>
      </c>
      <c r="H7" s="1">
        <v>1.44</v>
      </c>
      <c r="I7" s="1">
        <v>14.4</v>
      </c>
    </row>
    <row r="8" spans="1:9" x14ac:dyDescent="0.25">
      <c r="A8" s="1" t="s">
        <v>7</v>
      </c>
      <c r="B8" s="1">
        <v>198.5</v>
      </c>
      <c r="C8" s="1">
        <v>3.55</v>
      </c>
      <c r="D8" s="1">
        <v>10</v>
      </c>
      <c r="E8" s="1">
        <v>1.82</v>
      </c>
      <c r="F8" s="1">
        <v>40.799999999999997</v>
      </c>
      <c r="G8" s="1">
        <v>14</v>
      </c>
      <c r="H8" s="1">
        <v>1.82</v>
      </c>
      <c r="I8" s="1">
        <v>18.2</v>
      </c>
    </row>
    <row r="9" spans="1:9" x14ac:dyDescent="0.25">
      <c r="A9" s="1" t="s">
        <v>8</v>
      </c>
      <c r="B9" s="1">
        <v>199.8</v>
      </c>
      <c r="C9" s="1">
        <v>3.68</v>
      </c>
      <c r="D9" s="1">
        <v>9</v>
      </c>
      <c r="E9" s="1">
        <v>2.6</v>
      </c>
      <c r="F9" s="1">
        <v>30.8</v>
      </c>
      <c r="G9" s="1">
        <v>12</v>
      </c>
      <c r="H9" s="1">
        <v>2.5499999999999998</v>
      </c>
      <c r="I9" s="1">
        <v>25.5</v>
      </c>
    </row>
    <row r="10" spans="1:9" x14ac:dyDescent="0.25">
      <c r="A10" s="1" t="s">
        <v>9</v>
      </c>
      <c r="B10" s="1">
        <v>237.8</v>
      </c>
      <c r="C10" s="1">
        <v>3.78</v>
      </c>
      <c r="D10" s="1">
        <v>13</v>
      </c>
      <c r="E10" s="1">
        <v>3.06</v>
      </c>
      <c r="F10" s="1">
        <v>42.4</v>
      </c>
      <c r="G10" s="1">
        <v>12</v>
      </c>
      <c r="H10" s="1">
        <v>3.06</v>
      </c>
      <c r="I10" s="1">
        <v>30.6</v>
      </c>
    </row>
    <row r="11" spans="1:9" x14ac:dyDescent="0.25">
      <c r="A11" s="1" t="s">
        <v>10</v>
      </c>
      <c r="B11" s="1">
        <v>188.6</v>
      </c>
      <c r="C11" s="1">
        <v>2.2999999999999998</v>
      </c>
      <c r="D11" s="1">
        <v>4</v>
      </c>
      <c r="E11" s="1">
        <v>0.57999999999999996</v>
      </c>
      <c r="F11" s="1">
        <v>22.4</v>
      </c>
      <c r="G11" s="1">
        <v>14</v>
      </c>
      <c r="H11" s="1">
        <v>0.57999999999999996</v>
      </c>
      <c r="I11" s="1">
        <v>5.8</v>
      </c>
    </row>
    <row r="12" spans="1:9" x14ac:dyDescent="0.25">
      <c r="A12" s="1" t="s">
        <v>1</v>
      </c>
      <c r="B12" s="1">
        <v>202.5</v>
      </c>
      <c r="C12" s="1">
        <v>3.4</v>
      </c>
      <c r="D12" s="1">
        <v>16</v>
      </c>
      <c r="E12" s="1">
        <v>2.5</v>
      </c>
      <c r="F12" s="1">
        <v>23.3</v>
      </c>
      <c r="G12" s="1">
        <v>15</v>
      </c>
      <c r="H12" s="1">
        <v>2.2999999999999998</v>
      </c>
      <c r="I12" s="1">
        <v>23</v>
      </c>
    </row>
    <row r="13" spans="1:9" x14ac:dyDescent="0.25">
      <c r="A13" s="1" t="s">
        <v>2</v>
      </c>
      <c r="B13" s="1">
        <v>240.6</v>
      </c>
      <c r="C13" s="1">
        <v>3.3</v>
      </c>
      <c r="D13" s="1">
        <v>14</v>
      </c>
      <c r="E13" s="1">
        <v>2.8</v>
      </c>
      <c r="F13" s="1">
        <v>36.5</v>
      </c>
      <c r="G13" s="1">
        <v>16</v>
      </c>
      <c r="H13" s="1">
        <v>2.77</v>
      </c>
      <c r="I13" s="1">
        <v>27.7</v>
      </c>
    </row>
    <row r="14" spans="1:9" x14ac:dyDescent="0.25">
      <c r="A14" s="1" t="s">
        <v>3</v>
      </c>
      <c r="B14" s="1">
        <v>179.8</v>
      </c>
      <c r="C14" s="1">
        <v>2.2000000000000002</v>
      </c>
      <c r="D14" s="1">
        <v>8</v>
      </c>
      <c r="E14" s="1">
        <v>1.7</v>
      </c>
      <c r="F14" s="1">
        <v>16</v>
      </c>
      <c r="G14" s="1">
        <v>13</v>
      </c>
      <c r="H14" s="1">
        <v>1.63</v>
      </c>
      <c r="I14" s="1">
        <v>16.3</v>
      </c>
    </row>
    <row r="15" spans="1:9" x14ac:dyDescent="0.25">
      <c r="A15" s="1" t="s">
        <v>4</v>
      </c>
      <c r="B15" s="1">
        <v>239.5</v>
      </c>
      <c r="C15" s="1">
        <v>3.7</v>
      </c>
      <c r="D15" s="1">
        <v>13</v>
      </c>
      <c r="E15" s="1">
        <v>1.86</v>
      </c>
      <c r="F15" s="1">
        <v>36</v>
      </c>
      <c r="G15" s="1">
        <v>15</v>
      </c>
      <c r="H15" s="1">
        <v>1.86</v>
      </c>
      <c r="I15" s="1">
        <v>18.600000000000001</v>
      </c>
    </row>
    <row r="16" spans="1:9" x14ac:dyDescent="0.25">
      <c r="A16" s="1" t="s">
        <v>5</v>
      </c>
      <c r="B16" s="1">
        <v>205.7</v>
      </c>
      <c r="C16" s="1">
        <v>3.3</v>
      </c>
      <c r="D16" s="1">
        <v>8</v>
      </c>
      <c r="E16" s="1">
        <v>1.1599999999999999</v>
      </c>
      <c r="F16" s="1">
        <v>30</v>
      </c>
      <c r="G16" s="1">
        <v>12</v>
      </c>
      <c r="H16" s="1">
        <v>1.17</v>
      </c>
      <c r="I16" s="1">
        <v>11.7</v>
      </c>
    </row>
    <row r="17" spans="1:9" x14ac:dyDescent="0.25">
      <c r="A17" s="1" t="s">
        <v>6</v>
      </c>
      <c r="B17" s="1">
        <v>220</v>
      </c>
      <c r="C17" s="1">
        <v>3.5</v>
      </c>
      <c r="D17" s="1">
        <v>6</v>
      </c>
      <c r="E17" s="1">
        <v>1.1399999999999999</v>
      </c>
      <c r="F17" s="1">
        <v>28.1</v>
      </c>
      <c r="G17" s="1">
        <v>13</v>
      </c>
      <c r="H17" s="1">
        <v>1.1399999999999999</v>
      </c>
      <c r="I17" s="1">
        <v>11.4</v>
      </c>
    </row>
    <row r="18" spans="1:9" x14ac:dyDescent="0.25">
      <c r="A18" s="1" t="s">
        <v>7</v>
      </c>
      <c r="B18" s="1">
        <v>200.3</v>
      </c>
      <c r="C18" s="1">
        <v>3.55</v>
      </c>
      <c r="D18" s="1">
        <v>12</v>
      </c>
      <c r="E18" s="1">
        <v>1.73</v>
      </c>
      <c r="F18" s="1">
        <v>38.799999999999997</v>
      </c>
      <c r="G18" s="1">
        <v>12</v>
      </c>
      <c r="H18" s="1">
        <v>1.73</v>
      </c>
      <c r="I18" s="1">
        <v>17.3</v>
      </c>
    </row>
    <row r="19" spans="1:9" x14ac:dyDescent="0.25">
      <c r="A19" s="1" t="s">
        <v>8</v>
      </c>
      <c r="B19" s="1">
        <v>195.6</v>
      </c>
      <c r="C19" s="1">
        <v>3.68</v>
      </c>
      <c r="D19" s="1">
        <v>8</v>
      </c>
      <c r="E19" s="1">
        <v>2.4</v>
      </c>
      <c r="F19" s="1">
        <v>32.4</v>
      </c>
      <c r="G19" s="1">
        <v>12</v>
      </c>
      <c r="H19" s="1">
        <v>2.5499999999999998</v>
      </c>
      <c r="I19" s="1">
        <v>25.5</v>
      </c>
    </row>
    <row r="20" spans="1:9" x14ac:dyDescent="0.25">
      <c r="A20" s="1" t="s">
        <v>9</v>
      </c>
      <c r="B20" s="1">
        <v>235.3</v>
      </c>
      <c r="C20" s="1">
        <v>3.78</v>
      </c>
      <c r="D20" s="1">
        <v>16</v>
      </c>
      <c r="E20" s="1">
        <v>2.6</v>
      </c>
      <c r="F20" s="1">
        <v>39.299999999999997</v>
      </c>
      <c r="G20" s="1">
        <v>12</v>
      </c>
      <c r="H20" s="1">
        <v>2.66</v>
      </c>
      <c r="I20" s="1">
        <v>26.6</v>
      </c>
    </row>
    <row r="21" spans="1:9" x14ac:dyDescent="0.25">
      <c r="A21" s="1" t="s">
        <v>10</v>
      </c>
      <c r="B21" s="1">
        <v>183.2</v>
      </c>
      <c r="C21" s="1">
        <v>2.4</v>
      </c>
      <c r="D21" s="1">
        <v>6</v>
      </c>
      <c r="E21" s="1">
        <v>1.36</v>
      </c>
      <c r="F21" s="1">
        <v>19.2</v>
      </c>
      <c r="G21" s="1">
        <v>15</v>
      </c>
      <c r="H21" s="1">
        <v>1.36</v>
      </c>
      <c r="I21" s="1">
        <v>13.6</v>
      </c>
    </row>
    <row r="22" spans="1:9" x14ac:dyDescent="0.25">
      <c r="A22" s="1" t="s">
        <v>1</v>
      </c>
      <c r="B22" s="1">
        <v>209.7</v>
      </c>
      <c r="C22" s="1">
        <v>3.3</v>
      </c>
      <c r="D22" s="1">
        <v>13</v>
      </c>
      <c r="E22" s="1">
        <v>2.2999999999999998</v>
      </c>
      <c r="F22" s="1">
        <v>33.1</v>
      </c>
      <c r="G22" s="1">
        <v>15</v>
      </c>
      <c r="H22" s="1">
        <v>2.2999999999999998</v>
      </c>
      <c r="I22" s="1">
        <v>23</v>
      </c>
    </row>
    <row r="23" spans="1:9" x14ac:dyDescent="0.25">
      <c r="A23" s="1" t="s">
        <v>2</v>
      </c>
      <c r="B23" s="1">
        <v>247.3</v>
      </c>
      <c r="C23" s="1">
        <v>3.5</v>
      </c>
      <c r="D23" s="1">
        <v>12</v>
      </c>
      <c r="E23" s="1">
        <v>2.5</v>
      </c>
      <c r="F23" s="1">
        <v>32.4</v>
      </c>
      <c r="G23" s="1">
        <v>15</v>
      </c>
      <c r="H23" s="1">
        <v>2.75</v>
      </c>
      <c r="I23" s="1">
        <v>27.5</v>
      </c>
    </row>
    <row r="24" spans="1:9" x14ac:dyDescent="0.25">
      <c r="A24" s="1" t="s">
        <v>3</v>
      </c>
      <c r="B24" s="1">
        <v>175.8</v>
      </c>
      <c r="C24" s="1">
        <v>2.4</v>
      </c>
      <c r="D24" s="1">
        <v>9</v>
      </c>
      <c r="E24" s="1">
        <v>1.4</v>
      </c>
      <c r="F24" s="1">
        <v>15</v>
      </c>
      <c r="G24" s="1">
        <v>13</v>
      </c>
      <c r="H24" s="1">
        <v>1.63</v>
      </c>
      <c r="I24" s="1">
        <v>16.3</v>
      </c>
    </row>
    <row r="25" spans="1:9" x14ac:dyDescent="0.25">
      <c r="A25" s="1" t="s">
        <v>4</v>
      </c>
      <c r="B25" s="1">
        <v>240.5</v>
      </c>
      <c r="C25" s="1">
        <v>3</v>
      </c>
      <c r="D25" s="1">
        <v>12</v>
      </c>
      <c r="E25" s="1">
        <v>1.69</v>
      </c>
      <c r="F25" s="1">
        <v>28</v>
      </c>
      <c r="G25" s="1">
        <v>14</v>
      </c>
      <c r="H25" s="1">
        <v>1.69</v>
      </c>
      <c r="I25" s="1">
        <v>16.899999999999999</v>
      </c>
    </row>
    <row r="26" spans="1:9" x14ac:dyDescent="0.25">
      <c r="A26" s="1" t="s">
        <v>5</v>
      </c>
      <c r="B26" s="1">
        <v>208</v>
      </c>
      <c r="C26" s="1">
        <v>3.1</v>
      </c>
      <c r="D26" s="1">
        <v>9</v>
      </c>
      <c r="E26" s="1">
        <v>1.28</v>
      </c>
      <c r="F26" s="1">
        <v>26.4</v>
      </c>
      <c r="G26" s="1">
        <v>13</v>
      </c>
      <c r="H26" s="1">
        <v>1.28</v>
      </c>
      <c r="I26" s="1">
        <v>12.8</v>
      </c>
    </row>
    <row r="27" spans="1:9" x14ac:dyDescent="0.25">
      <c r="A27" s="1" t="s">
        <v>6</v>
      </c>
      <c r="B27" s="1">
        <v>224.8</v>
      </c>
      <c r="C27" s="1">
        <v>3.7</v>
      </c>
      <c r="D27" s="1">
        <v>9</v>
      </c>
      <c r="E27" s="1">
        <v>1.1399999999999999</v>
      </c>
      <c r="F27" s="1">
        <v>42.3</v>
      </c>
      <c r="G27" s="1">
        <v>14</v>
      </c>
      <c r="H27" s="1">
        <v>1.1399999999999999</v>
      </c>
      <c r="I27" s="1">
        <v>11.4</v>
      </c>
    </row>
    <row r="28" spans="1:9" x14ac:dyDescent="0.25">
      <c r="A28" s="1" t="s">
        <v>7</v>
      </c>
      <c r="B28" s="1">
        <v>203.9</v>
      </c>
      <c r="C28" s="1">
        <v>3.55</v>
      </c>
      <c r="D28" s="1">
        <v>11</v>
      </c>
      <c r="E28" s="1">
        <v>1.74</v>
      </c>
      <c r="F28" s="1">
        <v>32.200000000000003</v>
      </c>
      <c r="G28" s="1">
        <v>15</v>
      </c>
      <c r="H28" s="1">
        <v>1.74</v>
      </c>
      <c r="I28" s="1">
        <v>17.399999999999999</v>
      </c>
    </row>
    <row r="29" spans="1:9" x14ac:dyDescent="0.25">
      <c r="A29" s="1" t="s">
        <v>8</v>
      </c>
      <c r="B29" s="1">
        <v>198.9</v>
      </c>
      <c r="C29" s="1">
        <v>3.68</v>
      </c>
      <c r="D29" s="1">
        <v>10</v>
      </c>
      <c r="E29" s="1">
        <v>2.6</v>
      </c>
      <c r="F29" s="1">
        <v>29.3</v>
      </c>
      <c r="G29" s="1">
        <v>13</v>
      </c>
      <c r="H29" s="1">
        <v>2.5499999999999998</v>
      </c>
      <c r="I29" s="1">
        <v>25.5</v>
      </c>
    </row>
    <row r="30" spans="1:9" x14ac:dyDescent="0.25">
      <c r="A30" s="1" t="s">
        <v>9</v>
      </c>
      <c r="B30" s="1">
        <v>240.9</v>
      </c>
      <c r="C30" s="1">
        <v>3.78</v>
      </c>
      <c r="D30" s="1">
        <v>11</v>
      </c>
      <c r="E30" s="1">
        <v>3</v>
      </c>
      <c r="F30" s="1">
        <v>48.1</v>
      </c>
      <c r="G30" s="1">
        <v>13</v>
      </c>
      <c r="H30" s="1">
        <v>3.02</v>
      </c>
      <c r="I30" s="1">
        <v>30.2</v>
      </c>
    </row>
    <row r="31" spans="1:9" x14ac:dyDescent="0.25">
      <c r="A31" s="1" t="s">
        <v>10</v>
      </c>
      <c r="B31" s="1">
        <v>184.3</v>
      </c>
      <c r="C31" s="1">
        <v>2.2999999999999998</v>
      </c>
      <c r="D31" s="1">
        <v>7</v>
      </c>
      <c r="E31" s="1">
        <v>1.33</v>
      </c>
      <c r="F31" s="1">
        <v>16</v>
      </c>
      <c r="G31" s="1">
        <v>13</v>
      </c>
      <c r="H31" s="1">
        <v>1.65</v>
      </c>
      <c r="I31" s="1">
        <v>16.5</v>
      </c>
    </row>
    <row r="32" spans="1:9" x14ac:dyDescent="0.25">
      <c r="A32" s="1" t="s">
        <v>1</v>
      </c>
      <c r="B32" s="1">
        <v>199.9</v>
      </c>
      <c r="C32" s="1">
        <v>3.5</v>
      </c>
      <c r="D32" s="1">
        <v>14</v>
      </c>
      <c r="E32" s="1">
        <v>2.2000000000000002</v>
      </c>
      <c r="F32" s="1">
        <v>33.1</v>
      </c>
      <c r="G32" s="1">
        <v>15</v>
      </c>
      <c r="H32" s="1">
        <v>2.2999999999999998</v>
      </c>
      <c r="I32" s="1">
        <v>23</v>
      </c>
    </row>
    <row r="33" spans="1:9" x14ac:dyDescent="0.25">
      <c r="A33" s="1" t="s">
        <v>2</v>
      </c>
      <c r="B33" s="1">
        <v>239.6</v>
      </c>
      <c r="C33" s="1">
        <v>3.4</v>
      </c>
      <c r="D33" s="1">
        <v>15</v>
      </c>
      <c r="E33" s="1">
        <v>2.5</v>
      </c>
      <c r="F33" s="1">
        <v>30.6</v>
      </c>
      <c r="G33" s="1">
        <v>15</v>
      </c>
      <c r="H33" s="1">
        <v>2.54</v>
      </c>
      <c r="I33" s="1">
        <v>25.4</v>
      </c>
    </row>
    <row r="34" spans="1:9" x14ac:dyDescent="0.25">
      <c r="A34" s="1" t="s">
        <v>3</v>
      </c>
      <c r="B34" s="1">
        <v>189.9</v>
      </c>
      <c r="C34" s="1">
        <v>2.2999999999999998</v>
      </c>
      <c r="D34" s="1">
        <v>11</v>
      </c>
      <c r="E34" s="1">
        <v>1.7</v>
      </c>
      <c r="F34" s="1">
        <v>13</v>
      </c>
      <c r="G34" s="1">
        <v>11</v>
      </c>
      <c r="H34" s="1">
        <v>1.63</v>
      </c>
      <c r="I34" s="1">
        <v>16.3</v>
      </c>
    </row>
    <row r="35" spans="1:9" x14ac:dyDescent="0.25">
      <c r="A35" s="1" t="s">
        <v>4</v>
      </c>
      <c r="B35" s="1">
        <v>225.9</v>
      </c>
      <c r="C35" s="1">
        <v>3.5</v>
      </c>
      <c r="D35" s="1">
        <v>13</v>
      </c>
      <c r="E35" s="1">
        <v>1.7</v>
      </c>
      <c r="F35" s="1">
        <v>34</v>
      </c>
      <c r="G35" s="1">
        <v>13</v>
      </c>
      <c r="H35" s="1">
        <v>1.7</v>
      </c>
      <c r="I35" s="1">
        <v>17</v>
      </c>
    </row>
    <row r="36" spans="1:9" x14ac:dyDescent="0.25">
      <c r="A36" s="1" t="s">
        <v>5</v>
      </c>
      <c r="B36" s="1">
        <v>198.8</v>
      </c>
      <c r="C36" s="1">
        <v>4</v>
      </c>
      <c r="D36" s="1">
        <v>10</v>
      </c>
      <c r="E36" s="1">
        <v>1.62</v>
      </c>
      <c r="F36" s="1">
        <v>28.2</v>
      </c>
      <c r="G36" s="1">
        <v>15</v>
      </c>
      <c r="H36" s="1">
        <v>1.62</v>
      </c>
      <c r="I36" s="1">
        <v>16.2</v>
      </c>
    </row>
    <row r="37" spans="1:9" x14ac:dyDescent="0.25">
      <c r="A37" s="1" t="s">
        <v>6</v>
      </c>
      <c r="B37" s="1">
        <v>217.4</v>
      </c>
      <c r="C37" s="1">
        <v>3.6</v>
      </c>
      <c r="D37" s="1">
        <v>6</v>
      </c>
      <c r="E37" s="1">
        <v>1.3</v>
      </c>
      <c r="F37" s="1">
        <v>30.2</v>
      </c>
      <c r="G37" s="1">
        <v>14</v>
      </c>
      <c r="H37" s="1">
        <v>1.5</v>
      </c>
      <c r="I37" s="1">
        <v>15</v>
      </c>
    </row>
    <row r="38" spans="1:9" x14ac:dyDescent="0.25">
      <c r="A38" s="1" t="s">
        <v>7</v>
      </c>
      <c r="B38" s="1">
        <v>199.4</v>
      </c>
      <c r="C38" s="1">
        <v>3.55</v>
      </c>
      <c r="D38" s="1">
        <v>10</v>
      </c>
      <c r="E38" s="1">
        <v>1.47</v>
      </c>
      <c r="F38" s="1">
        <v>30.6</v>
      </c>
      <c r="G38" s="1">
        <v>15</v>
      </c>
      <c r="H38" s="1">
        <v>1.5</v>
      </c>
      <c r="I38" s="1">
        <v>15</v>
      </c>
    </row>
    <row r="39" spans="1:9" x14ac:dyDescent="0.25">
      <c r="A39" s="1" t="s">
        <v>8</v>
      </c>
      <c r="B39" s="1">
        <v>201</v>
      </c>
      <c r="C39" s="1">
        <v>3.68</v>
      </c>
      <c r="D39" s="1">
        <v>9</v>
      </c>
      <c r="E39" s="1">
        <v>2.4</v>
      </c>
      <c r="F39" s="1">
        <v>32.700000000000003</v>
      </c>
      <c r="G39" s="1">
        <v>12</v>
      </c>
      <c r="H39" s="1">
        <v>2.5499999999999998</v>
      </c>
      <c r="I39" s="1">
        <v>25.5</v>
      </c>
    </row>
    <row r="40" spans="1:9" x14ac:dyDescent="0.25">
      <c r="A40" s="1" t="s">
        <v>9</v>
      </c>
      <c r="B40" s="1">
        <v>245</v>
      </c>
      <c r="C40" s="1">
        <v>3.78</v>
      </c>
      <c r="D40" s="1">
        <v>15</v>
      </c>
      <c r="E40" s="1">
        <v>2.9</v>
      </c>
      <c r="F40" s="1">
        <v>39.4</v>
      </c>
      <c r="G40" s="1">
        <v>12</v>
      </c>
      <c r="H40" s="1">
        <v>2.97</v>
      </c>
      <c r="I40" s="1">
        <v>29.7</v>
      </c>
    </row>
    <row r="41" spans="1:9" x14ac:dyDescent="0.25">
      <c r="A41" s="1" t="s">
        <v>10</v>
      </c>
      <c r="B41" s="1">
        <v>183.4</v>
      </c>
      <c r="C41" s="1">
        <v>2.3199999999999998</v>
      </c>
      <c r="D41" s="1">
        <v>6</v>
      </c>
      <c r="E41" s="1">
        <v>1.66</v>
      </c>
      <c r="F41" s="1">
        <v>11.4</v>
      </c>
      <c r="G41" s="1">
        <v>16</v>
      </c>
      <c r="H41" s="1">
        <v>1.32</v>
      </c>
      <c r="I41" s="1"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961B-44E1-45E6-97F2-7418A72D1C18}">
  <dimension ref="A1:V62"/>
  <sheetViews>
    <sheetView workbookViewId="0"/>
  </sheetViews>
  <sheetFormatPr baseColWidth="10" defaultRowHeight="15" x14ac:dyDescent="0.25"/>
  <sheetData>
    <row r="1" spans="1:22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L1" t="s">
        <v>19</v>
      </c>
      <c r="R1" t="s">
        <v>29</v>
      </c>
    </row>
    <row r="2" spans="1:22" x14ac:dyDescent="0.25">
      <c r="A2" s="1" t="s">
        <v>1</v>
      </c>
      <c r="B2" s="1">
        <v>198.6</v>
      </c>
      <c r="C2" s="1">
        <v>3.2</v>
      </c>
      <c r="D2" s="1">
        <v>14</v>
      </c>
      <c r="E2" s="1">
        <v>2.2000000000000002</v>
      </c>
      <c r="F2" s="1">
        <v>32.5</v>
      </c>
      <c r="G2" s="1">
        <v>15</v>
      </c>
      <c r="H2" s="1">
        <v>2.2999999999999998</v>
      </c>
      <c r="I2" s="1">
        <v>23</v>
      </c>
      <c r="M2" t="s">
        <v>28</v>
      </c>
      <c r="R2" s="2"/>
      <c r="S2" t="s">
        <v>28</v>
      </c>
    </row>
    <row r="3" spans="1:22" x14ac:dyDescent="0.25">
      <c r="A3" s="1" t="s">
        <v>2</v>
      </c>
      <c r="B3" s="1">
        <v>245.6</v>
      </c>
      <c r="C3" s="1">
        <v>3.4</v>
      </c>
      <c r="D3" s="1">
        <v>13</v>
      </c>
      <c r="E3" s="1">
        <v>2.4</v>
      </c>
      <c r="F3" s="1">
        <v>34.200000000000003</v>
      </c>
      <c r="G3" s="1">
        <v>15</v>
      </c>
      <c r="H3" s="1">
        <v>2.37</v>
      </c>
      <c r="I3" s="1">
        <v>23.7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</row>
    <row r="4" spans="1:22" x14ac:dyDescent="0.25">
      <c r="A4" s="1" t="s">
        <v>3</v>
      </c>
      <c r="B4" s="1">
        <v>188.9</v>
      </c>
      <c r="C4" s="1">
        <v>2.2999999999999998</v>
      </c>
      <c r="D4" s="1">
        <v>8</v>
      </c>
      <c r="E4" s="1">
        <v>1.5</v>
      </c>
      <c r="F4" s="1">
        <v>17</v>
      </c>
      <c r="G4" s="1">
        <v>12</v>
      </c>
      <c r="H4" s="1">
        <v>1.63</v>
      </c>
      <c r="I4" s="1">
        <v>16.3</v>
      </c>
      <c r="L4" s="1" t="s">
        <v>1</v>
      </c>
      <c r="M4" s="1">
        <v>198.6</v>
      </c>
      <c r="N4" s="1">
        <v>202.5</v>
      </c>
      <c r="O4" s="1">
        <v>209.7</v>
      </c>
      <c r="P4" s="1">
        <v>199.9</v>
      </c>
      <c r="R4" s="1" t="s">
        <v>1</v>
      </c>
      <c r="S4" s="1">
        <v>32.5</v>
      </c>
      <c r="T4" s="1">
        <v>23.3</v>
      </c>
      <c r="U4" s="1">
        <v>33.1</v>
      </c>
      <c r="V4" s="1">
        <v>33.1</v>
      </c>
    </row>
    <row r="5" spans="1:22" x14ac:dyDescent="0.25">
      <c r="A5" s="1" t="s">
        <v>4</v>
      </c>
      <c r="B5" s="1">
        <v>237.4</v>
      </c>
      <c r="C5" s="1">
        <v>3.8</v>
      </c>
      <c r="D5" s="1">
        <v>10</v>
      </c>
      <c r="E5" s="1">
        <v>1.82</v>
      </c>
      <c r="F5" s="1">
        <v>29</v>
      </c>
      <c r="G5" s="1">
        <v>14</v>
      </c>
      <c r="H5" s="1">
        <v>1.82</v>
      </c>
      <c r="I5" s="1">
        <v>18.2</v>
      </c>
      <c r="L5" s="1" t="s">
        <v>2</v>
      </c>
      <c r="M5" s="1">
        <v>245.6</v>
      </c>
      <c r="N5" s="1">
        <v>240.6</v>
      </c>
      <c r="O5" s="1">
        <v>247.3</v>
      </c>
      <c r="P5" s="1">
        <v>239.6</v>
      </c>
      <c r="R5" s="1" t="s">
        <v>2</v>
      </c>
      <c r="S5" s="1">
        <v>34.200000000000003</v>
      </c>
      <c r="T5" s="1">
        <v>36.5</v>
      </c>
      <c r="U5" s="1">
        <v>32.4</v>
      </c>
      <c r="V5" s="1">
        <v>30.6</v>
      </c>
    </row>
    <row r="6" spans="1:22" x14ac:dyDescent="0.25">
      <c r="A6" s="1" t="s">
        <v>5</v>
      </c>
      <c r="B6" s="1">
        <v>201.5</v>
      </c>
      <c r="C6" s="1">
        <v>3.4</v>
      </c>
      <c r="D6" s="1">
        <v>10</v>
      </c>
      <c r="E6" s="1">
        <v>2.1</v>
      </c>
      <c r="F6" s="1">
        <v>18.600000000000001</v>
      </c>
      <c r="G6" s="1">
        <v>13</v>
      </c>
      <c r="H6" s="1">
        <v>2.08</v>
      </c>
      <c r="I6" s="1">
        <v>20.8</v>
      </c>
      <c r="L6" s="1" t="s">
        <v>3</v>
      </c>
      <c r="M6" s="1">
        <v>188.9</v>
      </c>
      <c r="N6" s="1">
        <v>179.8</v>
      </c>
      <c r="O6" s="1">
        <v>175.8</v>
      </c>
      <c r="P6" s="1">
        <v>189.9</v>
      </c>
      <c r="R6" s="1" t="s">
        <v>3</v>
      </c>
      <c r="S6" s="1">
        <v>17</v>
      </c>
      <c r="T6" s="1">
        <v>16</v>
      </c>
      <c r="U6" s="1">
        <v>15</v>
      </c>
      <c r="V6" s="1">
        <v>13</v>
      </c>
    </row>
    <row r="7" spans="1:22" x14ac:dyDescent="0.25">
      <c r="A7" s="1" t="s">
        <v>6</v>
      </c>
      <c r="B7" s="1">
        <v>212.1</v>
      </c>
      <c r="C7" s="1">
        <v>3.5</v>
      </c>
      <c r="D7" s="1">
        <v>7</v>
      </c>
      <c r="E7" s="1">
        <v>1.4</v>
      </c>
      <c r="F7" s="1">
        <v>29.2</v>
      </c>
      <c r="G7" s="1">
        <v>13</v>
      </c>
      <c r="H7" s="1">
        <v>1.44</v>
      </c>
      <c r="I7" s="1">
        <v>14.4</v>
      </c>
      <c r="L7" s="1" t="s">
        <v>4</v>
      </c>
      <c r="M7" s="1">
        <v>237.4</v>
      </c>
      <c r="N7" s="1">
        <v>239.5</v>
      </c>
      <c r="O7" s="1">
        <v>240.5</v>
      </c>
      <c r="P7" s="1">
        <v>225.9</v>
      </c>
      <c r="R7" s="1" t="s">
        <v>4</v>
      </c>
      <c r="S7" s="1">
        <v>29</v>
      </c>
      <c r="T7" s="1">
        <v>36</v>
      </c>
      <c r="U7" s="1">
        <v>28</v>
      </c>
      <c r="V7" s="1">
        <v>34</v>
      </c>
    </row>
    <row r="8" spans="1:22" x14ac:dyDescent="0.25">
      <c r="A8" s="1" t="s">
        <v>7</v>
      </c>
      <c r="B8" s="1">
        <v>198.5</v>
      </c>
      <c r="C8" s="1">
        <v>3.55</v>
      </c>
      <c r="D8" s="1">
        <v>10</v>
      </c>
      <c r="E8" s="1">
        <v>1.82</v>
      </c>
      <c r="F8" s="1">
        <v>40.799999999999997</v>
      </c>
      <c r="G8" s="1">
        <v>14</v>
      </c>
      <c r="H8" s="1">
        <v>1.82</v>
      </c>
      <c r="I8" s="1">
        <v>18.2</v>
      </c>
      <c r="L8" s="1" t="s">
        <v>5</v>
      </c>
      <c r="M8" s="1">
        <v>201.5</v>
      </c>
      <c r="N8" s="1">
        <v>205.7</v>
      </c>
      <c r="O8" s="1">
        <v>208</v>
      </c>
      <c r="P8" s="1">
        <v>198.8</v>
      </c>
      <c r="R8" s="1" t="s">
        <v>5</v>
      </c>
      <c r="S8" s="1">
        <v>18.600000000000001</v>
      </c>
      <c r="T8" s="1">
        <v>30</v>
      </c>
      <c r="U8" s="1">
        <v>26.4</v>
      </c>
      <c r="V8" s="1">
        <v>28.2</v>
      </c>
    </row>
    <row r="9" spans="1:22" x14ac:dyDescent="0.25">
      <c r="A9" s="1" t="s">
        <v>8</v>
      </c>
      <c r="B9" s="1">
        <v>199.8</v>
      </c>
      <c r="C9" s="1">
        <v>3.68</v>
      </c>
      <c r="D9" s="1">
        <v>9</v>
      </c>
      <c r="E9" s="1">
        <v>2.6</v>
      </c>
      <c r="F9" s="1">
        <v>30.8</v>
      </c>
      <c r="G9" s="1">
        <v>12</v>
      </c>
      <c r="H9" s="1">
        <v>2.5499999999999998</v>
      </c>
      <c r="I9" s="1">
        <v>25.5</v>
      </c>
      <c r="L9" s="1" t="s">
        <v>6</v>
      </c>
      <c r="M9" s="1">
        <v>212.1</v>
      </c>
      <c r="N9" s="1">
        <v>220</v>
      </c>
      <c r="O9" s="1">
        <v>224.8</v>
      </c>
      <c r="P9" s="1">
        <v>217.4</v>
      </c>
      <c r="R9" s="1" t="s">
        <v>6</v>
      </c>
      <c r="S9" s="1">
        <v>29.2</v>
      </c>
      <c r="T9" s="1">
        <v>28.1</v>
      </c>
      <c r="U9" s="1">
        <v>42.3</v>
      </c>
      <c r="V9" s="1">
        <v>30.2</v>
      </c>
    </row>
    <row r="10" spans="1:22" x14ac:dyDescent="0.25">
      <c r="A10" s="1" t="s">
        <v>9</v>
      </c>
      <c r="B10" s="1">
        <v>237.8</v>
      </c>
      <c r="C10" s="1">
        <v>3.78</v>
      </c>
      <c r="D10" s="1">
        <v>13</v>
      </c>
      <c r="E10" s="1">
        <v>3.06</v>
      </c>
      <c r="F10" s="1">
        <v>42.4</v>
      </c>
      <c r="G10" s="1">
        <v>12</v>
      </c>
      <c r="H10" s="1">
        <v>3.06</v>
      </c>
      <c r="I10" s="1">
        <v>30.6</v>
      </c>
      <c r="L10" s="1" t="s">
        <v>7</v>
      </c>
      <c r="M10" s="1">
        <v>198.5</v>
      </c>
      <c r="N10" s="1">
        <v>200.3</v>
      </c>
      <c r="O10" s="1">
        <v>203.9</v>
      </c>
      <c r="P10" s="1">
        <v>199.4</v>
      </c>
      <c r="R10" s="1" t="s">
        <v>7</v>
      </c>
      <c r="S10" s="1">
        <v>40.799999999999997</v>
      </c>
      <c r="T10" s="1">
        <v>38.799999999999997</v>
      </c>
      <c r="U10" s="1">
        <v>32.200000000000003</v>
      </c>
      <c r="V10" s="1">
        <v>30.6</v>
      </c>
    </row>
    <row r="11" spans="1:22" x14ac:dyDescent="0.25">
      <c r="A11" s="1" t="s">
        <v>10</v>
      </c>
      <c r="B11" s="1">
        <v>188.6</v>
      </c>
      <c r="C11" s="1">
        <v>2.2999999999999998</v>
      </c>
      <c r="D11" s="1">
        <v>4</v>
      </c>
      <c r="E11" s="1">
        <v>0.57999999999999996</v>
      </c>
      <c r="F11" s="1">
        <v>22.4</v>
      </c>
      <c r="G11" s="1">
        <v>14</v>
      </c>
      <c r="H11" s="1">
        <v>0.57999999999999996</v>
      </c>
      <c r="I11" s="1">
        <v>5.8</v>
      </c>
      <c r="L11" s="1" t="s">
        <v>8</v>
      </c>
      <c r="M11" s="1">
        <v>199.8</v>
      </c>
      <c r="N11" s="1">
        <v>195.6</v>
      </c>
      <c r="O11" s="1">
        <v>198.9</v>
      </c>
      <c r="P11" s="1">
        <v>201</v>
      </c>
      <c r="R11" s="1" t="s">
        <v>8</v>
      </c>
      <c r="S11" s="1">
        <v>30.8</v>
      </c>
      <c r="T11" s="1">
        <v>32.4</v>
      </c>
      <c r="U11" s="1">
        <v>29.3</v>
      </c>
      <c r="V11" s="1">
        <v>32.700000000000003</v>
      </c>
    </row>
    <row r="12" spans="1:22" x14ac:dyDescent="0.25">
      <c r="A12" s="1" t="s">
        <v>1</v>
      </c>
      <c r="B12" s="1">
        <v>202.5</v>
      </c>
      <c r="C12" s="1">
        <v>3.4</v>
      </c>
      <c r="D12" s="1">
        <v>16</v>
      </c>
      <c r="E12" s="1">
        <v>2.5</v>
      </c>
      <c r="F12" s="1">
        <v>23.3</v>
      </c>
      <c r="G12" s="1">
        <v>15</v>
      </c>
      <c r="H12" s="1">
        <v>2.2999999999999998</v>
      </c>
      <c r="I12" s="1">
        <v>23</v>
      </c>
      <c r="L12" s="1" t="s">
        <v>9</v>
      </c>
      <c r="M12" s="1">
        <v>237.8</v>
      </c>
      <c r="N12" s="1">
        <v>235.3</v>
      </c>
      <c r="O12" s="1">
        <v>240.9</v>
      </c>
      <c r="P12" s="1">
        <v>245</v>
      </c>
      <c r="R12" s="1" t="s">
        <v>9</v>
      </c>
      <c r="S12" s="1">
        <v>42.4</v>
      </c>
      <c r="T12" s="1">
        <v>39.299999999999997</v>
      </c>
      <c r="U12" s="1">
        <v>48.1</v>
      </c>
      <c r="V12" s="1">
        <v>39.4</v>
      </c>
    </row>
    <row r="13" spans="1:22" x14ac:dyDescent="0.25">
      <c r="A13" s="1" t="s">
        <v>2</v>
      </c>
      <c r="B13" s="1">
        <v>240.6</v>
      </c>
      <c r="C13" s="1">
        <v>3.3</v>
      </c>
      <c r="D13" s="1">
        <v>14</v>
      </c>
      <c r="E13" s="1">
        <v>2.8</v>
      </c>
      <c r="F13" s="1">
        <v>36.5</v>
      </c>
      <c r="G13" s="1">
        <v>16</v>
      </c>
      <c r="H13" s="1">
        <v>2.77</v>
      </c>
      <c r="I13" s="1">
        <v>27.7</v>
      </c>
      <c r="L13" s="1" t="s">
        <v>10</v>
      </c>
      <c r="M13" s="1">
        <v>188.6</v>
      </c>
      <c r="N13" s="1">
        <v>183.2</v>
      </c>
      <c r="O13" s="1">
        <v>184.3</v>
      </c>
      <c r="P13" s="1">
        <v>183.4</v>
      </c>
      <c r="R13" s="1" t="s">
        <v>10</v>
      </c>
      <c r="S13" s="1">
        <v>22.4</v>
      </c>
      <c r="T13" s="1">
        <v>19.2</v>
      </c>
      <c r="U13" s="1">
        <v>16</v>
      </c>
      <c r="V13" s="1">
        <v>11.4</v>
      </c>
    </row>
    <row r="14" spans="1:22" x14ac:dyDescent="0.25">
      <c r="A14" s="1" t="s">
        <v>3</v>
      </c>
      <c r="B14" s="1">
        <v>179.8</v>
      </c>
      <c r="C14" s="1">
        <v>2.2000000000000002</v>
      </c>
      <c r="D14" s="1">
        <v>8</v>
      </c>
      <c r="E14" s="1">
        <v>1.7</v>
      </c>
      <c r="F14" s="1">
        <v>16</v>
      </c>
      <c r="G14" s="1">
        <v>13</v>
      </c>
      <c r="H14" s="1">
        <v>1.63</v>
      </c>
      <c r="I14" s="1">
        <v>16.3</v>
      </c>
      <c r="L14" s="2"/>
    </row>
    <row r="15" spans="1:22" x14ac:dyDescent="0.25">
      <c r="A15" s="1" t="s">
        <v>4</v>
      </c>
      <c r="B15" s="1">
        <v>239.5</v>
      </c>
      <c r="C15" s="1">
        <v>3.7</v>
      </c>
      <c r="D15" s="1">
        <v>13</v>
      </c>
      <c r="E15" s="1">
        <v>1.86</v>
      </c>
      <c r="F15" s="1">
        <v>36</v>
      </c>
      <c r="G15" s="1">
        <v>15</v>
      </c>
      <c r="H15" s="1">
        <v>1.86</v>
      </c>
      <c r="I15" s="1">
        <v>18.600000000000001</v>
      </c>
      <c r="L15" s="2"/>
    </row>
    <row r="16" spans="1:22" x14ac:dyDescent="0.25">
      <c r="A16" s="1" t="s">
        <v>5</v>
      </c>
      <c r="B16" s="1">
        <v>205.7</v>
      </c>
      <c r="C16" s="1">
        <v>3.3</v>
      </c>
      <c r="D16" s="1">
        <v>8</v>
      </c>
      <c r="E16" s="1">
        <v>1.1599999999999999</v>
      </c>
      <c r="F16" s="1">
        <v>30</v>
      </c>
      <c r="G16" s="1">
        <v>12</v>
      </c>
      <c r="H16" s="1">
        <v>1.17</v>
      </c>
      <c r="I16" s="1">
        <v>11.7</v>
      </c>
      <c r="L16" s="2"/>
      <c r="R16" t="s">
        <v>30</v>
      </c>
    </row>
    <row r="17" spans="1:22" x14ac:dyDescent="0.25">
      <c r="A17" s="1" t="s">
        <v>6</v>
      </c>
      <c r="B17" s="1">
        <v>220</v>
      </c>
      <c r="C17" s="1">
        <v>3.5</v>
      </c>
      <c r="D17" s="1">
        <v>6</v>
      </c>
      <c r="E17" s="1">
        <v>1.1399999999999999</v>
      </c>
      <c r="F17" s="1">
        <v>28.1</v>
      </c>
      <c r="G17" s="1">
        <v>13</v>
      </c>
      <c r="H17" s="1">
        <v>1.1399999999999999</v>
      </c>
      <c r="I17" s="1">
        <v>11.4</v>
      </c>
      <c r="L17" s="2" t="s">
        <v>25</v>
      </c>
    </row>
    <row r="18" spans="1:22" x14ac:dyDescent="0.25">
      <c r="A18" s="1" t="s">
        <v>7</v>
      </c>
      <c r="B18" s="1">
        <v>200.3</v>
      </c>
      <c r="C18" s="1">
        <v>3.55</v>
      </c>
      <c r="D18" s="1">
        <v>12</v>
      </c>
      <c r="E18" s="1">
        <v>1.73</v>
      </c>
      <c r="F18" s="1">
        <v>38.799999999999997</v>
      </c>
      <c r="G18" s="1">
        <v>12</v>
      </c>
      <c r="H18" s="1">
        <v>1.73</v>
      </c>
      <c r="I18" s="1">
        <v>17.3</v>
      </c>
      <c r="L18" s="2"/>
      <c r="M18" t="s">
        <v>28</v>
      </c>
      <c r="R18" s="2"/>
      <c r="S18" t="s">
        <v>28</v>
      </c>
    </row>
    <row r="19" spans="1:22" x14ac:dyDescent="0.25">
      <c r="A19" s="1" t="s">
        <v>8</v>
      </c>
      <c r="B19" s="1">
        <v>195.6</v>
      </c>
      <c r="C19" s="1">
        <v>3.68</v>
      </c>
      <c r="D19" s="1">
        <v>8</v>
      </c>
      <c r="E19" s="1">
        <v>2.4</v>
      </c>
      <c r="F19" s="1">
        <v>32.4</v>
      </c>
      <c r="G19" s="1">
        <v>12</v>
      </c>
      <c r="H19" s="1">
        <v>2.5499999999999998</v>
      </c>
      <c r="I19" s="1">
        <v>25.5</v>
      </c>
      <c r="L19" s="1" t="s">
        <v>20</v>
      </c>
      <c r="M19" s="1" t="s">
        <v>21</v>
      </c>
      <c r="N19" s="1" t="s">
        <v>22</v>
      </c>
      <c r="O19" s="1" t="s">
        <v>23</v>
      </c>
      <c r="P19" s="1" t="s">
        <v>24</v>
      </c>
      <c r="R19" s="1" t="s">
        <v>20</v>
      </c>
      <c r="S19" s="1" t="s">
        <v>21</v>
      </c>
      <c r="T19" s="1" t="s">
        <v>22</v>
      </c>
      <c r="U19" s="1" t="s">
        <v>23</v>
      </c>
      <c r="V19" s="1" t="s">
        <v>24</v>
      </c>
    </row>
    <row r="20" spans="1:22" x14ac:dyDescent="0.25">
      <c r="A20" s="1" t="s">
        <v>9</v>
      </c>
      <c r="B20" s="1">
        <v>235.3</v>
      </c>
      <c r="C20" s="1">
        <v>3.78</v>
      </c>
      <c r="D20" s="1">
        <v>16</v>
      </c>
      <c r="E20" s="1">
        <v>2.6</v>
      </c>
      <c r="F20" s="1">
        <v>39.299999999999997</v>
      </c>
      <c r="G20" s="1">
        <v>12</v>
      </c>
      <c r="H20" s="1">
        <v>2.66</v>
      </c>
      <c r="I20" s="1">
        <v>26.6</v>
      </c>
      <c r="L20" s="1" t="s">
        <v>1</v>
      </c>
      <c r="M20" s="1">
        <v>3.2</v>
      </c>
      <c r="N20" s="1">
        <v>3.4</v>
      </c>
      <c r="O20" s="1">
        <v>3.3</v>
      </c>
      <c r="P20" s="1">
        <v>3.5</v>
      </c>
      <c r="R20" s="1" t="s">
        <v>1</v>
      </c>
      <c r="S20" s="1">
        <v>2.2999999999999998</v>
      </c>
      <c r="T20" s="1">
        <v>2.2999999999999998</v>
      </c>
      <c r="U20" s="1">
        <v>2.2999999999999998</v>
      </c>
      <c r="V20" s="1">
        <v>2.2999999999999998</v>
      </c>
    </row>
    <row r="21" spans="1:22" x14ac:dyDescent="0.25">
      <c r="A21" s="1" t="s">
        <v>10</v>
      </c>
      <c r="B21" s="1">
        <v>183.2</v>
      </c>
      <c r="C21" s="1">
        <v>2.4</v>
      </c>
      <c r="D21" s="1">
        <v>6</v>
      </c>
      <c r="E21" s="1">
        <v>1.36</v>
      </c>
      <c r="F21" s="1">
        <v>19.2</v>
      </c>
      <c r="G21" s="1">
        <v>15</v>
      </c>
      <c r="H21" s="1">
        <v>1.36</v>
      </c>
      <c r="I21" s="1">
        <v>13.6</v>
      </c>
      <c r="L21" s="1" t="s">
        <v>2</v>
      </c>
      <c r="M21" s="1">
        <v>3.4</v>
      </c>
      <c r="N21" s="1">
        <v>3.3</v>
      </c>
      <c r="O21" s="1">
        <v>3.5</v>
      </c>
      <c r="P21" s="1">
        <v>3.4</v>
      </c>
      <c r="R21" s="1" t="s">
        <v>2</v>
      </c>
      <c r="S21" s="1">
        <v>2.37</v>
      </c>
      <c r="T21" s="1">
        <v>2.77</v>
      </c>
      <c r="U21" s="1">
        <v>2.75</v>
      </c>
      <c r="V21" s="1">
        <v>2.54</v>
      </c>
    </row>
    <row r="22" spans="1:22" x14ac:dyDescent="0.25">
      <c r="A22" s="1" t="s">
        <v>1</v>
      </c>
      <c r="B22" s="1">
        <v>209.7</v>
      </c>
      <c r="C22" s="1">
        <v>3.3</v>
      </c>
      <c r="D22" s="1">
        <v>13</v>
      </c>
      <c r="E22" s="1">
        <v>2.2999999999999998</v>
      </c>
      <c r="F22" s="1">
        <v>33.1</v>
      </c>
      <c r="G22" s="1">
        <v>15</v>
      </c>
      <c r="H22" s="1">
        <v>2.2999999999999998</v>
      </c>
      <c r="I22" s="1">
        <v>23</v>
      </c>
      <c r="L22" s="1" t="s">
        <v>3</v>
      </c>
      <c r="M22" s="1">
        <v>2.2999999999999998</v>
      </c>
      <c r="N22" s="1">
        <v>2.2000000000000002</v>
      </c>
      <c r="O22" s="1">
        <v>2.4</v>
      </c>
      <c r="P22" s="1">
        <v>2.2999999999999998</v>
      </c>
      <c r="R22" s="1" t="s">
        <v>3</v>
      </c>
      <c r="S22" s="1">
        <v>1.63</v>
      </c>
      <c r="T22" s="1">
        <v>1.63</v>
      </c>
      <c r="U22" s="1">
        <v>1.63</v>
      </c>
      <c r="V22" s="1">
        <v>1.63</v>
      </c>
    </row>
    <row r="23" spans="1:22" x14ac:dyDescent="0.25">
      <c r="A23" s="1" t="s">
        <v>2</v>
      </c>
      <c r="B23" s="1">
        <v>247.3</v>
      </c>
      <c r="C23" s="1">
        <v>3.5</v>
      </c>
      <c r="D23" s="1">
        <v>12</v>
      </c>
      <c r="E23" s="1">
        <v>2.5</v>
      </c>
      <c r="F23" s="1">
        <v>32.4</v>
      </c>
      <c r="G23" s="1">
        <v>15</v>
      </c>
      <c r="H23" s="1">
        <v>2.75</v>
      </c>
      <c r="I23" s="1">
        <v>27.5</v>
      </c>
      <c r="L23" s="1" t="s">
        <v>4</v>
      </c>
      <c r="M23" s="1">
        <v>3.8</v>
      </c>
      <c r="N23" s="1">
        <v>3.7</v>
      </c>
      <c r="O23" s="1">
        <v>3</v>
      </c>
      <c r="P23" s="1">
        <v>3.5</v>
      </c>
      <c r="R23" s="1" t="s">
        <v>4</v>
      </c>
      <c r="S23" s="1">
        <v>1.82</v>
      </c>
      <c r="T23" s="1">
        <v>1.86</v>
      </c>
      <c r="U23" s="1">
        <v>1.69</v>
      </c>
      <c r="V23" s="1">
        <v>1.7</v>
      </c>
    </row>
    <row r="24" spans="1:22" x14ac:dyDescent="0.25">
      <c r="A24" s="1" t="s">
        <v>3</v>
      </c>
      <c r="B24" s="1">
        <v>175.8</v>
      </c>
      <c r="C24" s="1">
        <v>2.4</v>
      </c>
      <c r="D24" s="1">
        <v>9</v>
      </c>
      <c r="E24" s="1">
        <v>1.4</v>
      </c>
      <c r="F24" s="1">
        <v>15</v>
      </c>
      <c r="G24" s="1">
        <v>13</v>
      </c>
      <c r="H24" s="1">
        <v>1.63</v>
      </c>
      <c r="I24" s="1">
        <v>16.3</v>
      </c>
      <c r="L24" s="1" t="s">
        <v>5</v>
      </c>
      <c r="M24" s="1">
        <v>3.4</v>
      </c>
      <c r="N24" s="1">
        <v>3.3</v>
      </c>
      <c r="O24" s="1">
        <v>3.1</v>
      </c>
      <c r="P24" s="1">
        <v>4</v>
      </c>
      <c r="R24" s="1" t="s">
        <v>5</v>
      </c>
      <c r="S24" s="1">
        <v>2.08</v>
      </c>
      <c r="T24" s="1">
        <v>1.17</v>
      </c>
      <c r="U24" s="1">
        <v>1.28</v>
      </c>
      <c r="V24" s="1">
        <v>1.62</v>
      </c>
    </row>
    <row r="25" spans="1:22" x14ac:dyDescent="0.25">
      <c r="A25" s="1" t="s">
        <v>4</v>
      </c>
      <c r="B25" s="1">
        <v>240.5</v>
      </c>
      <c r="C25" s="1">
        <v>3</v>
      </c>
      <c r="D25" s="1">
        <v>12</v>
      </c>
      <c r="E25" s="1">
        <v>1.69</v>
      </c>
      <c r="F25" s="1">
        <v>28</v>
      </c>
      <c r="G25" s="1">
        <v>14</v>
      </c>
      <c r="H25" s="1">
        <v>1.69</v>
      </c>
      <c r="I25" s="1">
        <v>16.899999999999999</v>
      </c>
      <c r="L25" s="1" t="s">
        <v>6</v>
      </c>
      <c r="M25" s="1">
        <v>3.5</v>
      </c>
      <c r="N25" s="1">
        <v>3.5</v>
      </c>
      <c r="O25" s="1">
        <v>3.7</v>
      </c>
      <c r="P25" s="1">
        <v>3.6</v>
      </c>
      <c r="R25" s="1" t="s">
        <v>6</v>
      </c>
      <c r="S25" s="1">
        <v>1.44</v>
      </c>
      <c r="T25" s="1">
        <v>1.1399999999999999</v>
      </c>
      <c r="U25" s="1">
        <v>1.1399999999999999</v>
      </c>
      <c r="V25" s="1">
        <v>1.5</v>
      </c>
    </row>
    <row r="26" spans="1:22" x14ac:dyDescent="0.25">
      <c r="A26" s="1" t="s">
        <v>5</v>
      </c>
      <c r="B26" s="1">
        <v>208</v>
      </c>
      <c r="C26" s="1">
        <v>3.1</v>
      </c>
      <c r="D26" s="1">
        <v>9</v>
      </c>
      <c r="E26" s="1">
        <v>1.28</v>
      </c>
      <c r="F26" s="1">
        <v>26.4</v>
      </c>
      <c r="G26" s="1">
        <v>13</v>
      </c>
      <c r="H26" s="1">
        <v>1.28</v>
      </c>
      <c r="I26" s="1">
        <v>12.8</v>
      </c>
      <c r="L26" s="1" t="s">
        <v>7</v>
      </c>
      <c r="M26" s="1">
        <v>3.55</v>
      </c>
      <c r="N26" s="1">
        <v>3.55</v>
      </c>
      <c r="O26" s="1">
        <v>3.55</v>
      </c>
      <c r="P26" s="1">
        <v>3.55</v>
      </c>
      <c r="R26" s="1" t="s">
        <v>7</v>
      </c>
      <c r="S26" s="1">
        <v>1.82</v>
      </c>
      <c r="T26" s="1">
        <v>1.73</v>
      </c>
      <c r="U26" s="1">
        <v>1.74</v>
      </c>
      <c r="V26" s="1">
        <v>1.5</v>
      </c>
    </row>
    <row r="27" spans="1:22" x14ac:dyDescent="0.25">
      <c r="A27" s="1" t="s">
        <v>6</v>
      </c>
      <c r="B27" s="1">
        <v>224.8</v>
      </c>
      <c r="C27" s="1">
        <v>3.7</v>
      </c>
      <c r="D27" s="1">
        <v>9</v>
      </c>
      <c r="E27" s="1">
        <v>1.1399999999999999</v>
      </c>
      <c r="F27" s="1">
        <v>42.3</v>
      </c>
      <c r="G27" s="1">
        <v>14</v>
      </c>
      <c r="H27" s="1">
        <v>1.1399999999999999</v>
      </c>
      <c r="I27" s="1">
        <v>11.4</v>
      </c>
      <c r="L27" s="1" t="s">
        <v>8</v>
      </c>
      <c r="M27" s="1">
        <v>3.68</v>
      </c>
      <c r="N27" s="1">
        <v>3.68</v>
      </c>
      <c r="O27" s="1">
        <v>3.68</v>
      </c>
      <c r="P27" s="1">
        <v>3.68</v>
      </c>
      <c r="R27" s="1" t="s">
        <v>8</v>
      </c>
      <c r="S27" s="1">
        <v>2.5499999999999998</v>
      </c>
      <c r="T27" s="1">
        <v>2.5499999999999998</v>
      </c>
      <c r="U27" s="1">
        <v>2.5499999999999998</v>
      </c>
      <c r="V27" s="1">
        <v>2.5499999999999998</v>
      </c>
    </row>
    <row r="28" spans="1:22" x14ac:dyDescent="0.25">
      <c r="A28" s="1" t="s">
        <v>7</v>
      </c>
      <c r="B28" s="1">
        <v>203.9</v>
      </c>
      <c r="C28" s="1">
        <v>3.55</v>
      </c>
      <c r="D28" s="1">
        <v>11</v>
      </c>
      <c r="E28" s="1">
        <v>1.74</v>
      </c>
      <c r="F28" s="1">
        <v>32.200000000000003</v>
      </c>
      <c r="G28" s="1">
        <v>15</v>
      </c>
      <c r="H28" s="1">
        <v>1.74</v>
      </c>
      <c r="I28" s="1">
        <v>17.399999999999999</v>
      </c>
      <c r="L28" s="1" t="s">
        <v>9</v>
      </c>
      <c r="M28" s="1">
        <v>3.78</v>
      </c>
      <c r="N28" s="1">
        <v>3.78</v>
      </c>
      <c r="O28" s="1">
        <v>3.78</v>
      </c>
      <c r="P28" s="1">
        <v>3.78</v>
      </c>
      <c r="R28" s="1" t="s">
        <v>9</v>
      </c>
      <c r="S28" s="1">
        <v>3.06</v>
      </c>
      <c r="T28" s="1">
        <v>2.66</v>
      </c>
      <c r="U28" s="1">
        <v>3.02</v>
      </c>
      <c r="V28" s="1">
        <v>2.97</v>
      </c>
    </row>
    <row r="29" spans="1:22" x14ac:dyDescent="0.25">
      <c r="A29" s="1" t="s">
        <v>8</v>
      </c>
      <c r="B29" s="1">
        <v>198.9</v>
      </c>
      <c r="C29" s="1">
        <v>3.68</v>
      </c>
      <c r="D29" s="1">
        <v>10</v>
      </c>
      <c r="E29" s="1">
        <v>2.6</v>
      </c>
      <c r="F29" s="1">
        <v>29.3</v>
      </c>
      <c r="G29" s="1">
        <v>13</v>
      </c>
      <c r="H29" s="1">
        <v>2.5499999999999998</v>
      </c>
      <c r="I29" s="1">
        <v>25.5</v>
      </c>
      <c r="L29" s="1" t="s">
        <v>10</v>
      </c>
      <c r="M29" s="1">
        <v>2.2999999999999998</v>
      </c>
      <c r="N29" s="1">
        <v>2.4</v>
      </c>
      <c r="O29" s="1">
        <v>2.2999999999999998</v>
      </c>
      <c r="P29" s="1">
        <v>2.3199999999999998</v>
      </c>
      <c r="R29" s="1" t="s">
        <v>10</v>
      </c>
      <c r="S29" s="1">
        <v>0.57999999999999996</v>
      </c>
      <c r="T29" s="1">
        <v>1.36</v>
      </c>
      <c r="U29" s="1">
        <v>1.65</v>
      </c>
      <c r="V29" s="1">
        <v>1.32</v>
      </c>
    </row>
    <row r="30" spans="1:22" x14ac:dyDescent="0.25">
      <c r="A30" s="1" t="s">
        <v>9</v>
      </c>
      <c r="B30" s="1">
        <v>240.9</v>
      </c>
      <c r="C30" s="1">
        <v>3.78</v>
      </c>
      <c r="D30" s="1">
        <v>11</v>
      </c>
      <c r="E30" s="1">
        <v>3</v>
      </c>
      <c r="F30" s="1">
        <v>48.1</v>
      </c>
      <c r="G30" s="1">
        <v>13</v>
      </c>
      <c r="H30" s="1">
        <v>3.02</v>
      </c>
      <c r="I30" s="1">
        <v>30.2</v>
      </c>
      <c r="L30" s="2"/>
    </row>
    <row r="31" spans="1:22" x14ac:dyDescent="0.25">
      <c r="A31" s="1" t="s">
        <v>10</v>
      </c>
      <c r="B31" s="1">
        <v>184.3</v>
      </c>
      <c r="C31" s="1">
        <v>2.2999999999999998</v>
      </c>
      <c r="D31" s="1">
        <v>7</v>
      </c>
      <c r="E31" s="1">
        <v>1.33</v>
      </c>
      <c r="F31" s="1">
        <v>16</v>
      </c>
      <c r="G31" s="1">
        <v>13</v>
      </c>
      <c r="H31" s="1">
        <v>1.65</v>
      </c>
      <c r="I31" s="1">
        <v>16.5</v>
      </c>
      <c r="L31" s="2"/>
    </row>
    <row r="32" spans="1:22" x14ac:dyDescent="0.25">
      <c r="A32" s="1" t="s">
        <v>1</v>
      </c>
      <c r="B32" s="1">
        <v>199.9</v>
      </c>
      <c r="C32" s="1">
        <v>3.5</v>
      </c>
      <c r="D32" s="1">
        <v>14</v>
      </c>
      <c r="E32" s="1">
        <v>2.2000000000000002</v>
      </c>
      <c r="F32" s="1">
        <v>33.1</v>
      </c>
      <c r="G32" s="1">
        <v>15</v>
      </c>
      <c r="H32" s="1">
        <v>2.2999999999999998</v>
      </c>
      <c r="I32" s="1">
        <v>23</v>
      </c>
      <c r="L32" s="2"/>
    </row>
    <row r="33" spans="1:22" x14ac:dyDescent="0.25">
      <c r="A33" s="1" t="s">
        <v>2</v>
      </c>
      <c r="B33" s="1">
        <v>239.6</v>
      </c>
      <c r="C33" s="1">
        <v>3.4</v>
      </c>
      <c r="D33" s="1">
        <v>15</v>
      </c>
      <c r="E33" s="1">
        <v>2.5</v>
      </c>
      <c r="F33" s="1">
        <v>30.6</v>
      </c>
      <c r="G33" s="1">
        <v>15</v>
      </c>
      <c r="H33" s="1">
        <v>2.54</v>
      </c>
      <c r="I33" s="1">
        <v>25.4</v>
      </c>
      <c r="L33" s="2" t="s">
        <v>26</v>
      </c>
      <c r="R33" t="s">
        <v>31</v>
      </c>
    </row>
    <row r="34" spans="1:22" x14ac:dyDescent="0.25">
      <c r="A34" s="1" t="s">
        <v>3</v>
      </c>
      <c r="B34" s="1">
        <v>189.9</v>
      </c>
      <c r="C34" s="1">
        <v>2.2999999999999998</v>
      </c>
      <c r="D34" s="1">
        <v>11</v>
      </c>
      <c r="E34" s="1">
        <v>1.7</v>
      </c>
      <c r="F34" s="1">
        <v>13</v>
      </c>
      <c r="G34" s="1">
        <v>11</v>
      </c>
      <c r="H34" s="1">
        <v>1.63</v>
      </c>
      <c r="I34" s="1">
        <v>16.3</v>
      </c>
      <c r="L34" s="2"/>
      <c r="M34" t="s">
        <v>28</v>
      </c>
    </row>
    <row r="35" spans="1:22" x14ac:dyDescent="0.25">
      <c r="A35" s="1" t="s">
        <v>4</v>
      </c>
      <c r="B35" s="1">
        <v>225.9</v>
      </c>
      <c r="C35" s="1">
        <v>3.5</v>
      </c>
      <c r="D35" s="1">
        <v>13</v>
      </c>
      <c r="E35" s="1">
        <v>1.7</v>
      </c>
      <c r="F35" s="1">
        <v>34</v>
      </c>
      <c r="G35" s="1">
        <v>13</v>
      </c>
      <c r="H35" s="1">
        <v>1.7</v>
      </c>
      <c r="I35" s="1">
        <v>17</v>
      </c>
      <c r="L35" s="1" t="s">
        <v>20</v>
      </c>
      <c r="M35" s="1" t="s">
        <v>21</v>
      </c>
      <c r="N35" s="1" t="s">
        <v>22</v>
      </c>
      <c r="O35" s="1" t="s">
        <v>23</v>
      </c>
      <c r="P35" s="1" t="s">
        <v>24</v>
      </c>
      <c r="R35" s="2"/>
      <c r="S35" t="s">
        <v>28</v>
      </c>
    </row>
    <row r="36" spans="1:22" x14ac:dyDescent="0.25">
      <c r="A36" s="1" t="s">
        <v>5</v>
      </c>
      <c r="B36" s="1">
        <v>198.8</v>
      </c>
      <c r="C36" s="1">
        <v>4</v>
      </c>
      <c r="D36" s="1">
        <v>10</v>
      </c>
      <c r="E36" s="1">
        <v>1.62</v>
      </c>
      <c r="F36" s="1">
        <v>28.2</v>
      </c>
      <c r="G36" s="1">
        <v>15</v>
      </c>
      <c r="H36" s="1">
        <v>1.62</v>
      </c>
      <c r="I36" s="1">
        <v>16.2</v>
      </c>
      <c r="L36" s="1" t="s">
        <v>1</v>
      </c>
      <c r="M36" s="1">
        <v>14</v>
      </c>
      <c r="N36" s="1">
        <v>16</v>
      </c>
      <c r="O36" s="1">
        <v>13</v>
      </c>
      <c r="P36" s="1">
        <v>14</v>
      </c>
      <c r="R36" s="1" t="s">
        <v>20</v>
      </c>
      <c r="S36" s="1" t="s">
        <v>21</v>
      </c>
      <c r="T36" s="1" t="s">
        <v>22</v>
      </c>
      <c r="U36" s="1" t="s">
        <v>23</v>
      </c>
      <c r="V36" s="1" t="s">
        <v>24</v>
      </c>
    </row>
    <row r="37" spans="1:22" x14ac:dyDescent="0.25">
      <c r="A37" s="1" t="s">
        <v>6</v>
      </c>
      <c r="B37" s="1">
        <v>217.4</v>
      </c>
      <c r="C37" s="1">
        <v>3.6</v>
      </c>
      <c r="D37" s="1">
        <v>6</v>
      </c>
      <c r="E37" s="1">
        <v>1.3</v>
      </c>
      <c r="F37" s="1">
        <v>30.2</v>
      </c>
      <c r="G37" s="1">
        <v>14</v>
      </c>
      <c r="H37" s="1">
        <v>1.5</v>
      </c>
      <c r="I37" s="1">
        <v>15</v>
      </c>
      <c r="L37" s="1" t="s">
        <v>2</v>
      </c>
      <c r="M37" s="1">
        <v>13</v>
      </c>
      <c r="N37" s="1">
        <v>14</v>
      </c>
      <c r="O37" s="1">
        <v>12</v>
      </c>
      <c r="P37" s="1">
        <v>15</v>
      </c>
      <c r="R37" s="1" t="s">
        <v>1</v>
      </c>
      <c r="S37" s="1">
        <v>2.2999999999999998</v>
      </c>
      <c r="T37" s="1">
        <v>2.2999999999999998</v>
      </c>
      <c r="U37" s="1">
        <v>2.2999999999999998</v>
      </c>
      <c r="V37" s="1">
        <v>2.2999999999999998</v>
      </c>
    </row>
    <row r="38" spans="1:22" x14ac:dyDescent="0.25">
      <c r="A38" s="1" t="s">
        <v>7</v>
      </c>
      <c r="B38" s="1">
        <v>199.4</v>
      </c>
      <c r="C38" s="1">
        <v>3.55</v>
      </c>
      <c r="D38" s="1">
        <v>10</v>
      </c>
      <c r="E38" s="1">
        <v>1.47</v>
      </c>
      <c r="F38" s="1">
        <v>30.6</v>
      </c>
      <c r="G38" s="1">
        <v>15</v>
      </c>
      <c r="H38" s="1">
        <v>1.5</v>
      </c>
      <c r="I38" s="1">
        <v>15</v>
      </c>
      <c r="L38" s="1" t="s">
        <v>3</v>
      </c>
      <c r="M38" s="1">
        <v>8</v>
      </c>
      <c r="N38" s="1">
        <v>8</v>
      </c>
      <c r="O38" s="1">
        <v>9</v>
      </c>
      <c r="P38" s="1">
        <v>11</v>
      </c>
      <c r="R38" s="1" t="s">
        <v>2</v>
      </c>
      <c r="S38" s="1">
        <v>2.37</v>
      </c>
      <c r="T38" s="1">
        <v>2.77</v>
      </c>
      <c r="U38" s="1">
        <v>2.75</v>
      </c>
      <c r="V38" s="1">
        <v>2.54</v>
      </c>
    </row>
    <row r="39" spans="1:22" x14ac:dyDescent="0.25">
      <c r="A39" s="1" t="s">
        <v>8</v>
      </c>
      <c r="B39" s="1">
        <v>201</v>
      </c>
      <c r="C39" s="1">
        <v>3.68</v>
      </c>
      <c r="D39" s="1">
        <v>9</v>
      </c>
      <c r="E39" s="1">
        <v>2.4</v>
      </c>
      <c r="F39" s="1">
        <v>32.700000000000003</v>
      </c>
      <c r="G39" s="1">
        <v>12</v>
      </c>
      <c r="H39" s="1">
        <v>2.5499999999999998</v>
      </c>
      <c r="I39" s="1">
        <v>25.5</v>
      </c>
      <c r="L39" s="1" t="s">
        <v>4</v>
      </c>
      <c r="M39" s="1">
        <v>10</v>
      </c>
      <c r="N39" s="1">
        <v>13</v>
      </c>
      <c r="O39" s="1">
        <v>12</v>
      </c>
      <c r="P39" s="1">
        <v>13</v>
      </c>
      <c r="R39" s="1" t="s">
        <v>3</v>
      </c>
      <c r="S39" s="1">
        <v>1.63</v>
      </c>
      <c r="T39" s="1">
        <v>1.63</v>
      </c>
      <c r="U39" s="1">
        <v>1.63</v>
      </c>
      <c r="V39" s="1">
        <v>1.63</v>
      </c>
    </row>
    <row r="40" spans="1:22" x14ac:dyDescent="0.25">
      <c r="A40" s="1" t="s">
        <v>9</v>
      </c>
      <c r="B40" s="1">
        <v>245</v>
      </c>
      <c r="C40" s="1">
        <v>3.78</v>
      </c>
      <c r="D40" s="1">
        <v>15</v>
      </c>
      <c r="E40" s="1">
        <v>2.9</v>
      </c>
      <c r="F40" s="1">
        <v>39.4</v>
      </c>
      <c r="G40" s="1">
        <v>12</v>
      </c>
      <c r="H40" s="1">
        <v>2.97</v>
      </c>
      <c r="I40" s="1">
        <v>29.7</v>
      </c>
      <c r="L40" s="1" t="s">
        <v>5</v>
      </c>
      <c r="M40" s="1">
        <v>10</v>
      </c>
      <c r="N40" s="1">
        <v>8</v>
      </c>
      <c r="O40" s="1">
        <v>9</v>
      </c>
      <c r="P40" s="1">
        <v>10</v>
      </c>
      <c r="R40" s="1" t="s">
        <v>4</v>
      </c>
      <c r="S40" s="1">
        <v>1.82</v>
      </c>
      <c r="T40" s="1">
        <v>1.86</v>
      </c>
      <c r="U40" s="1">
        <v>1.69</v>
      </c>
      <c r="V40" s="1">
        <v>1.7</v>
      </c>
    </row>
    <row r="41" spans="1:22" x14ac:dyDescent="0.25">
      <c r="A41" s="1" t="s">
        <v>10</v>
      </c>
      <c r="B41" s="1">
        <v>183.4</v>
      </c>
      <c r="C41" s="1">
        <v>2.3199999999999998</v>
      </c>
      <c r="D41" s="1">
        <v>6</v>
      </c>
      <c r="E41" s="1">
        <v>1.66</v>
      </c>
      <c r="F41" s="1">
        <v>11.4</v>
      </c>
      <c r="G41" s="1">
        <v>16</v>
      </c>
      <c r="H41" s="1">
        <v>1.32</v>
      </c>
      <c r="I41" s="1">
        <v>13.2</v>
      </c>
      <c r="L41" s="1" t="s">
        <v>6</v>
      </c>
      <c r="M41" s="1">
        <v>7</v>
      </c>
      <c r="N41" s="1">
        <v>6</v>
      </c>
      <c r="O41" s="1">
        <v>9</v>
      </c>
      <c r="P41" s="1">
        <v>6</v>
      </c>
      <c r="R41" s="1" t="s">
        <v>5</v>
      </c>
      <c r="S41" s="1">
        <v>2.08</v>
      </c>
      <c r="T41" s="1">
        <v>1.17</v>
      </c>
      <c r="U41" s="1">
        <v>1.28</v>
      </c>
      <c r="V41" s="1">
        <v>1.62</v>
      </c>
    </row>
    <row r="42" spans="1:22" x14ac:dyDescent="0.25">
      <c r="L42" s="1" t="s">
        <v>7</v>
      </c>
      <c r="M42" s="1">
        <v>10</v>
      </c>
      <c r="N42" s="1">
        <v>12</v>
      </c>
      <c r="O42" s="1">
        <v>11</v>
      </c>
      <c r="P42" s="1">
        <v>10</v>
      </c>
      <c r="R42" s="1" t="s">
        <v>6</v>
      </c>
      <c r="S42" s="1">
        <v>1.44</v>
      </c>
      <c r="T42" s="1">
        <v>1.1399999999999999</v>
      </c>
      <c r="U42" s="1">
        <v>1.1399999999999999</v>
      </c>
      <c r="V42" s="1">
        <v>1.5</v>
      </c>
    </row>
    <row r="43" spans="1:22" x14ac:dyDescent="0.25">
      <c r="L43" s="1" t="s">
        <v>8</v>
      </c>
      <c r="M43" s="1">
        <v>9</v>
      </c>
      <c r="N43" s="1">
        <v>8</v>
      </c>
      <c r="O43" s="1">
        <v>10</v>
      </c>
      <c r="P43" s="1">
        <v>9</v>
      </c>
      <c r="R43" s="1" t="s">
        <v>7</v>
      </c>
      <c r="S43" s="1">
        <v>1.82</v>
      </c>
      <c r="T43" s="1">
        <v>1.73</v>
      </c>
      <c r="U43" s="1">
        <v>1.74</v>
      </c>
      <c r="V43" s="1">
        <v>1.5</v>
      </c>
    </row>
    <row r="44" spans="1:22" x14ac:dyDescent="0.25">
      <c r="L44" s="1" t="s">
        <v>9</v>
      </c>
      <c r="M44" s="1">
        <v>13</v>
      </c>
      <c r="N44" s="1">
        <v>16</v>
      </c>
      <c r="O44" s="1">
        <v>11</v>
      </c>
      <c r="P44" s="1">
        <v>15</v>
      </c>
      <c r="R44" s="1" t="s">
        <v>8</v>
      </c>
      <c r="S44" s="1">
        <v>2.5499999999999998</v>
      </c>
      <c r="T44" s="1">
        <v>2.5499999999999998</v>
      </c>
      <c r="U44" s="1">
        <v>2.5499999999999998</v>
      </c>
      <c r="V44" s="1">
        <v>2.5499999999999998</v>
      </c>
    </row>
    <row r="45" spans="1:22" x14ac:dyDescent="0.25">
      <c r="L45" s="1" t="s">
        <v>10</v>
      </c>
      <c r="M45" s="1">
        <v>4</v>
      </c>
      <c r="N45" s="1">
        <v>6</v>
      </c>
      <c r="O45" s="1">
        <v>7</v>
      </c>
      <c r="P45" s="1">
        <v>6</v>
      </c>
      <c r="R45" s="1" t="s">
        <v>9</v>
      </c>
      <c r="S45" s="1">
        <v>3.06</v>
      </c>
      <c r="T45" s="1">
        <v>2.66</v>
      </c>
      <c r="U45" s="1">
        <v>3.02</v>
      </c>
      <c r="V45" s="1">
        <v>2.97</v>
      </c>
    </row>
    <row r="46" spans="1:22" x14ac:dyDescent="0.25">
      <c r="L46" s="2"/>
      <c r="R46" s="1" t="s">
        <v>10</v>
      </c>
      <c r="S46" s="1">
        <v>0.57999999999999996</v>
      </c>
      <c r="T46" s="1">
        <v>1.36</v>
      </c>
      <c r="U46" s="1">
        <v>1.65</v>
      </c>
      <c r="V46" s="1">
        <v>1.32</v>
      </c>
    </row>
    <row r="47" spans="1:22" x14ac:dyDescent="0.25">
      <c r="L47" s="2"/>
    </row>
    <row r="48" spans="1:22" x14ac:dyDescent="0.25">
      <c r="L48" s="3" t="s">
        <v>27</v>
      </c>
      <c r="R48" t="s">
        <v>32</v>
      </c>
    </row>
    <row r="49" spans="12:22" x14ac:dyDescent="0.25">
      <c r="L49" s="2"/>
    </row>
    <row r="50" spans="12:22" x14ac:dyDescent="0.25">
      <c r="L50" s="2"/>
      <c r="M50" t="s">
        <v>28</v>
      </c>
      <c r="R50" s="2"/>
      <c r="S50" t="s">
        <v>28</v>
      </c>
    </row>
    <row r="51" spans="12:22" x14ac:dyDescent="0.25">
      <c r="L51" s="1" t="s">
        <v>20</v>
      </c>
      <c r="M51" s="1" t="s">
        <v>21</v>
      </c>
      <c r="N51" s="1" t="s">
        <v>22</v>
      </c>
      <c r="O51" s="1" t="s">
        <v>23</v>
      </c>
      <c r="P51" s="1" t="s">
        <v>24</v>
      </c>
      <c r="R51" s="1" t="s">
        <v>20</v>
      </c>
      <c r="S51" s="1" t="s">
        <v>21</v>
      </c>
      <c r="T51" s="1" t="s">
        <v>22</v>
      </c>
      <c r="U51" s="1" t="s">
        <v>23</v>
      </c>
      <c r="V51" s="1" t="s">
        <v>24</v>
      </c>
    </row>
    <row r="52" spans="12:22" x14ac:dyDescent="0.25">
      <c r="L52" s="1" t="s">
        <v>1</v>
      </c>
      <c r="M52" s="1">
        <v>2.2000000000000002</v>
      </c>
      <c r="N52" s="1">
        <v>2.5</v>
      </c>
      <c r="O52" s="1">
        <v>2.2999999999999998</v>
      </c>
      <c r="P52" s="1">
        <v>2.2000000000000002</v>
      </c>
      <c r="R52" s="1" t="s">
        <v>1</v>
      </c>
      <c r="S52" s="1">
        <v>23</v>
      </c>
      <c r="T52" s="1">
        <v>23</v>
      </c>
      <c r="U52" s="1">
        <v>23</v>
      </c>
      <c r="V52" s="1">
        <v>23</v>
      </c>
    </row>
    <row r="53" spans="12:22" x14ac:dyDescent="0.25">
      <c r="L53" s="1" t="s">
        <v>2</v>
      </c>
      <c r="M53" s="1">
        <v>2.4</v>
      </c>
      <c r="N53" s="1">
        <v>2.8</v>
      </c>
      <c r="O53" s="1">
        <v>2.5</v>
      </c>
      <c r="P53" s="1">
        <v>2.5</v>
      </c>
      <c r="R53" s="1" t="s">
        <v>2</v>
      </c>
      <c r="S53" s="1">
        <v>23.7</v>
      </c>
      <c r="T53" s="1">
        <v>27.7</v>
      </c>
      <c r="U53" s="1">
        <v>27.5</v>
      </c>
      <c r="V53" s="1">
        <v>25.4</v>
      </c>
    </row>
    <row r="54" spans="12:22" x14ac:dyDescent="0.25">
      <c r="L54" s="1" t="s">
        <v>3</v>
      </c>
      <c r="M54" s="1">
        <v>1.5</v>
      </c>
      <c r="N54" s="1">
        <v>1.7</v>
      </c>
      <c r="O54" s="1">
        <v>1.4</v>
      </c>
      <c r="P54" s="1">
        <v>1.7</v>
      </c>
      <c r="R54" s="1" t="s">
        <v>3</v>
      </c>
      <c r="S54" s="1">
        <v>16.3</v>
      </c>
      <c r="T54" s="1">
        <v>16.3</v>
      </c>
      <c r="U54" s="1">
        <v>16.3</v>
      </c>
      <c r="V54" s="1">
        <v>16.3</v>
      </c>
    </row>
    <row r="55" spans="12:22" x14ac:dyDescent="0.25">
      <c r="L55" s="1" t="s">
        <v>4</v>
      </c>
      <c r="M55" s="1">
        <v>1.82</v>
      </c>
      <c r="N55" s="1">
        <v>1.86</v>
      </c>
      <c r="O55" s="1">
        <v>1.69</v>
      </c>
      <c r="P55" s="1">
        <v>1.7</v>
      </c>
      <c r="R55" s="1" t="s">
        <v>4</v>
      </c>
      <c r="S55" s="1">
        <v>18.2</v>
      </c>
      <c r="T55" s="1">
        <v>18.600000000000001</v>
      </c>
      <c r="U55" s="1">
        <v>16.899999999999999</v>
      </c>
      <c r="V55" s="1">
        <v>17</v>
      </c>
    </row>
    <row r="56" spans="12:22" x14ac:dyDescent="0.25">
      <c r="L56" s="1" t="s">
        <v>5</v>
      </c>
      <c r="M56" s="1">
        <v>2.1</v>
      </c>
      <c r="N56" s="1">
        <v>1.1599999999999999</v>
      </c>
      <c r="O56" s="1">
        <v>1.28</v>
      </c>
      <c r="P56" s="1">
        <v>1.62</v>
      </c>
      <c r="R56" s="1" t="s">
        <v>5</v>
      </c>
      <c r="S56" s="1">
        <v>20.8</v>
      </c>
      <c r="T56" s="1">
        <v>11.7</v>
      </c>
      <c r="U56" s="1">
        <v>12.8</v>
      </c>
      <c r="V56" s="1">
        <v>16.2</v>
      </c>
    </row>
    <row r="57" spans="12:22" x14ac:dyDescent="0.25">
      <c r="L57" s="1" t="s">
        <v>6</v>
      </c>
      <c r="M57" s="1">
        <v>1.4</v>
      </c>
      <c r="N57" s="1">
        <v>1.1399999999999999</v>
      </c>
      <c r="O57" s="1">
        <v>1.1399999999999999</v>
      </c>
      <c r="P57" s="1">
        <v>1.3</v>
      </c>
      <c r="R57" s="1" t="s">
        <v>6</v>
      </c>
      <c r="S57" s="1">
        <v>14.4</v>
      </c>
      <c r="T57" s="1">
        <v>11.4</v>
      </c>
      <c r="U57" s="1">
        <v>11.4</v>
      </c>
      <c r="V57" s="1">
        <v>15</v>
      </c>
    </row>
    <row r="58" spans="12:22" x14ac:dyDescent="0.25">
      <c r="L58" s="1" t="s">
        <v>7</v>
      </c>
      <c r="M58" s="1">
        <v>1.82</v>
      </c>
      <c r="N58" s="1">
        <v>1.73</v>
      </c>
      <c r="O58" s="1">
        <v>1.74</v>
      </c>
      <c r="P58" s="1">
        <v>1.47</v>
      </c>
      <c r="R58" s="1" t="s">
        <v>7</v>
      </c>
      <c r="S58" s="1">
        <v>18.2</v>
      </c>
      <c r="T58" s="1">
        <v>17.3</v>
      </c>
      <c r="U58" s="1">
        <v>17.399999999999999</v>
      </c>
      <c r="V58" s="1">
        <v>15</v>
      </c>
    </row>
    <row r="59" spans="12:22" x14ac:dyDescent="0.25">
      <c r="L59" s="1" t="s">
        <v>8</v>
      </c>
      <c r="M59" s="1">
        <v>2.6</v>
      </c>
      <c r="N59" s="1">
        <v>2.4</v>
      </c>
      <c r="O59" s="1">
        <v>2.6</v>
      </c>
      <c r="P59" s="1">
        <v>2.4</v>
      </c>
      <c r="R59" s="1" t="s">
        <v>8</v>
      </c>
      <c r="S59" s="1">
        <v>25.5</v>
      </c>
      <c r="T59" s="1">
        <v>25.5</v>
      </c>
      <c r="U59" s="1">
        <v>25.5</v>
      </c>
      <c r="V59" s="1">
        <v>25.5</v>
      </c>
    </row>
    <row r="60" spans="12:22" x14ac:dyDescent="0.25">
      <c r="L60" s="1" t="s">
        <v>9</v>
      </c>
      <c r="M60" s="1">
        <v>3.06</v>
      </c>
      <c r="N60" s="1">
        <v>2.6</v>
      </c>
      <c r="O60" s="1">
        <v>3</v>
      </c>
      <c r="P60" s="1">
        <v>2.9</v>
      </c>
      <c r="R60" s="1" t="s">
        <v>9</v>
      </c>
      <c r="S60" s="1">
        <v>30.6</v>
      </c>
      <c r="T60" s="1">
        <v>26.6</v>
      </c>
      <c r="U60" s="1">
        <v>30.2</v>
      </c>
      <c r="V60" s="1">
        <v>29.7</v>
      </c>
    </row>
    <row r="61" spans="12:22" x14ac:dyDescent="0.25">
      <c r="L61" s="1" t="s">
        <v>10</v>
      </c>
      <c r="M61" s="1">
        <v>0.57999999999999996</v>
      </c>
      <c r="N61" s="1">
        <v>1.36</v>
      </c>
      <c r="O61" s="1">
        <v>1.33</v>
      </c>
      <c r="P61" s="1">
        <v>1.66</v>
      </c>
      <c r="R61" s="1" t="s">
        <v>10</v>
      </c>
      <c r="S61" s="1">
        <v>5.8</v>
      </c>
      <c r="T61" s="1">
        <v>13.6</v>
      </c>
      <c r="U61" s="1">
        <v>16.5</v>
      </c>
      <c r="V61" s="1">
        <v>13.2</v>
      </c>
    </row>
    <row r="62" spans="12:22" x14ac:dyDescent="0.25">
      <c r="L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1FC1-D943-43E3-8C88-A87F59DDBFF3}">
  <dimension ref="A1:P21"/>
  <sheetViews>
    <sheetView tabSelected="1" workbookViewId="0">
      <selection activeCell="I7" sqref="I7"/>
    </sheetView>
  </sheetViews>
  <sheetFormatPr baseColWidth="10" defaultRowHeight="15" x14ac:dyDescent="0.25"/>
  <cols>
    <col min="2" max="2" width="13.28515625" customWidth="1"/>
    <col min="9" max="9" width="10.28515625" customWidth="1"/>
    <col min="10" max="10" width="7.140625" customWidth="1"/>
    <col min="14" max="15" width="8.28515625" customWidth="1"/>
  </cols>
  <sheetData>
    <row r="1" spans="1:16" x14ac:dyDescent="0.25">
      <c r="A1" t="s">
        <v>19</v>
      </c>
      <c r="I1" t="s">
        <v>48</v>
      </c>
    </row>
    <row r="2" spans="1:16" x14ac:dyDescent="0.25">
      <c r="B2" t="s">
        <v>28</v>
      </c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5" t="s">
        <v>33</v>
      </c>
      <c r="G3" s="5" t="s">
        <v>34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7">
        <v>0.05</v>
      </c>
      <c r="O3" s="7">
        <v>0.01</v>
      </c>
      <c r="P3" s="4" t="s">
        <v>51</v>
      </c>
    </row>
    <row r="4" spans="1:16" x14ac:dyDescent="0.25">
      <c r="A4" s="1" t="s">
        <v>1</v>
      </c>
      <c r="B4" s="1">
        <v>198.6</v>
      </c>
      <c r="C4" s="1">
        <v>202.5</v>
      </c>
      <c r="D4" s="1">
        <v>209.7</v>
      </c>
      <c r="E4" s="1">
        <v>199.9</v>
      </c>
      <c r="F4" s="1">
        <f>SUM(B4:E4)</f>
        <v>810.69999999999993</v>
      </c>
      <c r="G4" s="1">
        <f>AVERAGE(B4:E4)</f>
        <v>202.67499999999998</v>
      </c>
      <c r="I4" s="1" t="s">
        <v>45</v>
      </c>
      <c r="J4" s="1">
        <v>9</v>
      </c>
      <c r="K4" s="1">
        <f>C18</f>
        <v>17433.935249999631</v>
      </c>
      <c r="L4" s="1">
        <f>K4/J4</f>
        <v>1937.1039166666258</v>
      </c>
      <c r="M4" s="1">
        <f>L4/L5</f>
        <v>91.487545310299552</v>
      </c>
      <c r="N4" s="1">
        <f>FINV(N3,J4,J5)</f>
        <v>2.2106969833035763</v>
      </c>
      <c r="O4" s="1">
        <f>FINV(O3,J4,J5)</f>
        <v>3.0665159079349871</v>
      </c>
      <c r="P4" s="1"/>
    </row>
    <row r="5" spans="1:16" x14ac:dyDescent="0.25">
      <c r="A5" s="1" t="s">
        <v>2</v>
      </c>
      <c r="B5" s="1">
        <v>245.6</v>
      </c>
      <c r="C5" s="1">
        <v>240.6</v>
      </c>
      <c r="D5" s="1">
        <v>247.3</v>
      </c>
      <c r="E5" s="1">
        <v>239.6</v>
      </c>
      <c r="F5" s="1">
        <f t="shared" ref="F5:F13" si="0">SUM(B5:E5)</f>
        <v>973.1</v>
      </c>
      <c r="G5" s="1">
        <f t="shared" ref="G5:G13" si="1">AVERAGE(B5:E5)</f>
        <v>243.27500000000001</v>
      </c>
      <c r="I5" s="1" t="s">
        <v>46</v>
      </c>
      <c r="J5" s="1">
        <v>30</v>
      </c>
      <c r="K5" s="1">
        <f>C20</f>
        <v>635.20250000036322</v>
      </c>
      <c r="L5" s="1">
        <f>K5/J5</f>
        <v>21.173416666678772</v>
      </c>
      <c r="M5" s="1"/>
      <c r="N5" s="1"/>
      <c r="O5" s="1"/>
      <c r="P5" s="1"/>
    </row>
    <row r="6" spans="1:16" x14ac:dyDescent="0.25">
      <c r="A6" s="1" t="s">
        <v>3</v>
      </c>
      <c r="B6" s="1">
        <v>188.9</v>
      </c>
      <c r="C6" s="1">
        <v>179.8</v>
      </c>
      <c r="D6" s="1">
        <v>175.8</v>
      </c>
      <c r="E6" s="1">
        <v>189.9</v>
      </c>
      <c r="F6" s="1">
        <f t="shared" si="0"/>
        <v>734.4</v>
      </c>
      <c r="G6" s="1">
        <f t="shared" si="1"/>
        <v>183.6</v>
      </c>
      <c r="I6" s="1" t="s">
        <v>47</v>
      </c>
      <c r="J6" s="1">
        <v>39</v>
      </c>
      <c r="K6" s="1"/>
      <c r="L6" s="1"/>
      <c r="M6" s="1"/>
      <c r="N6" s="1"/>
      <c r="O6" s="1"/>
      <c r="P6" s="1"/>
    </row>
    <row r="7" spans="1:16" x14ac:dyDescent="0.25">
      <c r="A7" s="1" t="s">
        <v>4</v>
      </c>
      <c r="B7" s="1">
        <v>237.4</v>
      </c>
      <c r="C7" s="1">
        <v>239.5</v>
      </c>
      <c r="D7" s="1">
        <v>240.5</v>
      </c>
      <c r="E7" s="1">
        <v>225.9</v>
      </c>
      <c r="F7" s="1">
        <f t="shared" si="0"/>
        <v>943.3</v>
      </c>
      <c r="G7" s="1">
        <f t="shared" si="1"/>
        <v>235.82499999999999</v>
      </c>
    </row>
    <row r="8" spans="1:16" x14ac:dyDescent="0.25">
      <c r="A8" s="1" t="s">
        <v>5</v>
      </c>
      <c r="B8" s="1">
        <v>201.5</v>
      </c>
      <c r="C8" s="1">
        <v>205.7</v>
      </c>
      <c r="D8" s="1">
        <v>208</v>
      </c>
      <c r="E8" s="1">
        <v>198.8</v>
      </c>
      <c r="F8" s="1">
        <f t="shared" si="0"/>
        <v>814</v>
      </c>
      <c r="G8" s="1">
        <f t="shared" si="1"/>
        <v>203.5</v>
      </c>
      <c r="I8" t="s">
        <v>49</v>
      </c>
      <c r="J8">
        <f>SQRT(L5)/AVERAGE(B4:E13)*100</f>
        <v>2.1793140188455369</v>
      </c>
    </row>
    <row r="9" spans="1:16" x14ac:dyDescent="0.25">
      <c r="A9" s="1" t="s">
        <v>6</v>
      </c>
      <c r="B9" s="1">
        <v>212.1</v>
      </c>
      <c r="C9" s="1">
        <v>220</v>
      </c>
      <c r="D9" s="1">
        <v>224.8</v>
      </c>
      <c r="E9" s="1">
        <v>217.4</v>
      </c>
      <c r="F9" s="1">
        <f t="shared" si="0"/>
        <v>874.30000000000007</v>
      </c>
      <c r="G9" s="1">
        <f t="shared" si="1"/>
        <v>218.57500000000002</v>
      </c>
    </row>
    <row r="10" spans="1:16" x14ac:dyDescent="0.25">
      <c r="A10" s="1" t="s">
        <v>7</v>
      </c>
      <c r="B10" s="1">
        <v>198.5</v>
      </c>
      <c r="C10" s="1">
        <v>200.3</v>
      </c>
      <c r="D10" s="1">
        <v>203.9</v>
      </c>
      <c r="E10" s="1">
        <v>199.4</v>
      </c>
      <c r="F10" s="1">
        <f t="shared" si="0"/>
        <v>802.1</v>
      </c>
      <c r="G10" s="1">
        <f t="shared" si="1"/>
        <v>200.52500000000001</v>
      </c>
    </row>
    <row r="11" spans="1:16" x14ac:dyDescent="0.25">
      <c r="A11" s="1" t="s">
        <v>8</v>
      </c>
      <c r="B11" s="1">
        <v>199.8</v>
      </c>
      <c r="C11" s="1">
        <v>195.6</v>
      </c>
      <c r="D11" s="1">
        <v>198.9</v>
      </c>
      <c r="E11" s="1">
        <v>201</v>
      </c>
      <c r="F11" s="1">
        <f t="shared" si="0"/>
        <v>795.3</v>
      </c>
      <c r="G11" s="1">
        <f t="shared" si="1"/>
        <v>198.82499999999999</v>
      </c>
    </row>
    <row r="12" spans="1:16" x14ac:dyDescent="0.25">
      <c r="A12" s="1" t="s">
        <v>9</v>
      </c>
      <c r="B12" s="1">
        <v>237.8</v>
      </c>
      <c r="C12" s="1">
        <v>235.3</v>
      </c>
      <c r="D12" s="1">
        <v>240.9</v>
      </c>
      <c r="E12" s="1">
        <v>245</v>
      </c>
      <c r="F12" s="1">
        <f t="shared" si="0"/>
        <v>959</v>
      </c>
      <c r="G12" s="1">
        <f t="shared" si="1"/>
        <v>239.75</v>
      </c>
    </row>
    <row r="13" spans="1:16" x14ac:dyDescent="0.25">
      <c r="A13" s="1" t="s">
        <v>10</v>
      </c>
      <c r="B13" s="1">
        <v>188.6</v>
      </c>
      <c r="C13" s="1">
        <v>183.2</v>
      </c>
      <c r="D13" s="1">
        <v>184.3</v>
      </c>
      <c r="E13" s="1">
        <v>183.4</v>
      </c>
      <c r="F13" s="1">
        <f t="shared" si="0"/>
        <v>739.49999999999989</v>
      </c>
      <c r="G13" s="1">
        <f t="shared" si="1"/>
        <v>184.87499999999997</v>
      </c>
    </row>
    <row r="14" spans="1:16" x14ac:dyDescent="0.25">
      <c r="F14" s="6">
        <f>SUM(F4:F13)</f>
        <v>8445.7000000000007</v>
      </c>
    </row>
    <row r="16" spans="1:16" x14ac:dyDescent="0.25">
      <c r="B16" s="1" t="s">
        <v>35</v>
      </c>
      <c r="C16" s="1">
        <f>SUMSQ(B4:E13)</f>
        <v>1801315.3500000003</v>
      </c>
    </row>
    <row r="17" spans="2:3" x14ac:dyDescent="0.25">
      <c r="B17" s="1" t="s">
        <v>37</v>
      </c>
      <c r="C17" s="1">
        <f>F14^2/40</f>
        <v>1783246.2122500003</v>
      </c>
    </row>
    <row r="18" spans="2:3" x14ac:dyDescent="0.25">
      <c r="B18" s="1" t="s">
        <v>36</v>
      </c>
      <c r="C18" s="1">
        <f>((SUMSQ(F4:F13))/4)-C17</f>
        <v>17433.935249999631</v>
      </c>
    </row>
    <row r="19" spans="2:3" x14ac:dyDescent="0.25">
      <c r="B19" s="1" t="s">
        <v>38</v>
      </c>
      <c r="C19" s="1">
        <f>C16-C17</f>
        <v>18069.137749999994</v>
      </c>
    </row>
    <row r="20" spans="2:3" x14ac:dyDescent="0.25">
      <c r="B20" s="1" t="s">
        <v>39</v>
      </c>
      <c r="C20" s="1">
        <f>C19-C18</f>
        <v>635.20250000036322</v>
      </c>
    </row>
    <row r="21" spans="2:3" x14ac:dyDescent="0.25">
      <c r="B21" s="1" t="s">
        <v>50</v>
      </c>
      <c r="C21" s="1">
        <f>AVERAGE(B4:E13)</f>
        <v>211.14249999999998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Datos</vt:lpstr>
      <vt:lpstr>alt.planta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Vicente Rojas</dc:creator>
  <cp:lastModifiedBy>Juan José Vicente Rojas</cp:lastModifiedBy>
  <cp:lastPrinted>2025-03-26T13:54:19Z</cp:lastPrinted>
  <dcterms:created xsi:type="dcterms:W3CDTF">2025-03-25T14:34:59Z</dcterms:created>
  <dcterms:modified xsi:type="dcterms:W3CDTF">2025-03-26T15:14:07Z</dcterms:modified>
</cp:coreProperties>
</file>