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R49" i="1" l="1"/>
  <c r="J49" i="1"/>
  <c r="I49" i="1"/>
  <c r="G49" i="1"/>
  <c r="C49" i="1"/>
  <c r="AX48" i="1"/>
  <c r="AW48" i="1"/>
  <c r="AV48" i="1"/>
  <c r="AT48" i="1"/>
  <c r="AS48" i="1"/>
  <c r="AR48" i="1"/>
  <c r="AP48" i="1"/>
  <c r="AO48" i="1"/>
  <c r="AN48" i="1"/>
  <c r="AL48" i="1"/>
  <c r="AK48" i="1"/>
  <c r="AJ48" i="1"/>
  <c r="AI48" i="1"/>
  <c r="AH48" i="1"/>
  <c r="AG48" i="1"/>
  <c r="AF48" i="1"/>
  <c r="R48" i="1"/>
  <c r="L48" i="1"/>
  <c r="G48" i="1"/>
  <c r="C48" i="1"/>
  <c r="AW47" i="1"/>
  <c r="AT47" i="1"/>
  <c r="AS47" i="1"/>
  <c r="AP47" i="1"/>
  <c r="AO47" i="1"/>
  <c r="AL47" i="1"/>
  <c r="AK47" i="1"/>
  <c r="AJ47" i="1"/>
  <c r="AI47" i="1"/>
  <c r="AG47" i="1"/>
  <c r="R47" i="1"/>
  <c r="O47" i="1"/>
  <c r="G47" i="1"/>
  <c r="C47" i="1"/>
  <c r="AT46" i="1"/>
  <c r="AS46" i="1"/>
  <c r="AP46" i="1"/>
  <c r="AO46" i="1"/>
  <c r="AL46" i="1"/>
  <c r="AK46" i="1"/>
  <c r="AI46" i="1"/>
  <c r="AG46" i="1"/>
  <c r="R46" i="1"/>
  <c r="O46" i="1"/>
  <c r="G46" i="1"/>
  <c r="AL45" i="1"/>
  <c r="AP45" i="1"/>
  <c r="AT45" i="1"/>
  <c r="J45" i="1"/>
  <c r="AK42" i="1"/>
  <c r="AG42" i="1"/>
  <c r="AB42" i="1"/>
  <c r="AA42" i="1"/>
  <c r="Z42" i="1"/>
  <c r="AI36" i="1"/>
  <c r="AI35" i="1"/>
  <c r="AH36" i="1"/>
  <c r="AG36" i="1"/>
  <c r="AF36" i="1"/>
  <c r="AH35" i="1"/>
  <c r="AG35" i="1"/>
  <c r="AW36" i="1"/>
  <c r="AB41" i="1"/>
  <c r="I41" i="1"/>
  <c r="J41" i="1" s="1"/>
  <c r="J42" i="1" s="1"/>
  <c r="G41" i="1"/>
  <c r="C42" i="1" s="1"/>
  <c r="G42" i="1" s="1"/>
  <c r="C41" i="1"/>
  <c r="AG40" i="1"/>
  <c r="AG41" i="1" s="1"/>
  <c r="AB40" i="1"/>
  <c r="AA40" i="1"/>
  <c r="AA39" i="1"/>
  <c r="L40" i="1"/>
  <c r="G40" i="1"/>
  <c r="I35" i="1"/>
  <c r="E31" i="1"/>
  <c r="I30" i="1"/>
  <c r="E30" i="1"/>
  <c r="G29" i="1"/>
  <c r="C30" i="1" s="1"/>
  <c r="E29" i="1"/>
  <c r="AG30" i="1" l="1"/>
  <c r="AG31" i="1" s="1"/>
  <c r="AG32" i="1" s="1"/>
  <c r="AG33" i="1" s="1"/>
  <c r="AG34" i="1" s="1"/>
  <c r="G30" i="1"/>
  <c r="C31" i="1" s="1"/>
  <c r="J30" i="1"/>
  <c r="J31" i="1" s="1"/>
  <c r="J32" i="1" s="1"/>
  <c r="J33" i="1" s="1"/>
  <c r="J34" i="1" s="1"/>
  <c r="C35" i="1" s="1"/>
  <c r="R35" i="1" l="1"/>
  <c r="R36" i="1" s="1"/>
  <c r="G31" i="1"/>
  <c r="C32" i="1" s="1"/>
  <c r="AK31" i="1"/>
  <c r="AK32" i="1" s="1"/>
  <c r="AK33" i="1" s="1"/>
  <c r="AK34" i="1" s="1"/>
  <c r="AK35" i="1" s="1"/>
  <c r="AK36" i="1" s="1"/>
  <c r="AD35" i="1"/>
  <c r="AB35" i="1"/>
  <c r="AB36" i="1" s="1"/>
  <c r="J35" i="1"/>
  <c r="J36" i="1" s="1"/>
  <c r="AE35" i="1" l="1"/>
  <c r="AE36" i="1" s="1"/>
  <c r="AD36" i="1"/>
  <c r="AO32" i="1"/>
  <c r="G32" i="1"/>
  <c r="C33" i="1" s="1"/>
  <c r="AS33" i="1" l="1"/>
  <c r="G33" i="1"/>
  <c r="C34" i="1" s="1"/>
  <c r="AL32" i="1"/>
  <c r="AO33" i="1"/>
  <c r="AO34" i="1" s="1"/>
  <c r="AO35" i="1" s="1"/>
  <c r="AO36" i="1" l="1"/>
  <c r="AP35" i="1"/>
  <c r="AL34" i="1"/>
  <c r="AL35" i="1" s="1"/>
  <c r="AL36" i="1" s="1"/>
  <c r="G34" i="1"/>
  <c r="G35" i="1" s="1"/>
  <c r="C36" i="1" s="1"/>
  <c r="AP34" i="1"/>
  <c r="AS34" i="1"/>
  <c r="AP33" i="1"/>
  <c r="AL33" i="1"/>
  <c r="AT34" i="1" l="1"/>
  <c r="AS35" i="1"/>
  <c r="AP36" i="1"/>
  <c r="G36" i="1"/>
  <c r="AS36" i="1" l="1"/>
  <c r="AT36" i="1" s="1"/>
  <c r="AT35" i="1"/>
</calcChain>
</file>

<file path=xl/sharedStrings.xml><?xml version="1.0" encoding="utf-8"?>
<sst xmlns="http://schemas.openxmlformats.org/spreadsheetml/2006/main" count="178" uniqueCount="108">
  <si>
    <t>Cantidad de vasos ordenada (Poisson) =</t>
  </si>
  <si>
    <t>Prom = 30 / hora</t>
  </si>
  <si>
    <t>Cantinero</t>
  </si>
  <si>
    <t>Clientes</t>
  </si>
  <si>
    <t>Libre (L)</t>
  </si>
  <si>
    <t>Sirviendo Cerveza (SC)</t>
  </si>
  <si>
    <t>Lavando vasos (LV)</t>
  </si>
  <si>
    <t>Recogiendo vasos (RV)</t>
  </si>
  <si>
    <t>Servir cerveza =</t>
  </si>
  <si>
    <t>Lavar Vaso =</t>
  </si>
  <si>
    <t xml:space="preserve">Recoger vasos = </t>
  </si>
  <si>
    <t>5 min (10 - 20 vasos)   -  300seg</t>
  </si>
  <si>
    <t>3 min (1 - 10 vasos)   -  180 seg</t>
  </si>
  <si>
    <t>1 - 2 min (Uniforme)    -  60 - 120 seg</t>
  </si>
  <si>
    <t>(nunca + de 20)</t>
  </si>
  <si>
    <t>En cola (EC)</t>
  </si>
  <si>
    <t>Atendido (A)</t>
  </si>
  <si>
    <t>Vasos</t>
  </si>
  <si>
    <t>Limpio (Li)</t>
  </si>
  <si>
    <t>Siendo utilizado (SU)</t>
  </si>
  <si>
    <t>Sucio (S)</t>
  </si>
  <si>
    <t xml:space="preserve">Tomar una cerveza (Normal) = </t>
  </si>
  <si>
    <t>media = 5 min (300 seg)</t>
  </si>
  <si>
    <t>Desv. Est. =  2 min (120 seg)</t>
  </si>
  <si>
    <t>Prom = 30 / 3600 seg = 1 / 120 seg</t>
  </si>
  <si>
    <t>Prom = 30 / 60 min = 1 / 2 min</t>
  </si>
  <si>
    <t>- Si llega cliente y no hay vaso limpio, primero lava 1 vaso y luego atiende.</t>
  </si>
  <si>
    <t>- Si llega cliente y no hay vasos disponibles, recoge hasta 10 vasos y luego atiende.</t>
  </si>
  <si>
    <t>- Cuando llega un cliente y hay mas de 3 esperando atención, se va.</t>
  </si>
  <si>
    <t>- Si un cliente espera mas de 5 min (300 seg), se va.</t>
  </si>
  <si>
    <t>- Cant.de clientes que se van sin consumir</t>
  </si>
  <si>
    <t>- Cant. De clientes que esperaron y se van sin consumir</t>
  </si>
  <si>
    <t>- Espera máx de un cliente para tomar cerveza</t>
  </si>
  <si>
    <t>- Promedio de espera de los clientes para tomar una cerveza</t>
  </si>
  <si>
    <t>Tiempos</t>
  </si>
  <si>
    <t>Objetos</t>
  </si>
  <si>
    <t>Reglas</t>
  </si>
  <si>
    <t>Estadísticas</t>
  </si>
  <si>
    <t>N° Paso</t>
  </si>
  <si>
    <t>Reloj</t>
  </si>
  <si>
    <t>Evento</t>
  </si>
  <si>
    <t>Proxima llegada cliente</t>
  </si>
  <si>
    <t>RND</t>
  </si>
  <si>
    <t>t. llegada</t>
  </si>
  <si>
    <t>prox llegada</t>
  </si>
  <si>
    <t>t. para servir</t>
  </si>
  <si>
    <t>fin servicio cerveza</t>
  </si>
  <si>
    <t>Fin servicio de cerveza</t>
  </si>
  <si>
    <t>Fin lavado de vaso</t>
  </si>
  <si>
    <t>fin lavado</t>
  </si>
  <si>
    <t>Fin recogida de vasos</t>
  </si>
  <si>
    <t>Vasos a recoger</t>
  </si>
  <si>
    <t>t. recogida</t>
  </si>
  <si>
    <t xml:space="preserve">fin recogida </t>
  </si>
  <si>
    <t>t. tomar</t>
  </si>
  <si>
    <t>Fin tomar cerveza  cliente</t>
  </si>
  <si>
    <t>fin tomar cerveza</t>
  </si>
  <si>
    <t>Esperando Retiro (ER)</t>
  </si>
  <si>
    <t>Estado</t>
  </si>
  <si>
    <t>Cola</t>
  </si>
  <si>
    <t xml:space="preserve">Cant. Clientes retirados </t>
  </si>
  <si>
    <t>Cant. Clientes esperando y retirados s/c</t>
  </si>
  <si>
    <t>Cant. Clientes retirados s/c</t>
  </si>
  <si>
    <t>Espera máx. para tomar cerveza</t>
  </si>
  <si>
    <t>Prom. Espera para tomar cerveza</t>
  </si>
  <si>
    <t>Cant. Clientes que tomaron cerveza</t>
  </si>
  <si>
    <t>Total espera para tomar cerveza</t>
  </si>
  <si>
    <t>Vasos limpios</t>
  </si>
  <si>
    <t>Vasos sucios</t>
  </si>
  <si>
    <t>Vasos recoger</t>
  </si>
  <si>
    <t>Vasos utiliza2</t>
  </si>
  <si>
    <t>Cliente 1</t>
  </si>
  <si>
    <t>Hora llegada</t>
  </si>
  <si>
    <t>Cliente 2</t>
  </si>
  <si>
    <t>Cliente 3</t>
  </si>
  <si>
    <t>Cliente 4</t>
  </si>
  <si>
    <t>Cliente 5</t>
  </si>
  <si>
    <t>Provición inicial de vasos limpios = 100</t>
  </si>
  <si>
    <t>Inicio</t>
  </si>
  <si>
    <t>0,25 min (const)   -  15 seg</t>
  </si>
  <si>
    <t>L</t>
  </si>
  <si>
    <t>Llegada cliente 1</t>
  </si>
  <si>
    <t>SV</t>
  </si>
  <si>
    <t>EC</t>
  </si>
  <si>
    <t>Esperando vaso (EV)</t>
  </si>
  <si>
    <t>EV</t>
  </si>
  <si>
    <t>Llegada cliente 2</t>
  </si>
  <si>
    <t>Llegada cliente 3</t>
  </si>
  <si>
    <t>Llegada cliente 4</t>
  </si>
  <si>
    <t>t. en cola</t>
  </si>
  <si>
    <t>Llegada cliente 5</t>
  </si>
  <si>
    <t>Fin servicio cerv</t>
  </si>
  <si>
    <t>Llegada cliente 6</t>
  </si>
  <si>
    <t>Llegada cliente 75</t>
  </si>
  <si>
    <t>LV</t>
  </si>
  <si>
    <t>Fin lavado vaso</t>
  </si>
  <si>
    <t>Llegada cliente 76</t>
  </si>
  <si>
    <t>RND 1 y 2</t>
  </si>
  <si>
    <t>t. fin servicio</t>
  </si>
  <si>
    <t>A</t>
  </si>
  <si>
    <t>Al tiempo fin de servicio cerveza cuando programe lo puedo</t>
  </si>
  <si>
    <t>reemplazar por el calculo de la hora a la que termina de tomar al cerveza</t>
  </si>
  <si>
    <t>Me falta un RND para saber cuantos voy a recoger (creo)</t>
  </si>
  <si>
    <t>RV</t>
  </si>
  <si>
    <t>Llegada cliente</t>
  </si>
  <si>
    <t>Fin recogida vaso</t>
  </si>
  <si>
    <t>Fin lavaso vaso</t>
  </si>
  <si>
    <t>CAPAZ QUE FALTA UN EVENTO RETIRO DE CLIENTE, CUANDO SE CANSA DE ESPERAR (5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</si>
</sst>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0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5" borderId="1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4" xfId="0" applyNumberFormat="1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Border="1"/>
    <xf numFmtId="0" fontId="0" fillId="0" borderId="2" xfId="0" applyBorder="1"/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4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4" xfId="0" applyFill="1" applyBorder="1"/>
    <xf numFmtId="164" fontId="0" fillId="0" borderId="14" xfId="0" applyNumberFormat="1" applyBorder="1"/>
    <xf numFmtId="0" fontId="0" fillId="0" borderId="5" xfId="0" applyFill="1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5" borderId="2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7" xfId="0" applyFill="1" applyBorder="1"/>
    <xf numFmtId="0" fontId="0" fillId="7" borderId="4" xfId="0" applyFill="1" applyBorder="1"/>
    <xf numFmtId="164" fontId="0" fillId="7" borderId="4" xfId="0" applyNumberFormat="1" applyFill="1" applyBorder="1"/>
    <xf numFmtId="164" fontId="0" fillId="7" borderId="0" xfId="0" applyNumberFormat="1" applyFill="1" applyBorder="1"/>
    <xf numFmtId="164" fontId="0" fillId="7" borderId="5" xfId="0" applyNumberFormat="1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14" xfId="0" applyFill="1" applyBorder="1"/>
    <xf numFmtId="49" fontId="0" fillId="5" borderId="11" xfId="0" applyNumberFormat="1" applyFill="1" applyBorder="1"/>
    <xf numFmtId="0" fontId="0" fillId="5" borderId="12" xfId="0" applyFill="1" applyBorder="1"/>
    <xf numFmtId="0" fontId="0" fillId="5" borderId="11" xfId="0" applyFill="1" applyBorder="1"/>
    <xf numFmtId="0" fontId="0" fillId="0" borderId="1" xfId="0" applyBorder="1" applyAlignment="1">
      <alignment horizontal="center"/>
    </xf>
    <xf numFmtId="164" fontId="0" fillId="0" borderId="5" xfId="0" applyNumberForma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3" xfId="0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49" fontId="0" fillId="4" borderId="10" xfId="0" applyNumberFormat="1" applyFill="1" applyBorder="1" applyAlignment="1">
      <alignment horizontal="center"/>
    </xf>
    <xf numFmtId="49" fontId="0" fillId="4" borderId="1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5" borderId="10" xfId="0" applyNumberFormat="1" applyFill="1" applyBorder="1" applyAlignment="1">
      <alignment horizontal="center"/>
    </xf>
    <xf numFmtId="49" fontId="0" fillId="5" borderId="12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49"/>
  <sheetViews>
    <sheetView tabSelected="1" topLeftCell="A18" zoomScale="70" zoomScaleNormal="70" workbookViewId="0">
      <selection activeCell="Q46" sqref="Q46"/>
    </sheetView>
  </sheetViews>
  <sheetFormatPr baseColWidth="10" defaultRowHeight="15" x14ac:dyDescent="0.25"/>
  <cols>
    <col min="1" max="1" width="12.85546875" customWidth="1"/>
    <col min="2" max="2" width="12.140625" customWidth="1"/>
    <col min="3" max="3" width="12.7109375" customWidth="1"/>
    <col min="4" max="4" width="19.140625" customWidth="1"/>
    <col min="5" max="5" width="12.285156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9.28515625" customWidth="1"/>
    <col min="11" max="11" width="12.28515625" customWidth="1"/>
    <col min="13" max="13" width="16.140625" customWidth="1"/>
    <col min="15" max="15" width="12.5703125" customWidth="1"/>
    <col min="18" max="18" width="16.42578125" bestFit="1" customWidth="1"/>
    <col min="21" max="21" width="14.7109375" customWidth="1"/>
    <col min="22" max="22" width="14.140625" customWidth="1"/>
    <col min="23" max="23" width="15" customWidth="1"/>
    <col min="24" max="24" width="15.140625" customWidth="1"/>
    <col min="25" max="25" width="17.140625" customWidth="1"/>
    <col min="26" max="26" width="15.85546875" customWidth="1"/>
    <col min="27" max="27" width="15.28515625" customWidth="1"/>
    <col min="29" max="29" width="14.85546875" customWidth="1"/>
    <col min="30" max="30" width="13.85546875" customWidth="1"/>
    <col min="31" max="31" width="12" customWidth="1"/>
    <col min="32" max="32" width="11.7109375" customWidth="1"/>
    <col min="33" max="33" width="12.28515625" customWidth="1"/>
    <col min="35" max="35" width="12.140625" customWidth="1"/>
    <col min="39" max="39" width="12.7109375" customWidth="1"/>
    <col min="43" max="43" width="12.42578125" customWidth="1"/>
    <col min="47" max="47" width="12.7109375" customWidth="1"/>
    <col min="51" max="51" width="12.42578125" customWidth="1"/>
  </cols>
  <sheetData>
    <row r="2" spans="1:15" x14ac:dyDescent="0.25">
      <c r="A2" s="83" t="s">
        <v>35</v>
      </c>
      <c r="B2" s="84"/>
      <c r="C2" s="1"/>
      <c r="D2" s="85" t="s">
        <v>34</v>
      </c>
      <c r="E2" s="86"/>
      <c r="F2" s="86"/>
      <c r="G2" s="86"/>
      <c r="H2" s="86"/>
      <c r="I2" s="87"/>
      <c r="J2" s="1"/>
      <c r="K2" s="88" t="s">
        <v>37</v>
      </c>
      <c r="L2" s="89"/>
      <c r="M2" s="89"/>
      <c r="N2" s="89"/>
      <c r="O2" s="90"/>
    </row>
    <row r="3" spans="1:15" x14ac:dyDescent="0.25">
      <c r="A3" s="4"/>
      <c r="B3" s="5"/>
      <c r="C3" s="1"/>
      <c r="D3" s="4"/>
      <c r="E3" s="9"/>
      <c r="F3" s="9"/>
      <c r="G3" s="9"/>
      <c r="H3" s="9"/>
      <c r="I3" s="5"/>
      <c r="J3" s="1"/>
      <c r="K3" s="4"/>
      <c r="L3" s="9"/>
      <c r="M3" s="9"/>
      <c r="N3" s="9"/>
      <c r="O3" s="5"/>
    </row>
    <row r="4" spans="1:15" x14ac:dyDescent="0.25">
      <c r="A4" s="75" t="s">
        <v>2</v>
      </c>
      <c r="B4" s="76"/>
      <c r="C4" s="1"/>
      <c r="D4" s="2" t="s">
        <v>0</v>
      </c>
      <c r="E4" s="8"/>
      <c r="F4" s="8"/>
      <c r="G4" s="8" t="s">
        <v>1</v>
      </c>
      <c r="H4" s="8"/>
      <c r="I4" s="3"/>
      <c r="J4" s="1"/>
      <c r="K4" s="4" t="s">
        <v>30</v>
      </c>
      <c r="L4" s="9"/>
      <c r="M4" s="9"/>
      <c r="N4" s="9"/>
      <c r="O4" s="5"/>
    </row>
    <row r="5" spans="1:15" x14ac:dyDescent="0.25">
      <c r="A5" s="4" t="s">
        <v>4</v>
      </c>
      <c r="B5" s="5"/>
      <c r="C5" s="1"/>
      <c r="D5" s="4"/>
      <c r="E5" s="9"/>
      <c r="F5" s="9"/>
      <c r="G5" s="9" t="s">
        <v>25</v>
      </c>
      <c r="H5" s="9"/>
      <c r="I5" s="5"/>
      <c r="J5" s="35">
        <v>0.5</v>
      </c>
      <c r="K5" s="4" t="s">
        <v>31</v>
      </c>
      <c r="L5" s="9"/>
      <c r="M5" s="9"/>
      <c r="N5" s="9"/>
      <c r="O5" s="5"/>
    </row>
    <row r="6" spans="1:15" x14ac:dyDescent="0.25">
      <c r="A6" s="4" t="s">
        <v>5</v>
      </c>
      <c r="B6" s="5"/>
      <c r="C6" s="1"/>
      <c r="D6" s="6"/>
      <c r="E6" s="10"/>
      <c r="F6" s="10"/>
      <c r="G6" s="10" t="s">
        <v>24</v>
      </c>
      <c r="H6" s="10"/>
      <c r="I6" s="7"/>
      <c r="J6" s="36">
        <v>8.3333333333333332E-3</v>
      </c>
      <c r="K6" s="4" t="s">
        <v>32</v>
      </c>
      <c r="L6" s="9"/>
      <c r="M6" s="9"/>
      <c r="N6" s="9"/>
      <c r="O6" s="5"/>
    </row>
    <row r="7" spans="1:15" x14ac:dyDescent="0.25">
      <c r="A7" s="4" t="s">
        <v>6</v>
      </c>
      <c r="B7" s="5"/>
      <c r="C7" s="1"/>
      <c r="D7" s="4"/>
      <c r="E7" s="9"/>
      <c r="F7" s="9"/>
      <c r="G7" s="9"/>
      <c r="H7" s="9"/>
      <c r="I7" s="5"/>
      <c r="J7" s="1"/>
      <c r="K7" s="6" t="s">
        <v>33</v>
      </c>
      <c r="L7" s="10"/>
      <c r="M7" s="10"/>
      <c r="N7" s="10"/>
      <c r="O7" s="7"/>
    </row>
    <row r="8" spans="1:15" x14ac:dyDescent="0.25">
      <c r="A8" s="6" t="s">
        <v>7</v>
      </c>
      <c r="B8" s="7"/>
      <c r="C8" s="1"/>
      <c r="D8" s="11" t="s">
        <v>8</v>
      </c>
      <c r="E8" s="12" t="s">
        <v>13</v>
      </c>
      <c r="F8" s="12"/>
      <c r="G8" s="12"/>
      <c r="H8" s="41">
        <v>1</v>
      </c>
      <c r="I8" s="42">
        <v>2</v>
      </c>
      <c r="J8" s="1"/>
      <c r="K8" s="1"/>
      <c r="L8" s="1"/>
      <c r="M8" s="1"/>
      <c r="N8" s="1"/>
      <c r="O8" s="1"/>
    </row>
    <row r="9" spans="1:15" x14ac:dyDescent="0.25">
      <c r="A9" s="4"/>
      <c r="B9" s="5"/>
      <c r="C9" s="1"/>
      <c r="D9" s="4"/>
      <c r="E9" s="9"/>
      <c r="F9" s="9"/>
      <c r="G9" s="9"/>
      <c r="H9" s="9"/>
      <c r="I9" s="5"/>
      <c r="J9" s="1"/>
      <c r="K9" s="1"/>
      <c r="L9" s="1"/>
      <c r="M9" s="1"/>
      <c r="N9" s="1"/>
      <c r="O9" s="1"/>
    </row>
    <row r="10" spans="1:15" x14ac:dyDescent="0.25">
      <c r="A10" s="75" t="s">
        <v>3</v>
      </c>
      <c r="B10" s="76"/>
      <c r="C10" s="1"/>
      <c r="D10" s="11" t="s">
        <v>9</v>
      </c>
      <c r="E10" s="12" t="s">
        <v>79</v>
      </c>
      <c r="F10" s="12"/>
      <c r="G10" s="12"/>
      <c r="H10" s="15"/>
      <c r="I10" s="16"/>
      <c r="J10" s="1"/>
      <c r="K10" s="1"/>
      <c r="L10" s="1"/>
      <c r="M10" s="1"/>
      <c r="N10" s="1"/>
      <c r="O10" s="1"/>
    </row>
    <row r="11" spans="1:15" x14ac:dyDescent="0.25">
      <c r="A11" s="4" t="s">
        <v>15</v>
      </c>
      <c r="B11" s="5"/>
      <c r="C11" s="1"/>
      <c r="D11" s="4"/>
      <c r="E11" s="9"/>
      <c r="F11" s="9"/>
      <c r="G11" s="9"/>
      <c r="H11" s="9"/>
      <c r="I11" s="5"/>
      <c r="J11" s="1"/>
      <c r="K11" s="1"/>
      <c r="L11" s="1"/>
      <c r="M11" s="1"/>
      <c r="N11" s="1"/>
      <c r="O11" s="1"/>
    </row>
    <row r="12" spans="1:15" x14ac:dyDescent="0.25">
      <c r="A12" s="4" t="s">
        <v>84</v>
      </c>
      <c r="B12" s="5"/>
      <c r="C12" s="1"/>
      <c r="D12" s="2" t="s">
        <v>10</v>
      </c>
      <c r="E12" s="8" t="s">
        <v>12</v>
      </c>
      <c r="F12" s="8"/>
      <c r="G12" s="8"/>
      <c r="H12" s="8"/>
      <c r="I12" s="3"/>
      <c r="J12" s="1"/>
      <c r="K12" s="1"/>
      <c r="L12" s="1"/>
      <c r="M12" s="1"/>
      <c r="N12" s="1"/>
      <c r="O12" s="1"/>
    </row>
    <row r="13" spans="1:15" x14ac:dyDescent="0.25">
      <c r="A13" s="6" t="s">
        <v>16</v>
      </c>
      <c r="B13" s="7"/>
      <c r="C13" s="1"/>
      <c r="D13" s="6" t="s">
        <v>14</v>
      </c>
      <c r="E13" s="10" t="s">
        <v>11</v>
      </c>
      <c r="F13" s="10"/>
      <c r="G13" s="10"/>
      <c r="H13" s="10"/>
      <c r="I13" s="7"/>
      <c r="J13" s="1"/>
      <c r="K13" s="1"/>
      <c r="L13" s="1"/>
      <c r="M13" s="1"/>
      <c r="N13" s="1"/>
      <c r="O13" s="1"/>
    </row>
    <row r="14" spans="1:15" x14ac:dyDescent="0.25">
      <c r="A14" s="4"/>
      <c r="B14" s="5"/>
      <c r="C14" s="1"/>
      <c r="D14" s="4"/>
      <c r="E14" s="9"/>
      <c r="F14" s="9"/>
      <c r="G14" s="9"/>
      <c r="H14" s="9"/>
      <c r="I14" s="5"/>
      <c r="J14" s="1"/>
      <c r="K14" s="1"/>
      <c r="L14" s="1"/>
      <c r="M14" s="1"/>
      <c r="N14" s="1"/>
      <c r="O14" s="1"/>
    </row>
    <row r="15" spans="1:15" x14ac:dyDescent="0.25">
      <c r="A15" s="75" t="s">
        <v>17</v>
      </c>
      <c r="B15" s="76"/>
      <c r="C15" s="1"/>
      <c r="D15" s="2" t="s">
        <v>21</v>
      </c>
      <c r="E15" s="8"/>
      <c r="F15" s="8" t="s">
        <v>22</v>
      </c>
      <c r="G15" s="8"/>
      <c r="H15" s="8"/>
      <c r="I15" s="3"/>
      <c r="J15" s="1"/>
      <c r="K15" s="1"/>
      <c r="L15" s="1"/>
      <c r="M15" s="1"/>
      <c r="N15" s="1"/>
      <c r="O15" s="1"/>
    </row>
    <row r="16" spans="1:15" x14ac:dyDescent="0.25">
      <c r="A16" s="4" t="s">
        <v>18</v>
      </c>
      <c r="B16" s="5"/>
      <c r="C16" s="1"/>
      <c r="D16" s="6"/>
      <c r="E16" s="10"/>
      <c r="F16" s="10" t="s">
        <v>23</v>
      </c>
      <c r="G16" s="10"/>
      <c r="H16" s="10"/>
      <c r="I16" s="7"/>
      <c r="J16" s="1"/>
      <c r="K16" s="1"/>
      <c r="L16" s="1"/>
      <c r="M16" s="1"/>
      <c r="N16" s="1"/>
      <c r="O16" s="1"/>
    </row>
    <row r="17" spans="1:51" x14ac:dyDescent="0.25">
      <c r="A17" s="4" t="s">
        <v>19</v>
      </c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51" x14ac:dyDescent="0.25">
      <c r="A18" s="26" t="s">
        <v>57</v>
      </c>
      <c r="B18" s="19"/>
      <c r="C18" s="1"/>
      <c r="D18" s="80" t="s">
        <v>36</v>
      </c>
      <c r="E18" s="81"/>
      <c r="F18" s="81"/>
      <c r="G18" s="81"/>
      <c r="H18" s="81"/>
      <c r="I18" s="82"/>
      <c r="K18" s="1"/>
      <c r="L18" s="1"/>
      <c r="M18" s="1"/>
      <c r="N18" s="1"/>
      <c r="O18" s="1"/>
    </row>
    <row r="19" spans="1:51" x14ac:dyDescent="0.25">
      <c r="A19" s="6" t="s">
        <v>20</v>
      </c>
      <c r="B19" s="7"/>
      <c r="C19" s="1"/>
      <c r="D19" s="4"/>
      <c r="E19" s="9"/>
      <c r="F19" s="9"/>
      <c r="G19" s="9"/>
      <c r="H19" s="9"/>
      <c r="I19" s="5"/>
      <c r="K19" s="1"/>
      <c r="L19" s="1"/>
      <c r="M19" s="1"/>
      <c r="N19" s="1"/>
      <c r="O19" s="1"/>
    </row>
    <row r="20" spans="1:51" x14ac:dyDescent="0.25">
      <c r="A20" s="1"/>
      <c r="B20" s="1"/>
      <c r="C20" s="1"/>
      <c r="D20" s="4" t="s">
        <v>26</v>
      </c>
      <c r="E20" s="9"/>
      <c r="F20" s="9"/>
      <c r="G20" s="9"/>
      <c r="H20" s="9"/>
      <c r="I20" s="5"/>
      <c r="K20" s="1"/>
      <c r="L20" s="1"/>
      <c r="M20" s="1"/>
      <c r="N20" s="1"/>
      <c r="O20" s="1"/>
    </row>
    <row r="21" spans="1:51" x14ac:dyDescent="0.25">
      <c r="A21" s="1"/>
      <c r="B21" s="1"/>
      <c r="C21" s="1"/>
      <c r="D21" s="4" t="s">
        <v>27</v>
      </c>
      <c r="E21" s="9"/>
      <c r="F21" s="9"/>
      <c r="G21" s="9"/>
      <c r="H21" s="9"/>
      <c r="I21" s="5"/>
      <c r="K21" s="1"/>
      <c r="L21" s="1"/>
      <c r="M21" s="14" t="s">
        <v>107</v>
      </c>
      <c r="N21" s="61"/>
      <c r="O21" s="61"/>
      <c r="P21" s="63"/>
      <c r="Q21" s="63"/>
      <c r="R21" s="62"/>
      <c r="S21" s="63"/>
      <c r="T21" s="62"/>
    </row>
    <row r="22" spans="1:51" x14ac:dyDescent="0.25">
      <c r="D22" s="4" t="s">
        <v>28</v>
      </c>
      <c r="E22" s="9"/>
      <c r="F22" s="9"/>
      <c r="G22" s="9"/>
      <c r="H22" s="9"/>
      <c r="I22" s="5"/>
      <c r="K22" s="1"/>
      <c r="L22" s="1"/>
      <c r="M22" s="1"/>
      <c r="N22" s="1"/>
      <c r="O22" s="1"/>
    </row>
    <row r="23" spans="1:51" x14ac:dyDescent="0.25">
      <c r="A23" s="1"/>
      <c r="B23" s="1"/>
      <c r="C23" s="1"/>
      <c r="D23" s="6" t="s">
        <v>29</v>
      </c>
      <c r="E23" s="10"/>
      <c r="F23" s="10"/>
      <c r="G23" s="10"/>
      <c r="H23" s="10"/>
      <c r="I23" s="7"/>
      <c r="K23" s="1"/>
      <c r="L23" s="1"/>
      <c r="M23" s="1"/>
      <c r="N23" s="1"/>
      <c r="O23" s="1"/>
      <c r="AH23" s="48" t="s">
        <v>100</v>
      </c>
      <c r="AI23" s="49"/>
      <c r="AJ23" s="49"/>
      <c r="AK23" s="49"/>
      <c r="AL23" s="49"/>
      <c r="AM23" s="50"/>
    </row>
    <row r="24" spans="1:51" x14ac:dyDescent="0.25">
      <c r="A24" s="1"/>
      <c r="B24" s="1"/>
      <c r="C24" s="1"/>
      <c r="I24" s="1"/>
      <c r="J24" s="1"/>
      <c r="K24" s="1"/>
      <c r="L24" s="1"/>
      <c r="M24" s="1"/>
      <c r="N24" s="1"/>
      <c r="O24" s="1"/>
      <c r="AH24" s="51" t="s">
        <v>101</v>
      </c>
      <c r="AI24" s="52"/>
      <c r="AJ24" s="52"/>
      <c r="AK24" s="52"/>
      <c r="AL24" s="52"/>
      <c r="AM24" s="53"/>
    </row>
    <row r="25" spans="1:51" x14ac:dyDescent="0.25">
      <c r="A25" s="11" t="s">
        <v>77</v>
      </c>
      <c r="B25" s="12"/>
      <c r="C25" s="13"/>
      <c r="D25" s="13"/>
      <c r="E25" s="1"/>
      <c r="F25" s="1"/>
      <c r="G25" s="1"/>
      <c r="H25" s="1"/>
      <c r="I25" s="1"/>
      <c r="J25" s="1"/>
      <c r="K25" s="1"/>
      <c r="L25" s="1"/>
      <c r="M25" s="14" t="s">
        <v>102</v>
      </c>
      <c r="N25" s="61"/>
      <c r="O25" s="61"/>
      <c r="P25" s="62"/>
    </row>
    <row r="26" spans="1:51" ht="15" customHeight="1" x14ac:dyDescent="0.25">
      <c r="Z26" s="72" t="s">
        <v>61</v>
      </c>
      <c r="AB26" s="69" t="s">
        <v>63</v>
      </c>
      <c r="AC26" s="72" t="s">
        <v>65</v>
      </c>
      <c r="AD26" s="72" t="s">
        <v>66</v>
      </c>
      <c r="AE26" s="69" t="s">
        <v>64</v>
      </c>
    </row>
    <row r="27" spans="1:51" ht="15" customHeight="1" x14ac:dyDescent="0.25">
      <c r="E27" s="77" t="s">
        <v>41</v>
      </c>
      <c r="F27" s="78"/>
      <c r="G27" s="79"/>
      <c r="H27" s="77" t="s">
        <v>47</v>
      </c>
      <c r="I27" s="78"/>
      <c r="J27" s="79"/>
      <c r="K27" s="66" t="s">
        <v>48</v>
      </c>
      <c r="L27" s="68"/>
      <c r="M27" s="66" t="s">
        <v>50</v>
      </c>
      <c r="N27" s="67"/>
      <c r="O27" s="68"/>
      <c r="P27" s="66" t="s">
        <v>55</v>
      </c>
      <c r="Q27" s="67"/>
      <c r="R27" s="68"/>
      <c r="S27" s="66" t="s">
        <v>2</v>
      </c>
      <c r="T27" s="68"/>
      <c r="U27" s="66" t="s">
        <v>17</v>
      </c>
      <c r="V27" s="67"/>
      <c r="W27" s="67"/>
      <c r="X27" s="67"/>
      <c r="Y27" s="69" t="s">
        <v>60</v>
      </c>
      <c r="Z27" s="73"/>
      <c r="AA27" s="69" t="s">
        <v>62</v>
      </c>
      <c r="AB27" s="70"/>
      <c r="AC27" s="73"/>
      <c r="AD27" s="73"/>
      <c r="AE27" s="70"/>
      <c r="AF27" s="66" t="s">
        <v>71</v>
      </c>
      <c r="AG27" s="67"/>
      <c r="AH27" s="67"/>
      <c r="AI27" s="68"/>
      <c r="AJ27" s="66" t="s">
        <v>73</v>
      </c>
      <c r="AK27" s="67"/>
      <c r="AL27" s="67"/>
      <c r="AM27" s="68"/>
      <c r="AN27" s="66" t="s">
        <v>74</v>
      </c>
      <c r="AO27" s="67"/>
      <c r="AP27" s="67"/>
      <c r="AQ27" s="68"/>
      <c r="AR27" s="66" t="s">
        <v>75</v>
      </c>
      <c r="AS27" s="67"/>
      <c r="AT27" s="67"/>
      <c r="AU27" s="68"/>
      <c r="AV27" s="66" t="s">
        <v>76</v>
      </c>
      <c r="AW27" s="67"/>
      <c r="AX27" s="67"/>
      <c r="AY27" s="68"/>
    </row>
    <row r="28" spans="1:51" x14ac:dyDescent="0.25">
      <c r="B28" s="64" t="s">
        <v>38</v>
      </c>
      <c r="C28" s="64" t="s">
        <v>39</v>
      </c>
      <c r="D28" s="64" t="s">
        <v>40</v>
      </c>
      <c r="E28" s="20" t="s">
        <v>42</v>
      </c>
      <c r="F28" s="21" t="s">
        <v>43</v>
      </c>
      <c r="G28" s="22" t="s">
        <v>44</v>
      </c>
      <c r="H28" s="20" t="s">
        <v>42</v>
      </c>
      <c r="I28" s="21" t="s">
        <v>45</v>
      </c>
      <c r="J28" s="22" t="s">
        <v>46</v>
      </c>
      <c r="K28" s="23" t="s">
        <v>45</v>
      </c>
      <c r="L28" s="24" t="s">
        <v>49</v>
      </c>
      <c r="M28" s="23" t="s">
        <v>51</v>
      </c>
      <c r="N28" s="25" t="s">
        <v>52</v>
      </c>
      <c r="O28" s="24" t="s">
        <v>53</v>
      </c>
      <c r="P28" s="23" t="s">
        <v>97</v>
      </c>
      <c r="Q28" s="25" t="s">
        <v>54</v>
      </c>
      <c r="R28" s="24" t="s">
        <v>56</v>
      </c>
      <c r="S28" s="27" t="s">
        <v>58</v>
      </c>
      <c r="T28" s="28" t="s">
        <v>59</v>
      </c>
      <c r="U28" s="31" t="s">
        <v>67</v>
      </c>
      <c r="V28" s="32" t="s">
        <v>68</v>
      </c>
      <c r="W28" s="32" t="s">
        <v>69</v>
      </c>
      <c r="X28" s="31" t="s">
        <v>70</v>
      </c>
      <c r="Y28" s="71"/>
      <c r="Z28" s="74"/>
      <c r="AA28" s="71"/>
      <c r="AB28" s="71"/>
      <c r="AC28" s="74"/>
      <c r="AD28" s="74"/>
      <c r="AE28" s="71"/>
      <c r="AF28" s="20" t="s">
        <v>58</v>
      </c>
      <c r="AG28" s="21" t="s">
        <v>72</v>
      </c>
      <c r="AH28" s="15" t="s">
        <v>89</v>
      </c>
      <c r="AI28" s="16" t="s">
        <v>98</v>
      </c>
      <c r="AJ28" s="20" t="s">
        <v>58</v>
      </c>
      <c r="AK28" s="21" t="s">
        <v>72</v>
      </c>
      <c r="AL28" s="15" t="s">
        <v>89</v>
      </c>
      <c r="AM28" s="16" t="s">
        <v>98</v>
      </c>
      <c r="AN28" s="20" t="s">
        <v>58</v>
      </c>
      <c r="AO28" s="21" t="s">
        <v>72</v>
      </c>
      <c r="AP28" s="15" t="s">
        <v>89</v>
      </c>
      <c r="AQ28" s="16" t="s">
        <v>98</v>
      </c>
      <c r="AR28" s="20" t="s">
        <v>58</v>
      </c>
      <c r="AS28" s="21" t="s">
        <v>72</v>
      </c>
      <c r="AT28" s="15" t="s">
        <v>89</v>
      </c>
      <c r="AU28" s="16" t="s">
        <v>98</v>
      </c>
      <c r="AV28" s="20" t="s">
        <v>58</v>
      </c>
      <c r="AW28" s="21" t="s">
        <v>72</v>
      </c>
      <c r="AX28" s="15" t="s">
        <v>89</v>
      </c>
      <c r="AY28" s="16" t="s">
        <v>98</v>
      </c>
    </row>
    <row r="29" spans="1:51" x14ac:dyDescent="0.25">
      <c r="B29" s="30">
        <v>0</v>
      </c>
      <c r="C29" s="30">
        <v>0</v>
      </c>
      <c r="D29" s="30" t="s">
        <v>78</v>
      </c>
      <c r="E29" s="37">
        <f ca="1">RAND()</f>
        <v>0.46939040010240229</v>
      </c>
      <c r="F29" s="39">
        <v>0.38600000000000001</v>
      </c>
      <c r="G29" s="65">
        <f t="shared" ref="G29:G34" si="0">+F29+C29</f>
        <v>0.38600000000000001</v>
      </c>
      <c r="H29" s="37"/>
      <c r="I29" s="39"/>
      <c r="J29" s="40"/>
      <c r="K29" s="37"/>
      <c r="L29" s="40"/>
      <c r="M29" s="37"/>
      <c r="N29" s="39"/>
      <c r="O29" s="40"/>
      <c r="P29" s="37"/>
      <c r="Q29" s="39"/>
      <c r="R29" s="40"/>
      <c r="S29" s="17" t="s">
        <v>80</v>
      </c>
      <c r="T29" s="19">
        <v>0</v>
      </c>
      <c r="U29" s="34">
        <v>100</v>
      </c>
      <c r="V29" s="33">
        <v>0</v>
      </c>
      <c r="W29" s="33">
        <v>0</v>
      </c>
      <c r="X29" s="33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30">
        <v>0</v>
      </c>
      <c r="AE29" s="29">
        <v>0</v>
      </c>
      <c r="AF29" s="17"/>
      <c r="AG29" s="18"/>
      <c r="AH29" s="18"/>
      <c r="AI29" s="19"/>
      <c r="AJ29" s="17"/>
      <c r="AK29" s="18"/>
      <c r="AL29" s="18"/>
      <c r="AM29" s="19"/>
      <c r="AN29" s="17"/>
      <c r="AO29" s="18"/>
      <c r="AP29" s="18"/>
      <c r="AQ29" s="19"/>
      <c r="AR29" s="17"/>
      <c r="AS29" s="18"/>
      <c r="AT29" s="18"/>
      <c r="AU29" s="19"/>
      <c r="AV29" s="17"/>
      <c r="AW29" s="18"/>
      <c r="AX29" s="18"/>
      <c r="AY29" s="19"/>
    </row>
    <row r="30" spans="1:51" x14ac:dyDescent="0.25">
      <c r="B30" s="29">
        <v>1</v>
      </c>
      <c r="C30" s="29">
        <f>+G29</f>
        <v>0.38600000000000001</v>
      </c>
      <c r="D30" s="29" t="s">
        <v>81</v>
      </c>
      <c r="E30" s="37">
        <f ca="1">RAND()</f>
        <v>0.6488493769444813</v>
      </c>
      <c r="F30" s="39">
        <v>0.51600000000000001</v>
      </c>
      <c r="G30" s="40">
        <f t="shared" si="0"/>
        <v>0.90200000000000002</v>
      </c>
      <c r="H30" s="37">
        <v>0.4476</v>
      </c>
      <c r="I30" s="39">
        <f>+$H$8+($H$8*H30)</f>
        <v>1.4476</v>
      </c>
      <c r="J30" s="40">
        <f>+I30+C30</f>
        <v>1.8336000000000001</v>
      </c>
      <c r="K30" s="37"/>
      <c r="L30" s="40"/>
      <c r="M30" s="37"/>
      <c r="N30" s="39"/>
      <c r="O30" s="40"/>
      <c r="P30" s="37"/>
      <c r="Q30" s="39"/>
      <c r="R30" s="40"/>
      <c r="S30" s="17" t="s">
        <v>82</v>
      </c>
      <c r="T30" s="19">
        <v>0</v>
      </c>
      <c r="U30" s="17">
        <v>100</v>
      </c>
      <c r="V30" s="18">
        <v>0</v>
      </c>
      <c r="W30" s="38">
        <v>0</v>
      </c>
      <c r="X30" s="18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17" t="s">
        <v>85</v>
      </c>
      <c r="AG30" s="18">
        <f>+C30</f>
        <v>0.38600000000000001</v>
      </c>
      <c r="AH30" s="18">
        <v>0</v>
      </c>
      <c r="AI30" s="19"/>
      <c r="AJ30" s="17"/>
      <c r="AK30" s="18"/>
      <c r="AL30" s="18"/>
      <c r="AM30" s="19"/>
      <c r="AN30" s="17"/>
      <c r="AO30" s="18"/>
      <c r="AP30" s="18"/>
      <c r="AQ30" s="19"/>
      <c r="AR30" s="17"/>
      <c r="AS30" s="18"/>
      <c r="AT30" s="18"/>
      <c r="AU30" s="19"/>
      <c r="AV30" s="17"/>
      <c r="AW30" s="18"/>
      <c r="AX30" s="18"/>
      <c r="AY30" s="19"/>
    </row>
    <row r="31" spans="1:51" x14ac:dyDescent="0.25">
      <c r="B31" s="29">
        <v>2</v>
      </c>
      <c r="C31" s="44">
        <f>+G30</f>
        <v>0.90200000000000002</v>
      </c>
      <c r="D31" s="29" t="s">
        <v>86</v>
      </c>
      <c r="E31" s="37">
        <f ca="1">RAND()</f>
        <v>0.92817647689747496</v>
      </c>
      <c r="F31" s="39">
        <v>0.32100000000000001</v>
      </c>
      <c r="G31" s="40">
        <f t="shared" si="0"/>
        <v>1.2230000000000001</v>
      </c>
      <c r="H31" s="37"/>
      <c r="I31" s="39"/>
      <c r="J31" s="40">
        <f>+J30</f>
        <v>1.8336000000000001</v>
      </c>
      <c r="K31" s="37"/>
      <c r="L31" s="40"/>
      <c r="M31" s="37"/>
      <c r="N31" s="39"/>
      <c r="O31" s="40"/>
      <c r="P31" s="37"/>
      <c r="Q31" s="39"/>
      <c r="R31" s="40"/>
      <c r="S31" s="17" t="s">
        <v>82</v>
      </c>
      <c r="T31" s="19">
        <v>1</v>
      </c>
      <c r="U31" s="17">
        <v>100</v>
      </c>
      <c r="V31" s="18">
        <v>0</v>
      </c>
      <c r="W31" s="38">
        <v>0</v>
      </c>
      <c r="X31" s="18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17" t="s">
        <v>85</v>
      </c>
      <c r="AG31" s="18">
        <f t="shared" ref="AG31:AG36" si="1">+AG30</f>
        <v>0.38600000000000001</v>
      </c>
      <c r="AH31" s="18">
        <v>0</v>
      </c>
      <c r="AI31" s="19"/>
      <c r="AJ31" s="17" t="s">
        <v>83</v>
      </c>
      <c r="AK31" s="39">
        <f>+C31</f>
        <v>0.90200000000000002</v>
      </c>
      <c r="AL31" s="18">
        <v>0</v>
      </c>
      <c r="AM31" s="19"/>
      <c r="AN31" s="17"/>
      <c r="AO31" s="18"/>
      <c r="AP31" s="18"/>
      <c r="AQ31" s="19"/>
      <c r="AR31" s="17"/>
      <c r="AS31" s="18"/>
      <c r="AT31" s="18"/>
      <c r="AU31" s="19"/>
      <c r="AV31" s="17"/>
      <c r="AW31" s="18"/>
      <c r="AX31" s="18"/>
      <c r="AY31" s="19"/>
    </row>
    <row r="32" spans="1:51" x14ac:dyDescent="0.25">
      <c r="B32" s="29">
        <v>3</v>
      </c>
      <c r="C32" s="44">
        <f>+G31</f>
        <v>1.2230000000000001</v>
      </c>
      <c r="D32" s="29" t="s">
        <v>87</v>
      </c>
      <c r="E32" s="37">
        <v>0.99880000000000002</v>
      </c>
      <c r="F32" s="39">
        <v>0.30399999999999999</v>
      </c>
      <c r="G32" s="40">
        <f t="shared" si="0"/>
        <v>1.5270000000000001</v>
      </c>
      <c r="H32" s="37"/>
      <c r="I32" s="39"/>
      <c r="J32" s="40">
        <f>+J31</f>
        <v>1.8336000000000001</v>
      </c>
      <c r="K32" s="37"/>
      <c r="L32" s="40"/>
      <c r="M32" s="37"/>
      <c r="N32" s="39"/>
      <c r="O32" s="40"/>
      <c r="P32" s="37"/>
      <c r="Q32" s="39"/>
      <c r="R32" s="40"/>
      <c r="S32" s="17" t="s">
        <v>82</v>
      </c>
      <c r="T32" s="45">
        <v>2</v>
      </c>
      <c r="U32" s="17">
        <v>100</v>
      </c>
      <c r="V32" s="38">
        <v>0</v>
      </c>
      <c r="W32" s="38">
        <v>0</v>
      </c>
      <c r="X32" s="18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43" t="s">
        <v>85</v>
      </c>
      <c r="AG32" s="18">
        <f t="shared" si="1"/>
        <v>0.38600000000000001</v>
      </c>
      <c r="AH32" s="18">
        <v>0</v>
      </c>
      <c r="AI32" s="19"/>
      <c r="AJ32" s="17" t="s">
        <v>83</v>
      </c>
      <c r="AK32" s="39">
        <f>+AK31</f>
        <v>0.90200000000000002</v>
      </c>
      <c r="AL32" s="39">
        <f>+AO32-AK32</f>
        <v>0.32100000000000006</v>
      </c>
      <c r="AM32" s="19"/>
      <c r="AN32" s="17" t="s">
        <v>83</v>
      </c>
      <c r="AO32" s="39">
        <f>+C32</f>
        <v>1.2230000000000001</v>
      </c>
      <c r="AP32" s="18">
        <v>0</v>
      </c>
      <c r="AQ32" s="19"/>
      <c r="AR32" s="17"/>
      <c r="AS32" s="18"/>
      <c r="AT32" s="18"/>
      <c r="AU32" s="19"/>
      <c r="AV32" s="17"/>
      <c r="AW32" s="18"/>
      <c r="AX32" s="18"/>
      <c r="AY32" s="19"/>
    </row>
    <row r="33" spans="2:51" x14ac:dyDescent="0.25">
      <c r="B33" s="29">
        <v>4</v>
      </c>
      <c r="C33" s="44">
        <f>+G32</f>
        <v>1.5270000000000001</v>
      </c>
      <c r="D33" s="29" t="s">
        <v>88</v>
      </c>
      <c r="E33" s="37">
        <v>0.99039999999999995</v>
      </c>
      <c r="F33" s="39">
        <v>0.30499999999999999</v>
      </c>
      <c r="G33" s="40">
        <f t="shared" si="0"/>
        <v>1.8320000000000001</v>
      </c>
      <c r="H33" s="37"/>
      <c r="I33" s="39"/>
      <c r="J33" s="40">
        <f>+J32</f>
        <v>1.8336000000000001</v>
      </c>
      <c r="K33" s="37"/>
      <c r="L33" s="40"/>
      <c r="M33" s="37"/>
      <c r="N33" s="39"/>
      <c r="O33" s="40"/>
      <c r="P33" s="37"/>
      <c r="Q33" s="39"/>
      <c r="R33" s="40"/>
      <c r="S33" s="17" t="s">
        <v>82</v>
      </c>
      <c r="T33" s="45">
        <v>3</v>
      </c>
      <c r="U33" s="17">
        <v>100</v>
      </c>
      <c r="V33" s="38">
        <v>0</v>
      </c>
      <c r="W33" s="38">
        <v>0</v>
      </c>
      <c r="X33" s="18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43" t="s">
        <v>85</v>
      </c>
      <c r="AG33" s="18">
        <f t="shared" si="1"/>
        <v>0.38600000000000001</v>
      </c>
      <c r="AH33" s="18">
        <v>0</v>
      </c>
      <c r="AI33" s="19"/>
      <c r="AJ33" s="43" t="s">
        <v>83</v>
      </c>
      <c r="AK33" s="39">
        <f>+AK32</f>
        <v>0.90200000000000002</v>
      </c>
      <c r="AL33" s="39">
        <f>+AS33-AK33</f>
        <v>0.62500000000000011</v>
      </c>
      <c r="AM33" s="19"/>
      <c r="AN33" s="17" t="s">
        <v>83</v>
      </c>
      <c r="AO33" s="39">
        <f>+AO32</f>
        <v>1.2230000000000001</v>
      </c>
      <c r="AP33" s="39">
        <f>+AS33-AO33</f>
        <v>0.30400000000000005</v>
      </c>
      <c r="AQ33" s="19"/>
      <c r="AR33" s="17" t="s">
        <v>83</v>
      </c>
      <c r="AS33" s="39">
        <f>+C33</f>
        <v>1.5270000000000001</v>
      </c>
      <c r="AT33" s="18">
        <v>0</v>
      </c>
      <c r="AU33" s="19"/>
      <c r="AV33" s="17"/>
      <c r="AW33" s="39"/>
      <c r="AX33" s="18"/>
      <c r="AY33" s="19"/>
    </row>
    <row r="34" spans="2:51" x14ac:dyDescent="0.25">
      <c r="B34" s="29">
        <v>5</v>
      </c>
      <c r="C34" s="44">
        <f>+G33</f>
        <v>1.8320000000000001</v>
      </c>
      <c r="D34" s="29" t="s">
        <v>90</v>
      </c>
      <c r="E34" s="37">
        <v>0.15060000000000001</v>
      </c>
      <c r="F34" s="39">
        <v>0.54600000000000004</v>
      </c>
      <c r="G34" s="40">
        <f t="shared" si="0"/>
        <v>2.3780000000000001</v>
      </c>
      <c r="H34" s="37"/>
      <c r="I34" s="39"/>
      <c r="J34" s="40">
        <f>+J33</f>
        <v>1.8336000000000001</v>
      </c>
      <c r="K34" s="37"/>
      <c r="L34" s="40"/>
      <c r="M34" s="37"/>
      <c r="N34" s="39"/>
      <c r="O34" s="40"/>
      <c r="P34" s="37"/>
      <c r="Q34" s="39"/>
      <c r="R34" s="40"/>
      <c r="S34" s="17" t="s">
        <v>82</v>
      </c>
      <c r="T34" s="45">
        <v>3</v>
      </c>
      <c r="U34" s="17">
        <v>100</v>
      </c>
      <c r="V34" s="38">
        <v>0</v>
      </c>
      <c r="W34" s="38">
        <v>0</v>
      </c>
      <c r="X34" s="18">
        <v>0</v>
      </c>
      <c r="Y34" s="29">
        <v>1</v>
      </c>
      <c r="Z34" s="29">
        <v>0</v>
      </c>
      <c r="AA34" s="29">
        <v>1</v>
      </c>
      <c r="AB34" s="29">
        <v>0</v>
      </c>
      <c r="AC34" s="29">
        <v>0</v>
      </c>
      <c r="AD34" s="29">
        <v>0</v>
      </c>
      <c r="AE34" s="29">
        <v>0</v>
      </c>
      <c r="AF34" s="17" t="s">
        <v>85</v>
      </c>
      <c r="AG34" s="18">
        <f t="shared" si="1"/>
        <v>0.38600000000000001</v>
      </c>
      <c r="AH34" s="18">
        <v>0</v>
      </c>
      <c r="AI34" s="19"/>
      <c r="AJ34" s="43" t="s">
        <v>83</v>
      </c>
      <c r="AK34" s="39">
        <f>+AK33</f>
        <v>0.90200000000000002</v>
      </c>
      <c r="AL34" s="39">
        <f>+C34-AK34</f>
        <v>0.93</v>
      </c>
      <c r="AM34" s="19"/>
      <c r="AN34" s="17" t="s">
        <v>83</v>
      </c>
      <c r="AO34" s="39">
        <f>+AO33</f>
        <v>1.2230000000000001</v>
      </c>
      <c r="AP34" s="39">
        <f>+C34-AO34</f>
        <v>0.60899999999999999</v>
      </c>
      <c r="AQ34" s="19"/>
      <c r="AR34" s="17" t="s">
        <v>83</v>
      </c>
      <c r="AS34" s="39">
        <f>+AS33</f>
        <v>1.5270000000000001</v>
      </c>
      <c r="AT34" s="39">
        <f>+C34-AS34</f>
        <v>0.30499999999999994</v>
      </c>
      <c r="AU34" s="19"/>
      <c r="AV34" s="17"/>
      <c r="AW34" s="39"/>
      <c r="AX34" s="39"/>
      <c r="AY34" s="19"/>
    </row>
    <row r="35" spans="2:51" x14ac:dyDescent="0.25">
      <c r="B35" s="29">
        <v>6</v>
      </c>
      <c r="C35" s="44">
        <f>+J34</f>
        <v>1.8336000000000001</v>
      </c>
      <c r="D35" s="29" t="s">
        <v>91</v>
      </c>
      <c r="E35" s="37"/>
      <c r="F35" s="39"/>
      <c r="G35" s="40">
        <f>+G34</f>
        <v>2.3780000000000001</v>
      </c>
      <c r="H35" s="37">
        <v>0.88170000000000004</v>
      </c>
      <c r="I35" s="39">
        <f>+$H$8+($H$8*H35)</f>
        <v>1.8816999999999999</v>
      </c>
      <c r="J35" s="40">
        <f>+I35+C35</f>
        <v>3.7153</v>
      </c>
      <c r="K35" s="37"/>
      <c r="L35" s="40"/>
      <c r="M35" s="37"/>
      <c r="N35" s="39"/>
      <c r="O35" s="40"/>
      <c r="P35" s="37"/>
      <c r="Q35" s="39">
        <v>5.7140000000000004</v>
      </c>
      <c r="R35" s="40">
        <f>+Q35+C35</f>
        <v>7.547600000000001</v>
      </c>
      <c r="S35" s="17" t="s">
        <v>82</v>
      </c>
      <c r="T35" s="45">
        <v>2</v>
      </c>
      <c r="U35" s="17">
        <v>99</v>
      </c>
      <c r="V35" s="38">
        <v>0</v>
      </c>
      <c r="W35" s="38">
        <v>0</v>
      </c>
      <c r="X35" s="18">
        <v>1</v>
      </c>
      <c r="Y35" s="29">
        <v>1</v>
      </c>
      <c r="Z35" s="29">
        <v>0</v>
      </c>
      <c r="AA35" s="29">
        <v>1</v>
      </c>
      <c r="AB35" s="44">
        <f>+C35-AG34</f>
        <v>1.4476</v>
      </c>
      <c r="AC35" s="29">
        <v>1</v>
      </c>
      <c r="AD35" s="44">
        <f>+C35-AG34</f>
        <v>1.4476</v>
      </c>
      <c r="AE35" s="29">
        <f>+AD35/AC35</f>
        <v>1.4476</v>
      </c>
      <c r="AF35" s="46" t="s">
        <v>99</v>
      </c>
      <c r="AG35" s="47">
        <f t="shared" si="1"/>
        <v>0.38600000000000001</v>
      </c>
      <c r="AH35" s="47">
        <f>+AH34</f>
        <v>0</v>
      </c>
      <c r="AI35" s="40">
        <f>+C35</f>
        <v>1.8336000000000001</v>
      </c>
      <c r="AJ35" s="43" t="s">
        <v>85</v>
      </c>
      <c r="AK35" s="39">
        <f>+AK34</f>
        <v>0.90200000000000002</v>
      </c>
      <c r="AL35" s="39">
        <f>+AL34</f>
        <v>0.93</v>
      </c>
      <c r="AM35" s="19"/>
      <c r="AN35" s="43" t="s">
        <v>83</v>
      </c>
      <c r="AO35" s="39">
        <f>+AO34</f>
        <v>1.2230000000000001</v>
      </c>
      <c r="AP35" s="39">
        <f>+C35-AO35</f>
        <v>0.61060000000000003</v>
      </c>
      <c r="AQ35" s="19"/>
      <c r="AR35" s="17" t="s">
        <v>83</v>
      </c>
      <c r="AS35" s="39">
        <f>+AS34</f>
        <v>1.5270000000000001</v>
      </c>
      <c r="AT35" s="39">
        <f>+C35-AS35</f>
        <v>0.30659999999999998</v>
      </c>
      <c r="AU35" s="19"/>
      <c r="AV35" s="17"/>
      <c r="AW35" s="39"/>
      <c r="AX35" s="39"/>
      <c r="AY35" s="19"/>
    </row>
    <row r="36" spans="2:51" x14ac:dyDescent="0.25">
      <c r="B36" s="29">
        <v>7</v>
      </c>
      <c r="C36" s="44">
        <f>+G35</f>
        <v>2.3780000000000001</v>
      </c>
      <c r="D36" s="29" t="s">
        <v>92</v>
      </c>
      <c r="E36" s="37">
        <v>0.2</v>
      </c>
      <c r="F36" s="39">
        <v>0.52800000000000002</v>
      </c>
      <c r="G36" s="40">
        <f>+C36+F36</f>
        <v>2.9060000000000001</v>
      </c>
      <c r="H36" s="37"/>
      <c r="I36" s="39"/>
      <c r="J36" s="40">
        <f>+J35</f>
        <v>3.7153</v>
      </c>
      <c r="K36" s="37"/>
      <c r="L36" s="40"/>
      <c r="M36" s="37"/>
      <c r="N36" s="39"/>
      <c r="O36" s="40"/>
      <c r="P36" s="37"/>
      <c r="Q36" s="39"/>
      <c r="R36" s="40">
        <f>+R35</f>
        <v>7.547600000000001</v>
      </c>
      <c r="S36" s="17" t="s">
        <v>82</v>
      </c>
      <c r="T36" s="45">
        <v>3</v>
      </c>
      <c r="U36" s="17">
        <v>99</v>
      </c>
      <c r="V36" s="38">
        <v>0</v>
      </c>
      <c r="W36" s="38">
        <v>0</v>
      </c>
      <c r="X36" s="18">
        <v>1</v>
      </c>
      <c r="Y36" s="29">
        <v>1</v>
      </c>
      <c r="Z36" s="29">
        <v>0</v>
      </c>
      <c r="AA36" s="29">
        <v>1</v>
      </c>
      <c r="AB36" s="44">
        <f>+AB35</f>
        <v>1.4476</v>
      </c>
      <c r="AC36" s="29">
        <v>1</v>
      </c>
      <c r="AD36" s="44">
        <f>+AD35</f>
        <v>1.4476</v>
      </c>
      <c r="AE36" s="29">
        <f>+AE35</f>
        <v>1.4476</v>
      </c>
      <c r="AF36" s="17" t="str">
        <f>+AF35</f>
        <v>A</v>
      </c>
      <c r="AG36" s="39">
        <f t="shared" si="1"/>
        <v>0.38600000000000001</v>
      </c>
      <c r="AH36" s="38">
        <f>+AH35</f>
        <v>0</v>
      </c>
      <c r="AI36" s="40">
        <f>+AI35</f>
        <v>1.8336000000000001</v>
      </c>
      <c r="AJ36" s="43" t="s">
        <v>85</v>
      </c>
      <c r="AK36" s="39">
        <f>+AK35</f>
        <v>0.90200000000000002</v>
      </c>
      <c r="AL36" s="39">
        <f>+AL35</f>
        <v>0.93</v>
      </c>
      <c r="AM36" s="19"/>
      <c r="AN36" s="43" t="s">
        <v>83</v>
      </c>
      <c r="AO36" s="39">
        <f>+AO35</f>
        <v>1.2230000000000001</v>
      </c>
      <c r="AP36" s="39">
        <f>+C36-AO36</f>
        <v>1.155</v>
      </c>
      <c r="AQ36" s="19"/>
      <c r="AR36" s="43" t="s">
        <v>83</v>
      </c>
      <c r="AS36" s="39">
        <f>+AS35</f>
        <v>1.5270000000000001</v>
      </c>
      <c r="AT36" s="39">
        <f>+C36-AS36</f>
        <v>0.85099999999999998</v>
      </c>
      <c r="AU36" s="19"/>
      <c r="AV36" s="17" t="s">
        <v>83</v>
      </c>
      <c r="AW36" s="39">
        <f>+C36</f>
        <v>2.3780000000000001</v>
      </c>
      <c r="AX36" s="18">
        <v>0</v>
      </c>
      <c r="AY36" s="19"/>
    </row>
    <row r="37" spans="2:51" x14ac:dyDescent="0.25">
      <c r="B37" s="60"/>
      <c r="C37" s="60"/>
      <c r="D37" s="60"/>
      <c r="E37" s="55"/>
      <c r="F37" s="56"/>
      <c r="G37" s="57"/>
      <c r="H37" s="55"/>
      <c r="I37" s="56"/>
      <c r="J37" s="57"/>
      <c r="K37" s="55"/>
      <c r="L37" s="57"/>
      <c r="M37" s="55"/>
      <c r="N37" s="56"/>
      <c r="O37" s="57"/>
      <c r="P37" s="55"/>
      <c r="Q37" s="56"/>
      <c r="R37" s="57"/>
      <c r="S37" s="54"/>
      <c r="T37" s="58"/>
      <c r="U37" s="54"/>
      <c r="V37" s="59"/>
      <c r="W37" s="59"/>
      <c r="X37" s="59"/>
      <c r="Y37" s="60"/>
      <c r="Z37" s="60"/>
      <c r="AA37" s="60"/>
      <c r="AB37" s="60"/>
      <c r="AC37" s="60"/>
      <c r="AD37" s="60"/>
      <c r="AE37" s="60"/>
      <c r="AF37" s="54"/>
      <c r="AG37" s="59"/>
      <c r="AH37" s="59"/>
      <c r="AI37" s="58"/>
      <c r="AJ37" s="54"/>
      <c r="AK37" s="59"/>
      <c r="AL37" s="59"/>
      <c r="AM37" s="58"/>
      <c r="AN37" s="54"/>
      <c r="AO37" s="59"/>
      <c r="AP37" s="59"/>
      <c r="AQ37" s="58"/>
      <c r="AR37" s="54"/>
      <c r="AS37" s="59"/>
      <c r="AT37" s="59"/>
      <c r="AU37" s="58"/>
      <c r="AV37" s="54"/>
      <c r="AW37" s="59"/>
      <c r="AX37" s="59"/>
      <c r="AY37" s="58"/>
    </row>
    <row r="38" spans="2:51" x14ac:dyDescent="0.25">
      <c r="B38" s="60"/>
      <c r="C38" s="60"/>
      <c r="D38" s="60"/>
      <c r="E38" s="54"/>
      <c r="F38" s="59"/>
      <c r="G38" s="58"/>
      <c r="H38" s="55"/>
      <c r="I38" s="56"/>
      <c r="J38" s="57"/>
      <c r="K38" s="55"/>
      <c r="L38" s="57"/>
      <c r="M38" s="55"/>
      <c r="N38" s="56"/>
      <c r="O38" s="57"/>
      <c r="P38" s="55"/>
      <c r="Q38" s="56"/>
      <c r="R38" s="57"/>
      <c r="S38" s="54"/>
      <c r="T38" s="58"/>
      <c r="U38" s="54"/>
      <c r="V38" s="59"/>
      <c r="W38" s="59"/>
      <c r="X38" s="59"/>
      <c r="Y38" s="60"/>
      <c r="Z38" s="60"/>
      <c r="AA38" s="60"/>
      <c r="AB38" s="60"/>
      <c r="AC38" s="60"/>
      <c r="AD38" s="60"/>
      <c r="AE38" s="60"/>
      <c r="AF38" s="54"/>
      <c r="AG38" s="59"/>
      <c r="AH38" s="59"/>
      <c r="AI38" s="58"/>
      <c r="AJ38" s="54"/>
      <c r="AK38" s="59"/>
      <c r="AL38" s="59"/>
      <c r="AM38" s="58"/>
      <c r="AN38" s="54"/>
      <c r="AO38" s="59"/>
      <c r="AP38" s="59"/>
      <c r="AQ38" s="58"/>
      <c r="AR38" s="54"/>
      <c r="AS38" s="59"/>
      <c r="AT38" s="59"/>
      <c r="AU38" s="58"/>
      <c r="AV38" s="54"/>
      <c r="AW38" s="59"/>
      <c r="AX38" s="59"/>
      <c r="AY38" s="58"/>
    </row>
    <row r="39" spans="2:51" x14ac:dyDescent="0.25">
      <c r="B39" s="29"/>
      <c r="C39" s="29"/>
      <c r="D39" s="29"/>
      <c r="E39" s="37"/>
      <c r="F39" s="39"/>
      <c r="G39" s="40"/>
      <c r="H39" s="37"/>
      <c r="I39" s="39"/>
      <c r="J39" s="40"/>
      <c r="K39" s="37"/>
      <c r="L39" s="40"/>
      <c r="M39" s="37"/>
      <c r="N39" s="39"/>
      <c r="O39" s="40"/>
      <c r="P39" s="37"/>
      <c r="Q39" s="39"/>
      <c r="R39" s="40"/>
      <c r="S39" s="17" t="s">
        <v>80</v>
      </c>
      <c r="T39" s="19">
        <v>0</v>
      </c>
      <c r="U39" s="17">
        <v>0</v>
      </c>
      <c r="V39" s="38">
        <v>7</v>
      </c>
      <c r="W39" s="38">
        <v>28</v>
      </c>
      <c r="X39" s="18">
        <v>65</v>
      </c>
      <c r="Y39" s="29">
        <v>12</v>
      </c>
      <c r="Z39" s="29">
        <v>5</v>
      </c>
      <c r="AA39" s="29">
        <f>+Y39+Z39</f>
        <v>17</v>
      </c>
      <c r="AB39" s="29">
        <v>3.4586000000000001</v>
      </c>
      <c r="AC39" s="29"/>
      <c r="AD39" s="29"/>
      <c r="AE39" s="29"/>
      <c r="AF39" s="17"/>
      <c r="AG39" s="18"/>
      <c r="AH39" s="18"/>
      <c r="AI39" s="19"/>
      <c r="AJ39" s="17"/>
      <c r="AK39" s="18"/>
      <c r="AL39" s="18"/>
      <c r="AM39" s="19"/>
      <c r="AN39" s="17"/>
      <c r="AO39" s="18"/>
      <c r="AP39" s="18"/>
      <c r="AQ39" s="19"/>
      <c r="AR39" s="17"/>
      <c r="AS39" s="18"/>
      <c r="AT39" s="18"/>
      <c r="AU39" s="19"/>
      <c r="AV39" s="17"/>
      <c r="AW39" s="18"/>
      <c r="AX39" s="18"/>
      <c r="AY39" s="19"/>
    </row>
    <row r="40" spans="2:51" x14ac:dyDescent="0.25">
      <c r="B40" s="29">
        <v>89</v>
      </c>
      <c r="C40" s="29">
        <v>28.489000000000001</v>
      </c>
      <c r="D40" s="29" t="s">
        <v>93</v>
      </c>
      <c r="E40" s="37">
        <v>0.78400000000000003</v>
      </c>
      <c r="F40" s="39">
        <v>0.35199999999999998</v>
      </c>
      <c r="G40" s="40">
        <f>+F40+C40</f>
        <v>28.841000000000001</v>
      </c>
      <c r="H40" s="37"/>
      <c r="I40" s="39"/>
      <c r="J40" s="40"/>
      <c r="K40" s="37">
        <v>0.25</v>
      </c>
      <c r="L40" s="40">
        <f>+K40+C40</f>
        <v>28.739000000000001</v>
      </c>
      <c r="M40" s="37"/>
      <c r="N40" s="39"/>
      <c r="O40" s="40"/>
      <c r="P40" s="37"/>
      <c r="Q40" s="39"/>
      <c r="R40" s="40"/>
      <c r="S40" s="17" t="s">
        <v>94</v>
      </c>
      <c r="T40" s="19">
        <v>0</v>
      </c>
      <c r="U40" s="17">
        <v>0</v>
      </c>
      <c r="V40" s="38">
        <v>7</v>
      </c>
      <c r="W40" s="38">
        <v>28</v>
      </c>
      <c r="X40" s="18">
        <v>65</v>
      </c>
      <c r="Y40" s="29">
        <v>12</v>
      </c>
      <c r="Z40" s="29">
        <v>5</v>
      </c>
      <c r="AA40" s="29">
        <f>+Z40+Y40</f>
        <v>17</v>
      </c>
      <c r="AB40" s="29">
        <f>+AB39</f>
        <v>3.4586000000000001</v>
      </c>
      <c r="AC40" s="29"/>
      <c r="AD40" s="29"/>
      <c r="AE40" s="29"/>
      <c r="AF40" s="17" t="s">
        <v>85</v>
      </c>
      <c r="AG40" s="18">
        <f>+C40</f>
        <v>28.489000000000001</v>
      </c>
      <c r="AH40" s="18">
        <v>0</v>
      </c>
      <c r="AI40" s="19"/>
      <c r="AJ40" s="17"/>
      <c r="AK40" s="18"/>
      <c r="AL40" s="18"/>
      <c r="AM40" s="19"/>
      <c r="AN40" s="17"/>
      <c r="AO40" s="18"/>
      <c r="AP40" s="18"/>
      <c r="AQ40" s="19"/>
      <c r="AR40" s="17"/>
      <c r="AS40" s="18"/>
      <c r="AT40" s="18"/>
      <c r="AU40" s="19"/>
      <c r="AV40" s="17"/>
      <c r="AW40" s="18"/>
      <c r="AX40" s="18"/>
      <c r="AY40" s="19"/>
    </row>
    <row r="41" spans="2:51" x14ac:dyDescent="0.25">
      <c r="B41" s="29">
        <v>90</v>
      </c>
      <c r="C41" s="44">
        <f>+L40</f>
        <v>28.739000000000001</v>
      </c>
      <c r="D41" s="29" t="s">
        <v>95</v>
      </c>
      <c r="E41" s="17"/>
      <c r="F41" s="18"/>
      <c r="G41" s="40">
        <f>+G40</f>
        <v>28.841000000000001</v>
      </c>
      <c r="H41" s="17">
        <v>0.56410000000000005</v>
      </c>
      <c r="I41" s="39">
        <f>+$H$8+($H$8*H41)</f>
        <v>1.5641</v>
      </c>
      <c r="J41" s="40">
        <f>+I41+C41</f>
        <v>30.303100000000001</v>
      </c>
      <c r="K41" s="17"/>
      <c r="L41" s="19"/>
      <c r="M41" s="17"/>
      <c r="N41" s="18"/>
      <c r="O41" s="19"/>
      <c r="P41" s="17"/>
      <c r="Q41" s="18"/>
      <c r="R41" s="19"/>
      <c r="S41" s="17" t="s">
        <v>82</v>
      </c>
      <c r="T41" s="19">
        <v>0</v>
      </c>
      <c r="U41" s="17">
        <v>1</v>
      </c>
      <c r="V41" s="38">
        <v>6</v>
      </c>
      <c r="W41" s="38">
        <v>28</v>
      </c>
      <c r="X41" s="18">
        <v>65</v>
      </c>
      <c r="Y41" s="29">
        <v>12</v>
      </c>
      <c r="Z41" s="29">
        <v>5</v>
      </c>
      <c r="AA41" s="29">
        <v>17</v>
      </c>
      <c r="AB41" s="29">
        <f>+AB40</f>
        <v>3.4586000000000001</v>
      </c>
      <c r="AC41" s="29"/>
      <c r="AD41" s="29"/>
      <c r="AE41" s="29"/>
      <c r="AF41" s="17" t="s">
        <v>85</v>
      </c>
      <c r="AG41" s="18">
        <f>+AG40</f>
        <v>28.489000000000001</v>
      </c>
      <c r="AH41" s="18">
        <v>0</v>
      </c>
      <c r="AI41" s="19"/>
      <c r="AJ41" s="17"/>
      <c r="AK41" s="18"/>
      <c r="AL41" s="18"/>
      <c r="AM41" s="19"/>
      <c r="AN41" s="17"/>
      <c r="AO41" s="18"/>
      <c r="AP41" s="18"/>
      <c r="AQ41" s="19"/>
      <c r="AR41" s="17"/>
      <c r="AS41" s="18"/>
      <c r="AT41" s="18"/>
      <c r="AU41" s="19"/>
      <c r="AV41" s="17"/>
      <c r="AW41" s="18"/>
      <c r="AX41" s="18"/>
      <c r="AY41" s="19"/>
    </row>
    <row r="42" spans="2:51" x14ac:dyDescent="0.25">
      <c r="B42" s="29">
        <v>91</v>
      </c>
      <c r="C42" s="44">
        <f>+G41</f>
        <v>28.841000000000001</v>
      </c>
      <c r="D42" s="29" t="s">
        <v>96</v>
      </c>
      <c r="E42" s="17">
        <v>4.7999999999999996E-3</v>
      </c>
      <c r="F42" s="18">
        <v>0.60499999999999998</v>
      </c>
      <c r="G42" s="40">
        <f>+F42+C42</f>
        <v>29.446000000000002</v>
      </c>
      <c r="H42" s="17"/>
      <c r="I42" s="18"/>
      <c r="J42" s="40">
        <f>+J41</f>
        <v>30.303100000000001</v>
      </c>
      <c r="K42" s="17"/>
      <c r="L42" s="19"/>
      <c r="M42" s="17"/>
      <c r="N42" s="18"/>
      <c r="O42" s="19"/>
      <c r="P42" s="17"/>
      <c r="Q42" s="18"/>
      <c r="R42" s="19"/>
      <c r="S42" s="17" t="s">
        <v>82</v>
      </c>
      <c r="T42" s="19">
        <v>0</v>
      </c>
      <c r="U42" s="17">
        <v>1</v>
      </c>
      <c r="V42" s="38">
        <v>6</v>
      </c>
      <c r="W42" s="38">
        <v>28</v>
      </c>
      <c r="X42" s="18">
        <v>65</v>
      </c>
      <c r="Y42" s="29">
        <v>12</v>
      </c>
      <c r="Z42" s="29">
        <f>+Z41</f>
        <v>5</v>
      </c>
      <c r="AA42" s="29">
        <f>+AA41</f>
        <v>17</v>
      </c>
      <c r="AB42" s="29">
        <f>+AB41</f>
        <v>3.4586000000000001</v>
      </c>
      <c r="AC42" s="29"/>
      <c r="AD42" s="29"/>
      <c r="AE42" s="29"/>
      <c r="AF42" s="17" t="s">
        <v>85</v>
      </c>
      <c r="AG42" s="18">
        <f>+AG41</f>
        <v>28.489000000000001</v>
      </c>
      <c r="AH42" s="18">
        <v>0</v>
      </c>
      <c r="AI42" s="19"/>
      <c r="AJ42" s="17" t="s">
        <v>83</v>
      </c>
      <c r="AK42" s="39">
        <f>+C42</f>
        <v>28.841000000000001</v>
      </c>
      <c r="AL42" s="18">
        <v>0</v>
      </c>
      <c r="AM42" s="19"/>
      <c r="AN42" s="17"/>
      <c r="AO42" s="18"/>
      <c r="AP42" s="18"/>
      <c r="AQ42" s="19"/>
      <c r="AR42" s="17"/>
      <c r="AS42" s="18"/>
      <c r="AT42" s="18"/>
      <c r="AU42" s="19"/>
      <c r="AV42" s="17"/>
      <c r="AW42" s="18"/>
      <c r="AX42" s="18"/>
      <c r="AY42" s="19"/>
    </row>
    <row r="43" spans="2:51" x14ac:dyDescent="0.25">
      <c r="B43" s="60"/>
      <c r="C43" s="60"/>
      <c r="D43" s="60"/>
      <c r="E43" s="54"/>
      <c r="F43" s="59"/>
      <c r="G43" s="58"/>
      <c r="H43" s="54"/>
      <c r="I43" s="59"/>
      <c r="J43" s="58"/>
      <c r="K43" s="54"/>
      <c r="L43" s="58"/>
      <c r="M43" s="54"/>
      <c r="N43" s="59"/>
      <c r="O43" s="58"/>
      <c r="P43" s="54"/>
      <c r="Q43" s="59"/>
      <c r="R43" s="58"/>
      <c r="S43" s="54"/>
      <c r="T43" s="58"/>
      <c r="U43" s="54"/>
      <c r="V43" s="59"/>
      <c r="W43" s="59"/>
      <c r="X43" s="59"/>
      <c r="Y43" s="60"/>
      <c r="Z43" s="60"/>
      <c r="AA43" s="60"/>
      <c r="AB43" s="60"/>
      <c r="AC43" s="60"/>
      <c r="AD43" s="60"/>
      <c r="AE43" s="60"/>
      <c r="AF43" s="54"/>
      <c r="AG43" s="59"/>
      <c r="AH43" s="59"/>
      <c r="AI43" s="58"/>
      <c r="AJ43" s="54"/>
      <c r="AK43" s="59"/>
      <c r="AL43" s="59"/>
      <c r="AM43" s="58"/>
      <c r="AN43" s="54"/>
      <c r="AO43" s="59"/>
      <c r="AP43" s="59"/>
      <c r="AQ43" s="58"/>
      <c r="AR43" s="54"/>
      <c r="AS43" s="59"/>
      <c r="AT43" s="59"/>
      <c r="AU43" s="58"/>
      <c r="AV43" s="54"/>
      <c r="AW43" s="59"/>
      <c r="AX43" s="59"/>
      <c r="AY43" s="58"/>
    </row>
    <row r="44" spans="2:51" x14ac:dyDescent="0.25">
      <c r="B44" s="60"/>
      <c r="C44" s="60"/>
      <c r="D44" s="60"/>
      <c r="E44" s="54"/>
      <c r="F44" s="59"/>
      <c r="G44" s="58"/>
      <c r="H44" s="54"/>
      <c r="I44" s="59"/>
      <c r="J44" s="58"/>
      <c r="K44" s="54"/>
      <c r="L44" s="58"/>
      <c r="M44" s="54"/>
      <c r="N44" s="59"/>
      <c r="O44" s="58"/>
      <c r="P44" s="54"/>
      <c r="Q44" s="59"/>
      <c r="R44" s="58"/>
      <c r="S44" s="54"/>
      <c r="T44" s="58"/>
      <c r="U44" s="54"/>
      <c r="V44" s="59"/>
      <c r="W44" s="59"/>
      <c r="X44" s="59"/>
      <c r="Y44" s="60"/>
      <c r="Z44" s="60"/>
      <c r="AA44" s="60"/>
      <c r="AB44" s="60"/>
      <c r="AC44" s="60"/>
      <c r="AD44" s="60"/>
      <c r="AE44" s="60"/>
      <c r="AF44" s="54"/>
      <c r="AG44" s="59"/>
      <c r="AH44" s="59"/>
      <c r="AI44" s="58"/>
      <c r="AJ44" s="54"/>
      <c r="AK44" s="59"/>
      <c r="AL44" s="59"/>
      <c r="AM44" s="58"/>
      <c r="AN44" s="54"/>
      <c r="AO44" s="59"/>
      <c r="AP44" s="59"/>
      <c r="AQ44" s="58"/>
      <c r="AR44" s="54"/>
      <c r="AS44" s="59"/>
      <c r="AT44" s="59"/>
      <c r="AU44" s="58"/>
      <c r="AV44" s="54"/>
      <c r="AW44" s="59"/>
      <c r="AX44" s="59"/>
      <c r="AY44" s="58"/>
    </row>
    <row r="45" spans="2:51" x14ac:dyDescent="0.25">
      <c r="B45" s="29"/>
      <c r="C45" s="29"/>
      <c r="D45" s="29"/>
      <c r="E45" s="17"/>
      <c r="F45" s="18"/>
      <c r="G45" s="19">
        <v>42.948500000000003</v>
      </c>
      <c r="H45" s="17"/>
      <c r="I45" s="18"/>
      <c r="J45" s="19">
        <f>+C46</f>
        <v>42.734499999999997</v>
      </c>
      <c r="K45" s="17"/>
      <c r="L45" s="19"/>
      <c r="M45" s="17"/>
      <c r="N45" s="18"/>
      <c r="O45" s="19"/>
      <c r="P45" s="17"/>
      <c r="Q45" s="18"/>
      <c r="R45" s="19"/>
      <c r="S45" s="17" t="s">
        <v>82</v>
      </c>
      <c r="T45" s="19">
        <v>3</v>
      </c>
      <c r="U45" s="17">
        <v>1</v>
      </c>
      <c r="V45" s="38">
        <v>0</v>
      </c>
      <c r="W45" s="38">
        <v>44</v>
      </c>
      <c r="X45" s="18">
        <v>55</v>
      </c>
      <c r="Y45" s="29"/>
      <c r="Z45" s="29"/>
      <c r="AA45" s="29"/>
      <c r="AB45" s="29"/>
      <c r="AC45" s="29"/>
      <c r="AD45" s="29"/>
      <c r="AE45" s="29"/>
      <c r="AF45" s="17" t="s">
        <v>85</v>
      </c>
      <c r="AG45" s="18">
        <v>41.184699999999999</v>
      </c>
      <c r="AH45" s="38">
        <v>0</v>
      </c>
      <c r="AI45" s="19"/>
      <c r="AJ45" s="17" t="s">
        <v>83</v>
      </c>
      <c r="AK45" s="18">
        <v>41.548900000000003</v>
      </c>
      <c r="AL45" s="38">
        <f>+C46-AK45</f>
        <v>1.1855999999999938</v>
      </c>
      <c r="AM45" s="19"/>
      <c r="AN45" s="17" t="s">
        <v>83</v>
      </c>
      <c r="AO45" s="18">
        <v>41.654800000000002</v>
      </c>
      <c r="AP45" s="38">
        <f>+C46-AO45</f>
        <v>1.0796999999999954</v>
      </c>
      <c r="AQ45" s="19"/>
      <c r="AR45" s="17" t="s">
        <v>83</v>
      </c>
      <c r="AS45" s="18">
        <v>41.849299999999999</v>
      </c>
      <c r="AT45" s="18">
        <f>+C46-AS45</f>
        <v>0.88519999999999754</v>
      </c>
      <c r="AU45" s="19"/>
      <c r="AV45" s="17"/>
      <c r="AW45" s="18"/>
      <c r="AX45" s="18"/>
      <c r="AY45" s="19"/>
    </row>
    <row r="46" spans="2:51" x14ac:dyDescent="0.25">
      <c r="B46" s="29">
        <v>115</v>
      </c>
      <c r="C46" s="29">
        <v>42.734499999999997</v>
      </c>
      <c r="D46" s="29" t="s">
        <v>91</v>
      </c>
      <c r="E46" s="17"/>
      <c r="F46" s="18"/>
      <c r="G46" s="19">
        <f>+G45</f>
        <v>42.948500000000003</v>
      </c>
      <c r="H46" s="17"/>
      <c r="I46" s="18"/>
      <c r="J46" s="19"/>
      <c r="K46" s="17"/>
      <c r="L46" s="19"/>
      <c r="M46" s="17">
        <v>20</v>
      </c>
      <c r="N46" s="18">
        <v>3</v>
      </c>
      <c r="O46" s="19">
        <f>+N46+C46</f>
        <v>45.734499999999997</v>
      </c>
      <c r="P46" s="17"/>
      <c r="Q46" s="18">
        <v>4.9564000000000004</v>
      </c>
      <c r="R46" s="19">
        <f>+Q46+C46</f>
        <v>47.690899999999999</v>
      </c>
      <c r="S46" s="17" t="s">
        <v>103</v>
      </c>
      <c r="T46" s="19">
        <v>2</v>
      </c>
      <c r="U46" s="17">
        <v>0</v>
      </c>
      <c r="V46" s="38">
        <v>0</v>
      </c>
      <c r="W46" s="38">
        <v>44</v>
      </c>
      <c r="X46" s="18">
        <v>55</v>
      </c>
      <c r="Y46" s="29"/>
      <c r="Z46" s="29"/>
      <c r="AA46" s="29"/>
      <c r="AB46" s="29"/>
      <c r="AC46" s="29"/>
      <c r="AD46" s="29"/>
      <c r="AE46" s="29"/>
      <c r="AF46" s="17" t="s">
        <v>99</v>
      </c>
      <c r="AG46" s="18">
        <f>+AG45</f>
        <v>41.184699999999999</v>
      </c>
      <c r="AH46" s="38">
        <v>0</v>
      </c>
      <c r="AI46" s="19">
        <f>+C46</f>
        <v>42.734499999999997</v>
      </c>
      <c r="AJ46" s="17" t="s">
        <v>85</v>
      </c>
      <c r="AK46" s="18">
        <f>+AK45</f>
        <v>41.548900000000003</v>
      </c>
      <c r="AL46" s="18">
        <f>+AL45</f>
        <v>1.1855999999999938</v>
      </c>
      <c r="AM46" s="19"/>
      <c r="AN46" s="17" t="s">
        <v>83</v>
      </c>
      <c r="AO46" s="18">
        <f>+AO45</f>
        <v>41.654800000000002</v>
      </c>
      <c r="AP46" s="18">
        <f>+AP45</f>
        <v>1.0796999999999954</v>
      </c>
      <c r="AQ46" s="19"/>
      <c r="AR46" s="17" t="s">
        <v>83</v>
      </c>
      <c r="AS46" s="18">
        <f>+AS45</f>
        <v>41.849299999999999</v>
      </c>
      <c r="AT46" s="18">
        <f>+AT45</f>
        <v>0.88519999999999754</v>
      </c>
      <c r="AU46" s="19"/>
      <c r="AV46" s="17"/>
      <c r="AW46" s="18"/>
      <c r="AX46" s="18"/>
      <c r="AY46" s="19"/>
    </row>
    <row r="47" spans="2:51" x14ac:dyDescent="0.25">
      <c r="B47" s="29">
        <v>116</v>
      </c>
      <c r="C47" s="29">
        <f>+G46</f>
        <v>42.948500000000003</v>
      </c>
      <c r="D47" s="29" t="s">
        <v>104</v>
      </c>
      <c r="E47" s="17">
        <v>0</v>
      </c>
      <c r="F47" s="18">
        <v>3.5</v>
      </c>
      <c r="G47" s="19">
        <f>+F47+C47</f>
        <v>46.448500000000003</v>
      </c>
      <c r="H47" s="17"/>
      <c r="I47" s="18"/>
      <c r="J47" s="19"/>
      <c r="K47" s="17"/>
      <c r="L47" s="19"/>
      <c r="M47" s="17"/>
      <c r="N47" s="18"/>
      <c r="O47" s="19">
        <f>+O46</f>
        <v>45.734499999999997</v>
      </c>
      <c r="P47" s="17"/>
      <c r="Q47" s="18"/>
      <c r="R47" s="19">
        <f>+R46</f>
        <v>47.690899999999999</v>
      </c>
      <c r="S47" s="43" t="s">
        <v>103</v>
      </c>
      <c r="T47" s="45">
        <v>3</v>
      </c>
      <c r="U47" s="43">
        <v>0</v>
      </c>
      <c r="V47" s="38">
        <v>0</v>
      </c>
      <c r="W47" s="38">
        <v>44</v>
      </c>
      <c r="X47" s="38">
        <v>55</v>
      </c>
      <c r="Y47" s="29"/>
      <c r="Z47" s="29"/>
      <c r="AA47" s="29"/>
      <c r="AB47" s="29"/>
      <c r="AC47" s="29"/>
      <c r="AD47" s="29"/>
      <c r="AE47" s="29"/>
      <c r="AF47" s="43" t="s">
        <v>99</v>
      </c>
      <c r="AG47" s="18">
        <f>+AG46</f>
        <v>41.184699999999999</v>
      </c>
      <c r="AH47" s="38">
        <v>0</v>
      </c>
      <c r="AI47" s="19">
        <f t="shared" ref="AI47:AK48" si="2">+AI46</f>
        <v>42.734499999999997</v>
      </c>
      <c r="AJ47" s="17" t="str">
        <f t="shared" si="2"/>
        <v>EV</v>
      </c>
      <c r="AK47" s="18">
        <f t="shared" si="2"/>
        <v>41.548900000000003</v>
      </c>
      <c r="AL47" s="18">
        <f>+C47-AK47</f>
        <v>1.3995999999999995</v>
      </c>
      <c r="AM47" s="19"/>
      <c r="AN47" s="17" t="s">
        <v>83</v>
      </c>
      <c r="AO47" s="18">
        <f>+AO46</f>
        <v>41.654800000000002</v>
      </c>
      <c r="AP47" s="18">
        <f>+C47-AO47</f>
        <v>1.2937000000000012</v>
      </c>
      <c r="AQ47" s="19"/>
      <c r="AR47" s="17" t="s">
        <v>83</v>
      </c>
      <c r="AS47" s="18">
        <f>+AS46</f>
        <v>41.849299999999999</v>
      </c>
      <c r="AT47" s="18">
        <f>+C47-AS47</f>
        <v>1.0992000000000033</v>
      </c>
      <c r="AU47" s="19"/>
      <c r="AV47" s="17" t="s">
        <v>83</v>
      </c>
      <c r="AW47" s="18">
        <f>+C47</f>
        <v>42.948500000000003</v>
      </c>
      <c r="AX47" s="18">
        <v>0</v>
      </c>
      <c r="AY47" s="19"/>
    </row>
    <row r="48" spans="2:51" x14ac:dyDescent="0.25">
      <c r="B48" s="29">
        <v>117</v>
      </c>
      <c r="C48" s="29">
        <f>+O47</f>
        <v>45.734499999999997</v>
      </c>
      <c r="D48" s="29" t="s">
        <v>105</v>
      </c>
      <c r="E48" s="17"/>
      <c r="F48" s="18"/>
      <c r="G48" s="19">
        <f>+G47</f>
        <v>46.448500000000003</v>
      </c>
      <c r="H48" s="17"/>
      <c r="I48" s="18"/>
      <c r="J48" s="19"/>
      <c r="K48" s="17">
        <v>0.25</v>
      </c>
      <c r="L48" s="19">
        <f>+K48+C48</f>
        <v>45.984499999999997</v>
      </c>
      <c r="M48" s="17"/>
      <c r="N48" s="18"/>
      <c r="O48" s="19"/>
      <c r="P48" s="17"/>
      <c r="Q48" s="18"/>
      <c r="R48" s="19">
        <f>+R47</f>
        <v>47.690899999999999</v>
      </c>
      <c r="S48" s="43" t="s">
        <v>94</v>
      </c>
      <c r="T48" s="45">
        <v>3</v>
      </c>
      <c r="U48" s="43">
        <v>0</v>
      </c>
      <c r="V48" s="38">
        <v>20</v>
      </c>
      <c r="W48" s="38">
        <v>24</v>
      </c>
      <c r="X48" s="38">
        <v>55</v>
      </c>
      <c r="Y48" s="29"/>
      <c r="Z48" s="29"/>
      <c r="AA48" s="29"/>
      <c r="AB48" s="29"/>
      <c r="AC48" s="29"/>
      <c r="AD48" s="29"/>
      <c r="AE48" s="29"/>
      <c r="AF48" s="17" t="str">
        <f>+AF47</f>
        <v>A</v>
      </c>
      <c r="AG48" s="18">
        <f>+AG47</f>
        <v>41.184699999999999</v>
      </c>
      <c r="AH48" s="18">
        <f>+AH47</f>
        <v>0</v>
      </c>
      <c r="AI48" s="19">
        <f t="shared" si="2"/>
        <v>42.734499999999997</v>
      </c>
      <c r="AJ48" s="17" t="str">
        <f t="shared" si="2"/>
        <v>EV</v>
      </c>
      <c r="AK48" s="18">
        <f t="shared" si="2"/>
        <v>41.548900000000003</v>
      </c>
      <c r="AL48" s="18">
        <f>+C48-AK48</f>
        <v>4.1855999999999938</v>
      </c>
      <c r="AM48" s="19"/>
      <c r="AN48" s="17" t="str">
        <f>+AN47</f>
        <v>EC</v>
      </c>
      <c r="AO48" s="18">
        <f>+AO47</f>
        <v>41.654800000000002</v>
      </c>
      <c r="AP48" s="18">
        <f>+C48-AO48</f>
        <v>4.0796999999999954</v>
      </c>
      <c r="AQ48" s="19"/>
      <c r="AR48" s="17" t="str">
        <f>+AR47</f>
        <v>EC</v>
      </c>
      <c r="AS48" s="18">
        <f>+AS47</f>
        <v>41.849299999999999</v>
      </c>
      <c r="AT48" s="18">
        <f>+C48-AS48</f>
        <v>3.8851999999999975</v>
      </c>
      <c r="AU48" s="19"/>
      <c r="AV48" s="17" t="str">
        <f>+AV47</f>
        <v>EC</v>
      </c>
      <c r="AW48" s="18">
        <f>+AW47</f>
        <v>42.948500000000003</v>
      </c>
      <c r="AX48" s="18">
        <f>+G48-AW48</f>
        <v>3.5</v>
      </c>
      <c r="AY48" s="19"/>
    </row>
    <row r="49" spans="2:51" x14ac:dyDescent="0.25">
      <c r="B49" s="29">
        <v>118</v>
      </c>
      <c r="C49" s="29">
        <f>+L48</f>
        <v>45.984499999999997</v>
      </c>
      <c r="D49" s="29" t="s">
        <v>106</v>
      </c>
      <c r="E49" s="17"/>
      <c r="F49" s="18"/>
      <c r="G49" s="19">
        <f>+G48</f>
        <v>46.448500000000003</v>
      </c>
      <c r="H49" s="17">
        <v>0.34849999999999998</v>
      </c>
      <c r="I49" s="39">
        <f>+$H$8+($H$8*H49)</f>
        <v>1.3485</v>
      </c>
      <c r="J49" s="40">
        <f>+I49+C49</f>
        <v>47.332999999999998</v>
      </c>
      <c r="K49" s="17"/>
      <c r="L49" s="19"/>
      <c r="M49" s="17"/>
      <c r="N49" s="18"/>
      <c r="O49" s="19"/>
      <c r="P49" s="17"/>
      <c r="Q49" s="18"/>
      <c r="R49" s="19">
        <f>+R48</f>
        <v>47.690899999999999</v>
      </c>
      <c r="S49" s="43" t="s">
        <v>82</v>
      </c>
      <c r="T49" s="45">
        <v>3</v>
      </c>
      <c r="U49" s="43">
        <v>1</v>
      </c>
      <c r="V49" s="38">
        <v>20</v>
      </c>
      <c r="W49" s="38">
        <v>24</v>
      </c>
      <c r="X49" s="38">
        <v>55</v>
      </c>
      <c r="Y49" s="29"/>
      <c r="Z49" s="29"/>
      <c r="AA49" s="29"/>
      <c r="AB49" s="29"/>
      <c r="AC49" s="29"/>
      <c r="AD49" s="29"/>
      <c r="AE49" s="29"/>
      <c r="AF49" s="17"/>
      <c r="AG49" s="18"/>
      <c r="AH49" s="18"/>
      <c r="AI49" s="19"/>
      <c r="AJ49" s="17"/>
      <c r="AK49" s="18"/>
      <c r="AL49" s="18"/>
      <c r="AM49" s="19"/>
      <c r="AN49" s="17"/>
      <c r="AO49" s="18"/>
      <c r="AP49" s="18"/>
      <c r="AQ49" s="19"/>
      <c r="AR49" s="17"/>
      <c r="AS49" s="18"/>
      <c r="AT49" s="18"/>
      <c r="AU49" s="19"/>
      <c r="AV49" s="17"/>
      <c r="AW49" s="18"/>
      <c r="AX49" s="18"/>
      <c r="AY49" s="19"/>
    </row>
  </sheetData>
  <mergeCells count="26">
    <mergeCell ref="A4:B4"/>
    <mergeCell ref="A10:B10"/>
    <mergeCell ref="A2:B2"/>
    <mergeCell ref="D2:I2"/>
    <mergeCell ref="K2:O2"/>
    <mergeCell ref="A15:B15"/>
    <mergeCell ref="S27:T27"/>
    <mergeCell ref="Y27:Y28"/>
    <mergeCell ref="AA27:AA28"/>
    <mergeCell ref="AB26:AB28"/>
    <mergeCell ref="Z26:Z28"/>
    <mergeCell ref="E27:G27"/>
    <mergeCell ref="D18:I18"/>
    <mergeCell ref="H27:J27"/>
    <mergeCell ref="K27:L27"/>
    <mergeCell ref="M27:O27"/>
    <mergeCell ref="U27:X27"/>
    <mergeCell ref="P27:R27"/>
    <mergeCell ref="AV27:AY27"/>
    <mergeCell ref="AE26:AE28"/>
    <mergeCell ref="AC26:AC28"/>
    <mergeCell ref="AD26:AD28"/>
    <mergeCell ref="AR27:AU27"/>
    <mergeCell ref="AN27:AQ27"/>
    <mergeCell ref="AJ27:AM27"/>
    <mergeCell ref="AF27:AI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NT2020</dc:creator>
  <cp:lastModifiedBy>NT2020</cp:lastModifiedBy>
  <dcterms:created xsi:type="dcterms:W3CDTF">2020-07-07T22:35:01Z</dcterms:created>
  <dcterms:modified xsi:type="dcterms:W3CDTF">2020-07-14T19:17:54Z</dcterms:modified>
</cp:coreProperties>
</file>