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Qualitat\Qualitat\05- INFORMES MOLDES\2015_0_1 TARRO SVR\"/>
    </mc:Choice>
  </mc:AlternateContent>
  <bookViews>
    <workbookView xWindow="0" yWindow="0" windowWidth="20490" windowHeight="7755" activeTab="1"/>
  </bookViews>
  <sheets>
    <sheet name="COPIA+RESULTADOS" sheetId="2" r:id="rId1"/>
    <sheet name="PRUEBA 24-03-202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H28" i="3"/>
  <c r="I28" i="3"/>
  <c r="G28" i="3"/>
  <c r="K28" i="3"/>
  <c r="L28" i="3"/>
  <c r="M28" i="3"/>
  <c r="J28" i="3"/>
  <c r="M109" i="2" l="1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K104" i="2" l="1"/>
  <c r="L104" i="2"/>
  <c r="M104" i="2"/>
  <c r="L103" i="2"/>
  <c r="M103" i="2"/>
  <c r="K103" i="2"/>
  <c r="J103" i="2"/>
  <c r="J104" i="2"/>
  <c r="P79" i="2"/>
  <c r="R79" i="2" s="1"/>
  <c r="P80" i="2"/>
  <c r="R80" i="2" s="1"/>
  <c r="P81" i="2"/>
  <c r="P82" i="2"/>
  <c r="P83" i="2"/>
  <c r="P84" i="2"/>
  <c r="P85" i="2"/>
  <c r="P78" i="2"/>
  <c r="N79" i="2"/>
  <c r="N80" i="2"/>
  <c r="N81" i="2"/>
  <c r="R81" i="2" s="1"/>
  <c r="N82" i="2"/>
  <c r="R82" i="2" s="1"/>
  <c r="N83" i="2"/>
  <c r="R83" i="2" s="1"/>
  <c r="N84" i="2"/>
  <c r="R84" i="2" s="1"/>
  <c r="N85" i="2"/>
  <c r="R85" i="2" s="1"/>
  <c r="N78" i="2"/>
  <c r="R78" i="2" s="1"/>
  <c r="N61" i="2"/>
  <c r="N62" i="2"/>
  <c r="N63" i="2"/>
  <c r="N64" i="2"/>
  <c r="N65" i="2"/>
  <c r="N66" i="2"/>
  <c r="N67" i="2"/>
  <c r="N60" i="2"/>
  <c r="N44" i="2"/>
  <c r="N45" i="2"/>
  <c r="N46" i="2"/>
  <c r="N47" i="2"/>
  <c r="N48" i="2"/>
  <c r="N49" i="2"/>
  <c r="N50" i="2"/>
  <c r="N43" i="2"/>
</calcChain>
</file>

<file path=xl/sharedStrings.xml><?xml version="1.0" encoding="utf-8"?>
<sst xmlns="http://schemas.openxmlformats.org/spreadsheetml/2006/main" count="305" uniqueCount="44">
  <si>
    <t>JAIRO</t>
  </si>
  <si>
    <t>SAN</t>
  </si>
  <si>
    <t>2015/0/1</t>
  </si>
  <si>
    <t>1714/0/1</t>
  </si>
  <si>
    <t>PS</t>
  </si>
  <si>
    <t>LOPEZ</t>
  </si>
  <si>
    <t xml:space="preserve">+ / - </t>
  </si>
  <si>
    <t>Nom</t>
  </si>
  <si>
    <t>Comentaris</t>
  </si>
  <si>
    <t>Pes</t>
  </si>
  <si>
    <t>PROFUNDITAT</t>
  </si>
  <si>
    <t>ALÇADA COS</t>
  </si>
  <si>
    <t>ALÇADA COLL</t>
  </si>
  <si>
    <t>ALÇADA TOTAL</t>
  </si>
  <si>
    <t>Ø ROSCA</t>
  </si>
  <si>
    <t>Ø ANCLATGE</t>
  </si>
  <si>
    <t>Ø INTERIOR</t>
  </si>
  <si>
    <t>Ø EXTERIOR</t>
  </si>
  <si>
    <t>Maquina</t>
  </si>
  <si>
    <t>Figura</t>
  </si>
  <si>
    <t>Material</t>
  </si>
  <si>
    <t>Molde</t>
  </si>
  <si>
    <t>Data</t>
  </si>
  <si>
    <t>OBJETIVO SUMANDO 0.45 mm</t>
  </si>
  <si>
    <t>MEDICIÓN</t>
  </si>
  <si>
    <t>OBJETIVO SUMANDO 0.50 mm</t>
  </si>
  <si>
    <t>OBJETIVO CUELLO -0.3</t>
  </si>
  <si>
    <t>OBJETIVO TOTAL</t>
  </si>
  <si>
    <t>OBJETIVO CUERPO +0.5+0.3</t>
  </si>
  <si>
    <t>CONCLUSIÓN FINAL</t>
  </si>
  <si>
    <t>MEDIA 2015/0/1</t>
  </si>
  <si>
    <t>MEDIA 1714/0/1</t>
  </si>
  <si>
    <t>MEDICIÓN PROFUNDIDAD OT</t>
  </si>
  <si>
    <t>MEDICIÓN ALTURA TOTAL OT</t>
  </si>
  <si>
    <t>MEDICIÓN ALTURA HOMBRO Y ALTURA CUERPO OT</t>
  </si>
  <si>
    <t>Medida final en plano</t>
  </si>
  <si>
    <t>DIFERENCIA DEL PLANO CONCLUSION FINAL CON LA MEDIDA</t>
  </si>
  <si>
    <t>REBABA PI</t>
  </si>
  <si>
    <t>REBABA EN PI</t>
  </si>
  <si>
    <t>REBABA EN PI, BURBUJA</t>
  </si>
  <si>
    <t>pauta actual 1714/0/1</t>
  </si>
  <si>
    <t xml:space="preserve">pauta según plano unificación </t>
  </si>
  <si>
    <t>media</t>
  </si>
  <si>
    <t xml:space="preserve">con las medidas del plano unificado quedan fuera muchas medidas del 1714/0/1. Creo que el valor del plano de la altura no esta bien 32,20+9,50 no es 41,60 si no 41,70 aun asi las piezas hacen una media de en el 1714/0/1 de 41,96 y en el 2015/0/1 de 41,95. las alturas del cuerpo en el plano no estan bien, la profundidad en el 2015, es mas alta pero no da problemas sin embargo en la 1714/0/1 en algna ocasión ha ido justa de medidas.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</si>
</sst>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&quot;mm.&quot;"/>
  </numFmts>
  <fonts count="15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 vertical="top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top"/>
    </xf>
    <xf numFmtId="14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4" fontId="4" fillId="2" borderId="3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7" xfId="0" applyBorder="1"/>
    <xf numFmtId="0" fontId="0" fillId="0" borderId="18" xfId="0" applyBorder="1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8" xfId="0" applyBorder="1"/>
    <xf numFmtId="0" fontId="0" fillId="0" borderId="21" xfId="0" applyBorder="1"/>
    <xf numFmtId="0" fontId="0" fillId="3" borderId="5" xfId="0" applyFill="1" applyBorder="1" applyAlignment="1">
      <alignment horizontal="center" vertical="center"/>
    </xf>
    <xf numFmtId="0" fontId="0" fillId="0" borderId="9" xfId="0" applyBorder="1"/>
    <xf numFmtId="0" fontId="0" fillId="0" borderId="17" xfId="0" applyBorder="1"/>
    <xf numFmtId="0" fontId="0" fillId="0" borderId="2" xfId="0" applyBorder="1"/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2" fontId="2" fillId="5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vertical="center"/>
    </xf>
    <xf numFmtId="2" fontId="2" fillId="5" borderId="9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5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8" fillId="4" borderId="29" xfId="0" applyNumberFormat="1" applyFont="1" applyFill="1" applyBorder="1" applyAlignment="1">
      <alignment vertical="center"/>
    </xf>
    <xf numFmtId="2" fontId="7" fillId="4" borderId="30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2" fontId="8" fillId="5" borderId="12" xfId="0" applyNumberFormat="1" applyFont="1" applyFill="1" applyBorder="1" applyAlignment="1">
      <alignment vertical="center"/>
    </xf>
    <xf numFmtId="2" fontId="7" fillId="5" borderId="32" xfId="0" applyNumberFormat="1" applyFont="1" applyFill="1" applyBorder="1" applyAlignment="1">
      <alignment horizontal="center" vertical="center"/>
    </xf>
    <xf numFmtId="2" fontId="7" fillId="5" borderId="23" xfId="0" applyNumberFormat="1" applyFont="1" applyFill="1" applyBorder="1" applyAlignment="1">
      <alignment horizontal="center" vertical="center"/>
    </xf>
    <xf numFmtId="2" fontId="7" fillId="5" borderId="24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7" borderId="5" xfId="0" applyNumberFormat="1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top"/>
    </xf>
    <xf numFmtId="2" fontId="2" fillId="0" borderId="0" xfId="0" applyNumberFormat="1" applyFont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2" fontId="9" fillId="0" borderId="18" xfId="0" applyNumberFormat="1" applyFont="1" applyBorder="1" applyAlignment="1">
      <alignment vertical="center"/>
    </xf>
    <xf numFmtId="2" fontId="9" fillId="0" borderId="19" xfId="0" applyNumberFormat="1" applyFont="1" applyBorder="1" applyAlignment="1">
      <alignment vertical="center"/>
    </xf>
    <xf numFmtId="0" fontId="0" fillId="5" borderId="3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2" fontId="9" fillId="0" borderId="5" xfId="0" applyNumberFormat="1" applyFont="1" applyFill="1" applyBorder="1" applyAlignment="1">
      <alignment vertical="center"/>
    </xf>
    <xf numFmtId="2" fontId="9" fillId="0" borderId="2" xfId="0" applyNumberFormat="1" applyFont="1" applyFill="1" applyBorder="1" applyAlignment="1">
      <alignment vertical="center"/>
    </xf>
    <xf numFmtId="2" fontId="9" fillId="7" borderId="34" xfId="0" applyNumberFormat="1" applyFont="1" applyFill="1" applyBorder="1" applyAlignment="1">
      <alignment vertical="center"/>
    </xf>
    <xf numFmtId="2" fontId="10" fillId="0" borderId="23" xfId="0" applyNumberFormat="1" applyFont="1" applyBorder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top"/>
    </xf>
    <xf numFmtId="2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3" xfId="0" applyBorder="1"/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top"/>
    </xf>
    <xf numFmtId="0" fontId="0" fillId="0" borderId="6" xfId="0" applyBorder="1"/>
    <xf numFmtId="0" fontId="0" fillId="0" borderId="34" xfId="0" applyBorder="1"/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2" fontId="2" fillId="4" borderId="9" xfId="0" applyNumberFormat="1" applyFont="1" applyFill="1" applyBorder="1" applyAlignment="1">
      <alignment horizontal="center" vertical="center"/>
    </xf>
    <xf numFmtId="2" fontId="9" fillId="0" borderId="35" xfId="0" applyNumberFormat="1" applyFont="1" applyFill="1" applyBorder="1" applyAlignment="1">
      <alignment vertical="center"/>
    </xf>
    <xf numFmtId="2" fontId="9" fillId="0" borderId="9" xfId="0" applyNumberFormat="1" applyFont="1" applyFill="1" applyBorder="1" applyAlignment="1">
      <alignment vertical="center"/>
    </xf>
    <xf numFmtId="2" fontId="9" fillId="0" borderId="15" xfId="0" applyNumberFormat="1" applyFont="1" applyFill="1" applyBorder="1" applyAlignment="1">
      <alignment vertical="center"/>
    </xf>
    <xf numFmtId="2" fontId="9" fillId="0" borderId="36" xfId="0" applyNumberFormat="1" applyFont="1" applyFill="1" applyBorder="1" applyAlignment="1">
      <alignment vertical="center"/>
    </xf>
    <xf numFmtId="2" fontId="9" fillId="0" borderId="6" xfId="0" applyNumberFormat="1" applyFont="1" applyFill="1" applyBorder="1" applyAlignment="1">
      <alignment vertical="center"/>
    </xf>
    <xf numFmtId="2" fontId="9" fillId="0" borderId="37" xfId="0" applyNumberFormat="1" applyFont="1" applyFill="1" applyBorder="1" applyAlignment="1">
      <alignment vertical="center"/>
    </xf>
    <xf numFmtId="2" fontId="9" fillId="0" borderId="17" xfId="0" applyNumberFormat="1" applyFont="1" applyFill="1" applyBorder="1" applyAlignment="1">
      <alignment vertical="center"/>
    </xf>
    <xf numFmtId="2" fontId="9" fillId="0" borderId="18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2" fontId="11" fillId="2" borderId="8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top"/>
    </xf>
    <xf numFmtId="164" fontId="12" fillId="8" borderId="0" xfId="0" applyNumberFormat="1" applyFont="1" applyFill="1" applyAlignment="1">
      <alignment horizontal="center" wrapText="1"/>
    </xf>
    <xf numFmtId="164" fontId="13" fillId="8" borderId="0" xfId="0" applyNumberFormat="1" applyFont="1" applyFill="1" applyAlignment="1">
      <alignment horizontal="center" wrapText="1"/>
    </xf>
    <xf numFmtId="164" fontId="12" fillId="0" borderId="0" xfId="0" applyNumberFormat="1" applyFont="1" applyFill="1" applyAlignment="1">
      <alignment horizontal="center" wrapText="1"/>
    </xf>
    <xf numFmtId="0" fontId="0" fillId="0" borderId="0" xfId="0" applyAlignment="1">
      <alignment vertical="top" wrapText="1"/>
    </xf>
    <xf numFmtId="2" fontId="14" fillId="8" borderId="8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8" fillId="4" borderId="38" xfId="0" applyNumberFormat="1" applyFont="1" applyFill="1" applyBorder="1" applyAlignment="1">
      <alignment horizontal="center" vertical="center"/>
    </xf>
    <xf numFmtId="2" fontId="8" fillId="4" borderId="39" xfId="0" applyNumberFormat="1" applyFont="1" applyFill="1" applyBorder="1" applyAlignment="1">
      <alignment horizontal="center" vertical="center"/>
    </xf>
    <xf numFmtId="2" fontId="8" fillId="4" borderId="40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3" borderId="5" xfId="0" applyFill="1" applyBorder="1" applyAlignment="1">
      <alignment horizontal="center" vertical="top"/>
    </xf>
    <xf numFmtId="2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3" borderId="5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8" xfId="0" applyFill="1" applyBorder="1" applyAlignment="1">
      <alignment horizontal="center" vertical="top"/>
    </xf>
    <xf numFmtId="0" fontId="0" fillId="0" borderId="18" xfId="0" applyBorder="1" applyAlignment="1">
      <alignment horizontal="center"/>
    </xf>
    <xf numFmtId="0" fontId="0" fillId="3" borderId="0" xfId="0" applyFill="1" applyAlignment="1">
      <alignment horizontal="left" vertical="top" wrapText="1"/>
    </xf>
  </cellXfs>
  <cellStyles count="1">
    <cellStyle name="Normal" xfId="0" builtinId="0"/>
  </cellStyles>
  <dxfs count="8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141514</xdr:colOff>
      <xdr:row>101</xdr:row>
      <xdr:rowOff>76201</xdr:rowOff>
    </xdr:from>
    <xdr:to>
      <xdr:col>6</xdr:col>
      <xdr:colOff>1201213</xdr:colOff>
      <xdr:row>133</xdr:row>
      <xdr:rowOff>152400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14" y="20535901"/>
          <a:ext cx="6203199" cy="6743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563334</xdr:colOff>
      <xdr:row>43</xdr:row>
      <xdr:rowOff>61855</xdr:rowOff>
    </xdr:from>
    <xdr:to>
      <xdr:col>12</xdr:col>
      <xdr:colOff>925285</xdr:colOff>
      <xdr:row>102</xdr:row>
      <xdr:rowOff>16327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7513" y="8416641"/>
          <a:ext cx="10907486" cy="11833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26"/>
  <sheetViews>
    <sheetView zoomScale="70" zoomScaleNormal="70" workbookViewId="0">
      <pane ySplit="4" topLeftCell="A11" activePane="bottomLeft" state="frozen"/>
      <selection pane="bottomLeft" activeCell="F1" sqref="A1:XFD4"/>
    </sheetView>
  </sheetViews>
  <sheetFormatPr baseColWidth="10" defaultRowHeight="15" x14ac:dyDescent="0.2"/>
  <cols>
    <col min="1" max="1" width="10.21875" customWidth="1"/>
    <col min="2" max="2" width="10.88671875" style="5"/>
    <col min="3" max="4" width="7.77734375" style="3" customWidth="1"/>
    <col min="5" max="5" width="10.77734375" style="4" customWidth="1"/>
    <col min="6" max="6" width="13.77734375" style="3" customWidth="1"/>
    <col min="7" max="7" width="15.88671875" style="2" bestFit="1" customWidth="1"/>
    <col min="8" max="13" width="13.77734375" style="2" customWidth="1"/>
    <col min="14" max="14" width="10.21875" style="1" customWidth="1"/>
    <col min="15" max="15" width="17.109375" customWidth="1"/>
    <col min="17" max="17" width="15.21875" customWidth="1"/>
    <col min="18" max="18" width="9" customWidth="1"/>
    <col min="19" max="19" width="9.21875" customWidth="1"/>
  </cols>
  <sheetData>
    <row r="1" spans="1:16" ht="18" customHeight="1" x14ac:dyDescent="0.2">
      <c r="A1" s="153" t="s">
        <v>22</v>
      </c>
      <c r="B1" s="156" t="s">
        <v>21</v>
      </c>
      <c r="C1" s="143" t="s">
        <v>20</v>
      </c>
      <c r="D1" s="143" t="s">
        <v>19</v>
      </c>
      <c r="E1" s="143" t="s">
        <v>18</v>
      </c>
      <c r="F1" s="17" t="s">
        <v>17</v>
      </c>
      <c r="G1" s="17" t="s">
        <v>16</v>
      </c>
      <c r="H1" s="17" t="s">
        <v>15</v>
      </c>
      <c r="I1" s="17" t="s">
        <v>14</v>
      </c>
      <c r="J1" s="17" t="s">
        <v>13</v>
      </c>
      <c r="K1" s="17" t="s">
        <v>12</v>
      </c>
      <c r="L1" s="17" t="s">
        <v>11</v>
      </c>
      <c r="M1" s="17" t="s">
        <v>10</v>
      </c>
      <c r="N1" s="159" t="s">
        <v>9</v>
      </c>
      <c r="O1" s="143" t="s">
        <v>8</v>
      </c>
      <c r="P1" s="143" t="s">
        <v>7</v>
      </c>
    </row>
    <row r="2" spans="1:16" ht="18" customHeight="1" x14ac:dyDescent="0.2">
      <c r="A2" s="154"/>
      <c r="B2" s="157"/>
      <c r="C2" s="144"/>
      <c r="D2" s="144"/>
      <c r="E2" s="144"/>
      <c r="F2" s="15">
        <v>70.55</v>
      </c>
      <c r="G2" s="16">
        <v>50.82</v>
      </c>
      <c r="H2" s="15">
        <v>54.03</v>
      </c>
      <c r="I2" s="15">
        <v>57.64</v>
      </c>
      <c r="J2" s="15">
        <v>42.09</v>
      </c>
      <c r="K2" s="15">
        <v>9.3699999999999992</v>
      </c>
      <c r="L2" s="15">
        <v>32.72</v>
      </c>
      <c r="M2" s="15">
        <v>36.46</v>
      </c>
      <c r="N2" s="160"/>
      <c r="O2" s="144"/>
      <c r="P2" s="144"/>
    </row>
    <row r="3" spans="1:16" ht="18" customHeight="1" x14ac:dyDescent="0.2">
      <c r="A3" s="154"/>
      <c r="B3" s="157"/>
      <c r="C3" s="144"/>
      <c r="D3" s="144"/>
      <c r="E3" s="144"/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60"/>
      <c r="O3" s="144"/>
      <c r="P3" s="144"/>
    </row>
    <row r="4" spans="1:16" ht="18" customHeight="1" thickBot="1" x14ac:dyDescent="0.25">
      <c r="A4" s="155"/>
      <c r="B4" s="158"/>
      <c r="C4" s="145"/>
      <c r="D4" s="145"/>
      <c r="E4" s="145"/>
      <c r="F4" s="13">
        <v>0.2</v>
      </c>
      <c r="G4" s="13">
        <v>0.2</v>
      </c>
      <c r="H4" s="13">
        <v>0.2</v>
      </c>
      <c r="I4" s="13">
        <v>0.2</v>
      </c>
      <c r="J4" s="13">
        <v>0.2</v>
      </c>
      <c r="K4" s="13">
        <v>0.2</v>
      </c>
      <c r="L4" s="13">
        <v>0.2</v>
      </c>
      <c r="M4" s="13">
        <v>0.2</v>
      </c>
      <c r="N4" s="161"/>
      <c r="O4" s="145"/>
      <c r="P4" s="145"/>
    </row>
    <row r="5" spans="1:16" ht="18" customHeight="1" x14ac:dyDescent="0.2">
      <c r="A5" s="12">
        <v>44235</v>
      </c>
      <c r="B5" s="5" t="s">
        <v>3</v>
      </c>
      <c r="C5" s="3" t="s">
        <v>1</v>
      </c>
      <c r="D5" s="3">
        <v>1</v>
      </c>
      <c r="E5" s="4">
        <v>40</v>
      </c>
      <c r="F5" s="3">
        <v>70.489999999999995</v>
      </c>
      <c r="G5" s="2">
        <v>50.88</v>
      </c>
      <c r="H5" s="2">
        <v>53.98</v>
      </c>
      <c r="I5" s="2">
        <v>57.59</v>
      </c>
      <c r="J5" s="2">
        <v>41.71</v>
      </c>
      <c r="K5" s="2">
        <v>9.32</v>
      </c>
      <c r="L5" s="2">
        <v>32.450000000000003</v>
      </c>
      <c r="M5" s="2">
        <v>36.36</v>
      </c>
      <c r="N5" s="1">
        <v>78.180000000000007</v>
      </c>
      <c r="P5" t="s">
        <v>0</v>
      </c>
    </row>
    <row r="6" spans="1:16" ht="18" customHeight="1" x14ac:dyDescent="0.2">
      <c r="A6" s="12">
        <v>44236</v>
      </c>
      <c r="B6" s="5" t="s">
        <v>3</v>
      </c>
      <c r="C6" s="3" t="s">
        <v>1</v>
      </c>
      <c r="D6" s="3">
        <v>1</v>
      </c>
      <c r="E6" s="4">
        <v>40</v>
      </c>
      <c r="F6" s="3">
        <v>70.53</v>
      </c>
      <c r="G6" s="2">
        <v>50.88</v>
      </c>
      <c r="H6" s="2">
        <v>53.96</v>
      </c>
      <c r="I6" s="2">
        <v>57.54</v>
      </c>
      <c r="J6" s="2">
        <v>41.81</v>
      </c>
      <c r="K6" s="2">
        <v>9.35</v>
      </c>
      <c r="L6" s="2">
        <v>32.75</v>
      </c>
      <c r="M6" s="2">
        <v>36.25</v>
      </c>
      <c r="N6" s="1">
        <v>78.16</v>
      </c>
      <c r="P6" t="s">
        <v>0</v>
      </c>
    </row>
    <row r="7" spans="1:16" s="4" customFormat="1" ht="18" customHeight="1" x14ac:dyDescent="0.2">
      <c r="A7" s="7">
        <v>44235</v>
      </c>
      <c r="B7" s="4" t="s">
        <v>3</v>
      </c>
      <c r="C7" s="4" t="s">
        <v>1</v>
      </c>
      <c r="D7" s="4">
        <v>2</v>
      </c>
      <c r="E7" s="4">
        <v>40</v>
      </c>
      <c r="F7" s="2">
        <v>70.510000000000005</v>
      </c>
      <c r="G7" s="2">
        <v>50.75</v>
      </c>
      <c r="H7" s="2">
        <v>54.02</v>
      </c>
      <c r="I7" s="2">
        <v>57.52</v>
      </c>
      <c r="J7" s="2">
        <v>42.08</v>
      </c>
      <c r="K7" s="2">
        <v>9.18</v>
      </c>
      <c r="L7" s="2">
        <v>32.82</v>
      </c>
      <c r="M7" s="2">
        <v>36.369999999999997</v>
      </c>
      <c r="N7" s="6">
        <v>78.2</v>
      </c>
      <c r="O7" s="2"/>
      <c r="P7" s="2" t="s">
        <v>0</v>
      </c>
    </row>
    <row r="8" spans="1:16" s="4" customFormat="1" ht="18" customHeight="1" x14ac:dyDescent="0.2">
      <c r="A8" s="7">
        <v>44236</v>
      </c>
      <c r="B8" s="4" t="s">
        <v>3</v>
      </c>
      <c r="C8" s="4" t="s">
        <v>1</v>
      </c>
      <c r="D8" s="4">
        <v>2</v>
      </c>
      <c r="E8" s="4">
        <v>40</v>
      </c>
      <c r="F8" s="2">
        <v>70.540000000000006</v>
      </c>
      <c r="G8" s="2">
        <v>50.8</v>
      </c>
      <c r="H8" s="2">
        <v>54.03</v>
      </c>
      <c r="I8" s="2">
        <v>57.6</v>
      </c>
      <c r="J8" s="2">
        <v>42.04</v>
      </c>
      <c r="K8" s="2">
        <v>9.35</v>
      </c>
      <c r="L8" s="2">
        <v>32.630000000000003</v>
      </c>
      <c r="M8" s="2">
        <v>36.46</v>
      </c>
      <c r="N8" s="6">
        <v>78.16</v>
      </c>
      <c r="O8" s="2"/>
      <c r="P8" s="2" t="s">
        <v>0</v>
      </c>
    </row>
    <row r="9" spans="1:16" s="4" customFormat="1" ht="18" customHeight="1" x14ac:dyDescent="0.2">
      <c r="A9" s="7">
        <v>44235</v>
      </c>
      <c r="B9" s="4" t="s">
        <v>3</v>
      </c>
      <c r="C9" s="4" t="s">
        <v>1</v>
      </c>
      <c r="D9" s="4">
        <v>3</v>
      </c>
      <c r="E9" s="4">
        <v>40</v>
      </c>
      <c r="F9" s="2">
        <v>70.56</v>
      </c>
      <c r="G9" s="2">
        <v>50.84</v>
      </c>
      <c r="H9" s="2">
        <v>54.08</v>
      </c>
      <c r="I9" s="2">
        <v>57.66</v>
      </c>
      <c r="J9" s="2">
        <v>41.94</v>
      </c>
      <c r="K9" s="2">
        <v>9.2799999999999994</v>
      </c>
      <c r="L9" s="2">
        <v>32.659999999999997</v>
      </c>
      <c r="M9" s="2">
        <v>36.47</v>
      </c>
      <c r="N9" s="6">
        <v>78.180000000000007</v>
      </c>
      <c r="O9" s="2"/>
      <c r="P9" s="2" t="s">
        <v>0</v>
      </c>
    </row>
    <row r="10" spans="1:16" s="4" customFormat="1" ht="18" customHeight="1" x14ac:dyDescent="0.2">
      <c r="A10" s="7">
        <v>44236</v>
      </c>
      <c r="B10" s="4" t="s">
        <v>3</v>
      </c>
      <c r="C10" s="4" t="s">
        <v>1</v>
      </c>
      <c r="D10" s="4">
        <v>3</v>
      </c>
      <c r="E10" s="4">
        <v>40</v>
      </c>
      <c r="F10" s="2">
        <v>70.52</v>
      </c>
      <c r="G10" s="2">
        <v>50.76</v>
      </c>
      <c r="H10" s="2">
        <v>54.1</v>
      </c>
      <c r="I10" s="2">
        <v>57.62</v>
      </c>
      <c r="J10" s="2">
        <v>42</v>
      </c>
      <c r="K10" s="2">
        <v>9.35</v>
      </c>
      <c r="L10" s="2">
        <v>32.69</v>
      </c>
      <c r="M10" s="2">
        <v>36.36</v>
      </c>
      <c r="N10" s="6">
        <v>78.14</v>
      </c>
      <c r="O10" s="2"/>
      <c r="P10" s="2" t="s">
        <v>0</v>
      </c>
    </row>
    <row r="11" spans="1:16" s="4" customFormat="1" ht="18" customHeight="1" x14ac:dyDescent="0.2">
      <c r="A11" s="7">
        <v>44235</v>
      </c>
      <c r="B11" s="4" t="s">
        <v>3</v>
      </c>
      <c r="C11" s="4" t="s">
        <v>1</v>
      </c>
      <c r="D11" s="4">
        <v>4</v>
      </c>
      <c r="E11" s="4">
        <v>40</v>
      </c>
      <c r="F11" s="2">
        <v>70.489999999999995</v>
      </c>
      <c r="G11" s="2">
        <v>50.87</v>
      </c>
      <c r="H11" s="2">
        <v>53.98</v>
      </c>
      <c r="I11" s="2">
        <v>57.52</v>
      </c>
      <c r="J11" s="2">
        <v>42.01</v>
      </c>
      <c r="K11" s="2">
        <v>9.4499999999999993</v>
      </c>
      <c r="L11" s="2">
        <v>32.65</v>
      </c>
      <c r="M11" s="2">
        <v>36.46</v>
      </c>
      <c r="N11" s="6">
        <v>77.849999999999994</v>
      </c>
      <c r="O11" s="2"/>
      <c r="P11" s="2" t="s">
        <v>5</v>
      </c>
    </row>
    <row r="12" spans="1:16" s="4" customFormat="1" ht="18" customHeight="1" x14ac:dyDescent="0.2">
      <c r="A12" s="7">
        <v>44236</v>
      </c>
      <c r="B12" s="4" t="s">
        <v>3</v>
      </c>
      <c r="C12" s="4" t="s">
        <v>4</v>
      </c>
      <c r="D12" s="4">
        <v>4</v>
      </c>
      <c r="E12" s="4">
        <v>40</v>
      </c>
      <c r="F12" s="2">
        <v>70.489999999999995</v>
      </c>
      <c r="G12" s="2">
        <v>50.8</v>
      </c>
      <c r="H12" s="2">
        <v>53.99</v>
      </c>
      <c r="I12" s="2">
        <v>57.51</v>
      </c>
      <c r="J12" s="2">
        <v>42.02</v>
      </c>
      <c r="K12" s="2">
        <v>9.4</v>
      </c>
      <c r="L12" s="2">
        <v>32.6</v>
      </c>
      <c r="M12" s="2">
        <v>36.42</v>
      </c>
      <c r="N12" s="6">
        <v>77.760000000000005</v>
      </c>
      <c r="O12" s="2"/>
      <c r="P12" s="2" t="s">
        <v>0</v>
      </c>
    </row>
    <row r="13" spans="1:16" s="4" customFormat="1" ht="18" customHeight="1" x14ac:dyDescent="0.2">
      <c r="A13" s="7">
        <v>44235</v>
      </c>
      <c r="B13" s="4" t="s">
        <v>3</v>
      </c>
      <c r="C13" s="4" t="s">
        <v>1</v>
      </c>
      <c r="D13" s="4">
        <v>5</v>
      </c>
      <c r="E13" s="4">
        <v>40</v>
      </c>
      <c r="F13" s="2">
        <v>70.44</v>
      </c>
      <c r="G13" s="2">
        <v>50.82</v>
      </c>
      <c r="H13" s="2">
        <v>54</v>
      </c>
      <c r="I13" s="2">
        <v>57.56</v>
      </c>
      <c r="J13" s="2">
        <v>41.9</v>
      </c>
      <c r="K13" s="2">
        <v>9.32</v>
      </c>
      <c r="L13" s="2">
        <v>32.630000000000003</v>
      </c>
      <c r="M13" s="2">
        <v>36.450000000000003</v>
      </c>
      <c r="N13" s="6">
        <v>77.94</v>
      </c>
      <c r="O13" s="2"/>
      <c r="P13" s="2" t="s">
        <v>0</v>
      </c>
    </row>
    <row r="14" spans="1:16" s="4" customFormat="1" ht="18" customHeight="1" x14ac:dyDescent="0.2">
      <c r="A14" s="7">
        <v>44236</v>
      </c>
      <c r="B14" s="4" t="s">
        <v>3</v>
      </c>
      <c r="C14" s="4" t="s">
        <v>1</v>
      </c>
      <c r="D14" s="4">
        <v>5</v>
      </c>
      <c r="E14" s="4">
        <v>40</v>
      </c>
      <c r="F14" s="2">
        <v>70.48</v>
      </c>
      <c r="G14" s="2">
        <v>50.93</v>
      </c>
      <c r="H14" s="2">
        <v>54</v>
      </c>
      <c r="I14" s="2">
        <v>57.6</v>
      </c>
      <c r="J14" s="2">
        <v>41.97</v>
      </c>
      <c r="K14" s="2">
        <v>9.39</v>
      </c>
      <c r="L14" s="2">
        <v>32.6</v>
      </c>
      <c r="M14" s="2">
        <v>36.47</v>
      </c>
      <c r="N14" s="6">
        <v>77.819999999999993</v>
      </c>
      <c r="O14" s="2"/>
      <c r="P14" s="2" t="s">
        <v>0</v>
      </c>
    </row>
    <row r="15" spans="1:16" s="4" customFormat="1" ht="18" customHeight="1" x14ac:dyDescent="0.2">
      <c r="A15" s="7">
        <v>44235</v>
      </c>
      <c r="B15" s="4" t="s">
        <v>3</v>
      </c>
      <c r="C15" s="4" t="s">
        <v>1</v>
      </c>
      <c r="D15" s="4">
        <v>6</v>
      </c>
      <c r="E15" s="4">
        <v>40</v>
      </c>
      <c r="F15" s="2">
        <v>70.55</v>
      </c>
      <c r="G15" s="2">
        <v>50.66</v>
      </c>
      <c r="H15" s="2">
        <v>54.09</v>
      </c>
      <c r="I15" s="2">
        <v>57.78</v>
      </c>
      <c r="J15" s="2">
        <v>41.88</v>
      </c>
      <c r="K15" s="2">
        <v>9.36</v>
      </c>
      <c r="L15" s="2">
        <v>32.56</v>
      </c>
      <c r="M15" s="2">
        <v>36.44</v>
      </c>
      <c r="N15" s="6">
        <v>77.89</v>
      </c>
      <c r="O15" s="2"/>
      <c r="P15" s="2" t="s">
        <v>0</v>
      </c>
    </row>
    <row r="16" spans="1:16" s="4" customFormat="1" ht="18" customHeight="1" x14ac:dyDescent="0.2">
      <c r="A16" s="11">
        <v>44236</v>
      </c>
      <c r="B16" s="10" t="s">
        <v>3</v>
      </c>
      <c r="C16" s="10" t="s">
        <v>1</v>
      </c>
      <c r="D16" s="10">
        <v>6</v>
      </c>
      <c r="E16" s="10">
        <v>40</v>
      </c>
      <c r="F16" s="9">
        <v>70.53</v>
      </c>
      <c r="G16" s="9">
        <v>50.86</v>
      </c>
      <c r="H16" s="9">
        <v>53.97</v>
      </c>
      <c r="I16" s="9">
        <v>57.51</v>
      </c>
      <c r="J16" s="9">
        <v>42.11</v>
      </c>
      <c r="K16" s="9">
        <v>9.3800000000000008</v>
      </c>
      <c r="L16" s="9">
        <v>32.72</v>
      </c>
      <c r="M16" s="9">
        <v>36.35</v>
      </c>
      <c r="N16" s="8">
        <v>77.88</v>
      </c>
      <c r="O16" s="2"/>
      <c r="P16" s="2" t="s">
        <v>0</v>
      </c>
    </row>
    <row r="17" spans="1:16" ht="18" customHeight="1" x14ac:dyDescent="0.2">
      <c r="A17" s="7">
        <v>44252</v>
      </c>
      <c r="B17" s="4" t="s">
        <v>2</v>
      </c>
      <c r="C17" s="3" t="s">
        <v>1</v>
      </c>
      <c r="D17" s="3">
        <v>7</v>
      </c>
      <c r="E17" s="4">
        <v>40</v>
      </c>
      <c r="F17" s="3">
        <v>70.540000000000006</v>
      </c>
      <c r="G17" s="2">
        <v>51.17</v>
      </c>
      <c r="H17" s="2">
        <v>54.02</v>
      </c>
      <c r="I17" s="2">
        <v>57.5</v>
      </c>
      <c r="J17" s="2">
        <v>41.38</v>
      </c>
      <c r="K17" s="2">
        <v>9.6199999999999992</v>
      </c>
      <c r="L17" s="2">
        <v>31.68</v>
      </c>
      <c r="M17" s="2">
        <v>36.24</v>
      </c>
      <c r="N17" s="1">
        <v>75.28</v>
      </c>
      <c r="P17" t="s">
        <v>0</v>
      </c>
    </row>
    <row r="18" spans="1:16" ht="18" customHeight="1" x14ac:dyDescent="0.2">
      <c r="A18" s="7">
        <v>44252</v>
      </c>
      <c r="B18" s="4" t="s">
        <v>2</v>
      </c>
      <c r="C18" s="3" t="s">
        <v>1</v>
      </c>
      <c r="D18" s="3">
        <v>7</v>
      </c>
      <c r="E18" s="4">
        <v>40</v>
      </c>
      <c r="F18" s="3">
        <v>70.56</v>
      </c>
      <c r="G18" s="2">
        <v>51.12</v>
      </c>
      <c r="H18" s="2">
        <v>54</v>
      </c>
      <c r="I18" s="2">
        <v>57.74</v>
      </c>
      <c r="J18" s="2">
        <v>41.35</v>
      </c>
      <c r="K18" s="2">
        <v>9.6199999999999992</v>
      </c>
      <c r="L18" s="2">
        <v>31.64</v>
      </c>
      <c r="M18" s="2">
        <v>36.19</v>
      </c>
      <c r="N18" s="1">
        <v>75.27</v>
      </c>
      <c r="P18" t="s">
        <v>0</v>
      </c>
    </row>
    <row r="19" spans="1:16" s="4" customFormat="1" ht="18" customHeight="1" x14ac:dyDescent="0.2">
      <c r="A19" s="7">
        <v>44252</v>
      </c>
      <c r="B19" s="4" t="s">
        <v>2</v>
      </c>
      <c r="C19" s="4" t="s">
        <v>1</v>
      </c>
      <c r="D19" s="4">
        <v>8</v>
      </c>
      <c r="E19" s="4">
        <v>40</v>
      </c>
      <c r="F19" s="2">
        <v>70.52</v>
      </c>
      <c r="G19" s="2">
        <v>51.23</v>
      </c>
      <c r="H19" s="2">
        <v>54.02</v>
      </c>
      <c r="I19" s="2">
        <v>57.57</v>
      </c>
      <c r="J19" s="2">
        <v>41.26</v>
      </c>
      <c r="K19" s="2">
        <v>9.66</v>
      </c>
      <c r="L19" s="2">
        <v>31.53</v>
      </c>
      <c r="M19" s="2">
        <v>36.17</v>
      </c>
      <c r="N19" s="6">
        <v>75.290000000000006</v>
      </c>
      <c r="O19" s="2"/>
      <c r="P19" s="2" t="s">
        <v>0</v>
      </c>
    </row>
    <row r="20" spans="1:16" s="4" customFormat="1" ht="18" customHeight="1" x14ac:dyDescent="0.2">
      <c r="A20" s="7">
        <v>44252</v>
      </c>
      <c r="B20" s="4" t="s">
        <v>2</v>
      </c>
      <c r="C20" s="4" t="s">
        <v>1</v>
      </c>
      <c r="D20" s="4">
        <v>8</v>
      </c>
      <c r="E20" s="4">
        <v>40</v>
      </c>
      <c r="F20" s="2">
        <v>70.5</v>
      </c>
      <c r="G20" s="2">
        <v>51.21</v>
      </c>
      <c r="H20" s="2">
        <v>54.03</v>
      </c>
      <c r="I20" s="2">
        <v>57.51</v>
      </c>
      <c r="J20" s="2">
        <v>41.27</v>
      </c>
      <c r="K20" s="2">
        <v>9.6199999999999992</v>
      </c>
      <c r="L20" s="2">
        <v>31.56</v>
      </c>
      <c r="M20" s="2">
        <v>36.29</v>
      </c>
      <c r="N20" s="6">
        <v>75.290000000000006</v>
      </c>
      <c r="O20" s="2"/>
      <c r="P20" s="2" t="s">
        <v>0</v>
      </c>
    </row>
    <row r="21" spans="1:16" s="4" customFormat="1" ht="18" customHeight="1" x14ac:dyDescent="0.2">
      <c r="A21" s="7">
        <v>44252</v>
      </c>
      <c r="B21" s="4" t="s">
        <v>2</v>
      </c>
      <c r="C21" s="4" t="s">
        <v>1</v>
      </c>
      <c r="D21" s="4">
        <v>9</v>
      </c>
      <c r="E21" s="4">
        <v>40</v>
      </c>
      <c r="F21" s="2">
        <v>70.489999999999995</v>
      </c>
      <c r="G21" s="2">
        <v>51.15</v>
      </c>
      <c r="H21" s="2">
        <v>54.1</v>
      </c>
      <c r="I21" s="2">
        <v>57.55</v>
      </c>
      <c r="J21" s="2">
        <v>41.08</v>
      </c>
      <c r="K21" s="2">
        <v>9.33</v>
      </c>
      <c r="L21" s="2">
        <v>31.38</v>
      </c>
      <c r="M21" s="2">
        <v>35.659999999999997</v>
      </c>
      <c r="N21" s="6">
        <v>75.09</v>
      </c>
      <c r="O21" s="2"/>
      <c r="P21" s="2" t="s">
        <v>0</v>
      </c>
    </row>
    <row r="22" spans="1:16" s="4" customFormat="1" ht="18" customHeight="1" x14ac:dyDescent="0.2">
      <c r="A22" s="7">
        <v>44252</v>
      </c>
      <c r="B22" s="4" t="s">
        <v>2</v>
      </c>
      <c r="C22" s="4" t="s">
        <v>1</v>
      </c>
      <c r="D22" s="4">
        <v>9</v>
      </c>
      <c r="E22" s="4">
        <v>40</v>
      </c>
      <c r="F22" s="2">
        <v>70.510000000000005</v>
      </c>
      <c r="G22" s="2">
        <v>51.2</v>
      </c>
      <c r="H22" s="2">
        <v>54.01</v>
      </c>
      <c r="I22" s="2">
        <v>57.55</v>
      </c>
      <c r="J22" s="2">
        <v>41.07</v>
      </c>
      <c r="K22" s="2">
        <v>9.4700000000000006</v>
      </c>
      <c r="L22" s="2">
        <v>31.41</v>
      </c>
      <c r="M22" s="2">
        <v>35.94</v>
      </c>
      <c r="N22" s="6">
        <v>75.09</v>
      </c>
      <c r="O22" s="2"/>
      <c r="P22" s="2" t="s">
        <v>0</v>
      </c>
    </row>
    <row r="23" spans="1:16" s="4" customFormat="1" ht="18" customHeight="1" x14ac:dyDescent="0.2">
      <c r="A23" s="7">
        <v>44252</v>
      </c>
      <c r="B23" s="4" t="s">
        <v>2</v>
      </c>
      <c r="C23" s="4" t="s">
        <v>1</v>
      </c>
      <c r="D23" s="4">
        <v>10</v>
      </c>
      <c r="E23" s="4">
        <v>40</v>
      </c>
      <c r="F23" s="2">
        <v>70.5</v>
      </c>
      <c r="G23" s="2">
        <v>51.28</v>
      </c>
      <c r="H23" s="2">
        <v>54.01</v>
      </c>
      <c r="I23" s="2">
        <v>57.49</v>
      </c>
      <c r="J23" s="2">
        <v>41.32</v>
      </c>
      <c r="K23" s="2">
        <v>9.61</v>
      </c>
      <c r="L23" s="2">
        <v>31.59</v>
      </c>
      <c r="M23" s="2">
        <v>36.229999999999997</v>
      </c>
      <c r="N23" s="6">
        <v>75.28</v>
      </c>
      <c r="O23" s="2"/>
      <c r="P23" s="2" t="s">
        <v>0</v>
      </c>
    </row>
    <row r="24" spans="1:16" s="4" customFormat="1" ht="18" customHeight="1" x14ac:dyDescent="0.2">
      <c r="A24" s="7">
        <v>44252</v>
      </c>
      <c r="B24" s="4" t="s">
        <v>2</v>
      </c>
      <c r="C24" s="4" t="s">
        <v>1</v>
      </c>
      <c r="D24" s="4">
        <v>10</v>
      </c>
      <c r="E24" s="4">
        <v>40</v>
      </c>
      <c r="F24" s="2">
        <v>70.489999999999995</v>
      </c>
      <c r="G24" s="2">
        <v>51.16</v>
      </c>
      <c r="H24" s="2">
        <v>54.06</v>
      </c>
      <c r="I24" s="2">
        <v>57.67</v>
      </c>
      <c r="J24" s="2">
        <v>41.29</v>
      </c>
      <c r="K24" s="2">
        <v>9.59</v>
      </c>
      <c r="L24" s="2">
        <v>31.74</v>
      </c>
      <c r="M24" s="2">
        <v>36.130000000000003</v>
      </c>
      <c r="N24" s="6">
        <v>75.28</v>
      </c>
      <c r="O24" s="2"/>
      <c r="P24" s="2" t="s">
        <v>0</v>
      </c>
    </row>
    <row r="25" spans="1:16" s="4" customFormat="1" ht="18" customHeight="1" x14ac:dyDescent="0.2">
      <c r="A25" s="7">
        <v>44252</v>
      </c>
      <c r="B25" s="4" t="s">
        <v>2</v>
      </c>
      <c r="C25" s="4" t="s">
        <v>1</v>
      </c>
      <c r="D25" s="4">
        <v>11</v>
      </c>
      <c r="E25" s="4">
        <v>40</v>
      </c>
      <c r="F25" s="2">
        <v>70.52</v>
      </c>
      <c r="G25" s="2">
        <v>51.2</v>
      </c>
      <c r="H25" s="2">
        <v>54.03</v>
      </c>
      <c r="I25" s="2">
        <v>57.35</v>
      </c>
      <c r="J25" s="2">
        <v>41.26</v>
      </c>
      <c r="K25" s="2">
        <v>9.6300000000000008</v>
      </c>
      <c r="L25" s="2">
        <v>31.51</v>
      </c>
      <c r="M25" s="2">
        <v>36.22</v>
      </c>
      <c r="N25" s="6">
        <v>75.08</v>
      </c>
      <c r="O25" s="2"/>
      <c r="P25" s="2" t="s">
        <v>0</v>
      </c>
    </row>
    <row r="26" spans="1:16" s="4" customFormat="1" ht="18" customHeight="1" x14ac:dyDescent="0.2">
      <c r="A26" s="7">
        <v>44252</v>
      </c>
      <c r="B26" s="4" t="s">
        <v>2</v>
      </c>
      <c r="C26" s="4" t="s">
        <v>1</v>
      </c>
      <c r="D26" s="4">
        <v>11</v>
      </c>
      <c r="E26" s="4">
        <v>40</v>
      </c>
      <c r="F26" s="2">
        <v>70.510000000000005</v>
      </c>
      <c r="G26" s="2">
        <v>51.26</v>
      </c>
      <c r="H26" s="2">
        <v>54.04</v>
      </c>
      <c r="I26" s="2">
        <v>57.21</v>
      </c>
      <c r="J26" s="2">
        <v>41.33</v>
      </c>
      <c r="K26" s="2">
        <v>9.68</v>
      </c>
      <c r="L26" s="2">
        <v>31.66</v>
      </c>
      <c r="M26" s="2">
        <v>36.21</v>
      </c>
      <c r="N26" s="6">
        <v>75.11</v>
      </c>
      <c r="O26" s="2"/>
      <c r="P26" s="2" t="s">
        <v>0</v>
      </c>
    </row>
    <row r="27" spans="1:16" s="4" customFormat="1" ht="18" customHeight="1" x14ac:dyDescent="0.2">
      <c r="A27" s="7">
        <v>44252</v>
      </c>
      <c r="B27" s="4" t="s">
        <v>2</v>
      </c>
      <c r="C27" s="4" t="s">
        <v>1</v>
      </c>
      <c r="D27" s="4">
        <v>12</v>
      </c>
      <c r="E27" s="4">
        <v>40</v>
      </c>
      <c r="F27" s="2">
        <v>70.48</v>
      </c>
      <c r="G27" s="2">
        <v>51.22</v>
      </c>
      <c r="H27" s="2">
        <v>54.02</v>
      </c>
      <c r="I27" s="2">
        <v>57.39</v>
      </c>
      <c r="J27" s="2">
        <v>41.62</v>
      </c>
      <c r="K27" s="2">
        <v>9.61</v>
      </c>
      <c r="L27" s="2">
        <v>31.52</v>
      </c>
      <c r="M27" s="2">
        <v>36.159999999999997</v>
      </c>
      <c r="N27" s="6">
        <v>75.16</v>
      </c>
      <c r="O27" s="2"/>
      <c r="P27" s="2" t="s">
        <v>0</v>
      </c>
    </row>
    <row r="28" spans="1:16" s="4" customFormat="1" ht="18" customHeight="1" x14ac:dyDescent="0.2">
      <c r="A28" s="7">
        <v>44252</v>
      </c>
      <c r="B28" s="4" t="s">
        <v>2</v>
      </c>
      <c r="C28" s="4" t="s">
        <v>1</v>
      </c>
      <c r="D28" s="4">
        <v>12</v>
      </c>
      <c r="E28" s="4">
        <v>40</v>
      </c>
      <c r="F28" s="2">
        <v>70.5</v>
      </c>
      <c r="G28" s="2">
        <v>51.17</v>
      </c>
      <c r="H28" s="2">
        <v>54.01</v>
      </c>
      <c r="I28" s="2">
        <v>57.3</v>
      </c>
      <c r="J28" s="2">
        <v>41.29</v>
      </c>
      <c r="K28" s="2">
        <v>9.66</v>
      </c>
      <c r="L28" s="2">
        <v>31.59</v>
      </c>
      <c r="M28" s="2">
        <v>36.33</v>
      </c>
      <c r="N28" s="6">
        <v>75.14</v>
      </c>
      <c r="O28" s="2"/>
      <c r="P28" s="2" t="s">
        <v>0</v>
      </c>
    </row>
    <row r="29" spans="1:16" ht="18" customHeight="1" x14ac:dyDescent="0.2">
      <c r="A29" s="7">
        <v>44252</v>
      </c>
      <c r="B29" s="4" t="s">
        <v>2</v>
      </c>
      <c r="C29" s="3" t="s">
        <v>1</v>
      </c>
      <c r="D29" s="3">
        <v>13</v>
      </c>
      <c r="E29" s="4">
        <v>40</v>
      </c>
      <c r="F29" s="3">
        <v>70.510000000000005</v>
      </c>
      <c r="G29" s="2">
        <v>51.21</v>
      </c>
      <c r="H29" s="2">
        <v>54.04</v>
      </c>
      <c r="I29" s="2">
        <v>57.45</v>
      </c>
      <c r="J29" s="2">
        <v>41.19</v>
      </c>
      <c r="K29" s="2">
        <v>9.64</v>
      </c>
      <c r="L29" s="2">
        <v>31.56</v>
      </c>
      <c r="M29" s="2">
        <v>36.15</v>
      </c>
      <c r="N29" s="1">
        <v>75.17</v>
      </c>
      <c r="P29" t="s">
        <v>0</v>
      </c>
    </row>
    <row r="30" spans="1:16" ht="18" customHeight="1" x14ac:dyDescent="0.2">
      <c r="A30" s="7">
        <v>44252</v>
      </c>
      <c r="B30" s="4" t="s">
        <v>2</v>
      </c>
      <c r="C30" s="3" t="s">
        <v>1</v>
      </c>
      <c r="D30" s="3">
        <v>13</v>
      </c>
      <c r="E30" s="4">
        <v>40</v>
      </c>
      <c r="F30" s="3">
        <v>70.510000000000005</v>
      </c>
      <c r="G30" s="2">
        <v>51.27</v>
      </c>
      <c r="H30" s="2">
        <v>54.06</v>
      </c>
      <c r="I30" s="2">
        <v>57.43</v>
      </c>
      <c r="J30" s="2">
        <v>41.31</v>
      </c>
      <c r="K30" s="2">
        <v>9.5500000000000007</v>
      </c>
      <c r="L30" s="2">
        <v>31.66</v>
      </c>
      <c r="M30" s="2">
        <v>36.090000000000003</v>
      </c>
      <c r="N30" s="1">
        <v>75.17</v>
      </c>
      <c r="P30" t="s">
        <v>0</v>
      </c>
    </row>
    <row r="31" spans="1:16" s="4" customFormat="1" ht="18" customHeight="1" x14ac:dyDescent="0.2">
      <c r="A31" s="7">
        <v>44252</v>
      </c>
      <c r="B31" s="4" t="s">
        <v>2</v>
      </c>
      <c r="C31" s="4" t="s">
        <v>1</v>
      </c>
      <c r="D31" s="4">
        <v>14</v>
      </c>
      <c r="E31" s="4">
        <v>40</v>
      </c>
      <c r="F31" s="2">
        <v>70.489999999999995</v>
      </c>
      <c r="G31" s="2">
        <v>51.26</v>
      </c>
      <c r="H31" s="2">
        <v>53.99</v>
      </c>
      <c r="I31" s="2">
        <v>57.32</v>
      </c>
      <c r="J31" s="2">
        <v>41.44</v>
      </c>
      <c r="K31" s="2">
        <v>9.59</v>
      </c>
      <c r="L31" s="2">
        <v>31.82</v>
      </c>
      <c r="M31" s="2">
        <v>36.14</v>
      </c>
      <c r="N31" s="6">
        <v>75.44</v>
      </c>
      <c r="O31" s="2"/>
      <c r="P31" s="2" t="s">
        <v>0</v>
      </c>
    </row>
    <row r="32" spans="1:16" s="4" customFormat="1" ht="18" customHeight="1" x14ac:dyDescent="0.2">
      <c r="A32" s="7">
        <v>44252</v>
      </c>
      <c r="B32" s="4" t="s">
        <v>2</v>
      </c>
      <c r="C32" s="4" t="s">
        <v>1</v>
      </c>
      <c r="D32" s="4">
        <v>14</v>
      </c>
      <c r="E32" s="4">
        <v>40</v>
      </c>
      <c r="F32" s="2">
        <v>70.489999999999995</v>
      </c>
      <c r="G32" s="2">
        <v>51.26</v>
      </c>
      <c r="H32" s="2">
        <v>54.02</v>
      </c>
      <c r="I32" s="2">
        <v>57.16</v>
      </c>
      <c r="J32" s="2">
        <v>41.3</v>
      </c>
      <c r="K32" s="2">
        <v>9.51</v>
      </c>
      <c r="L32" s="2">
        <v>31.66</v>
      </c>
      <c r="M32" s="2">
        <v>36.11</v>
      </c>
      <c r="N32" s="6">
        <v>75.44</v>
      </c>
      <c r="O32" s="2"/>
      <c r="P32" s="2" t="s">
        <v>0</v>
      </c>
    </row>
    <row r="34" spans="1:16" ht="15.75" thickBot="1" x14ac:dyDescent="0.25"/>
    <row r="35" spans="1:16" ht="15.75" thickBot="1" x14ac:dyDescent="0.25">
      <c r="A35" s="146" t="s">
        <v>32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</row>
    <row r="36" spans="1:16" x14ac:dyDescent="0.2">
      <c r="A36" s="33"/>
      <c r="B36" s="34" t="s">
        <v>3</v>
      </c>
      <c r="C36" s="35"/>
      <c r="D36" s="35">
        <v>1</v>
      </c>
      <c r="E36" s="36"/>
      <c r="F36" s="35"/>
      <c r="G36" s="37"/>
      <c r="H36" s="37"/>
      <c r="I36" s="37"/>
      <c r="J36" s="37"/>
      <c r="K36" s="37"/>
      <c r="L36" s="37"/>
      <c r="M36" s="37">
        <v>36.4</v>
      </c>
      <c r="N36" s="38"/>
      <c r="O36" s="39"/>
      <c r="P36" s="40"/>
    </row>
    <row r="37" spans="1:16" x14ac:dyDescent="0.2">
      <c r="A37" s="25"/>
      <c r="B37" s="20" t="s">
        <v>3</v>
      </c>
      <c r="C37" s="21"/>
      <c r="D37" s="21">
        <v>2</v>
      </c>
      <c r="E37" s="22"/>
      <c r="F37" s="21"/>
      <c r="G37" s="23"/>
      <c r="H37" s="23"/>
      <c r="I37" s="23"/>
      <c r="J37" s="23"/>
      <c r="K37" s="23"/>
      <c r="L37" s="23"/>
      <c r="M37" s="23">
        <v>36.51</v>
      </c>
      <c r="N37" s="24"/>
      <c r="O37" s="19"/>
      <c r="P37" s="26"/>
    </row>
    <row r="38" spans="1:16" x14ac:dyDescent="0.2">
      <c r="A38" s="25"/>
      <c r="B38" s="20" t="s">
        <v>3</v>
      </c>
      <c r="C38" s="21"/>
      <c r="D38" s="21">
        <v>3</v>
      </c>
      <c r="E38" s="22"/>
      <c r="F38" s="21"/>
      <c r="G38" s="23"/>
      <c r="H38" s="23"/>
      <c r="I38" s="23"/>
      <c r="J38" s="23"/>
      <c r="K38" s="23"/>
      <c r="L38" s="23"/>
      <c r="M38" s="23">
        <v>36.56</v>
      </c>
      <c r="N38" s="24"/>
      <c r="O38" s="19"/>
      <c r="P38" s="26"/>
    </row>
    <row r="39" spans="1:16" x14ac:dyDescent="0.2">
      <c r="A39" s="25"/>
      <c r="B39" s="20" t="s">
        <v>3</v>
      </c>
      <c r="C39" s="21"/>
      <c r="D39" s="21">
        <v>4</v>
      </c>
      <c r="E39" s="22"/>
      <c r="F39" s="21"/>
      <c r="G39" s="23"/>
      <c r="H39" s="23"/>
      <c r="I39" s="23"/>
      <c r="J39" s="23"/>
      <c r="K39" s="23"/>
      <c r="L39" s="23"/>
      <c r="M39" s="23">
        <v>36.47</v>
      </c>
      <c r="N39" s="24"/>
      <c r="O39" s="19"/>
      <c r="P39" s="26"/>
    </row>
    <row r="40" spans="1:16" x14ac:dyDescent="0.2">
      <c r="A40" s="25"/>
      <c r="B40" s="20" t="s">
        <v>3</v>
      </c>
      <c r="C40" s="21"/>
      <c r="D40" s="21">
        <v>5</v>
      </c>
      <c r="E40" s="22"/>
      <c r="F40" s="21"/>
      <c r="G40" s="23"/>
      <c r="H40" s="23"/>
      <c r="I40" s="23"/>
      <c r="J40" s="23"/>
      <c r="K40" s="23"/>
      <c r="L40" s="23"/>
      <c r="M40" s="23">
        <v>36.71</v>
      </c>
      <c r="N40" s="24"/>
      <c r="O40" s="19"/>
      <c r="P40" s="26"/>
    </row>
    <row r="41" spans="1:16" x14ac:dyDescent="0.2">
      <c r="A41" s="25"/>
      <c r="B41" s="20" t="s">
        <v>3</v>
      </c>
      <c r="C41" s="21"/>
      <c r="D41" s="21">
        <v>6</v>
      </c>
      <c r="E41" s="22"/>
      <c r="F41" s="21"/>
      <c r="G41" s="23"/>
      <c r="H41" s="23"/>
      <c r="I41" s="23"/>
      <c r="J41" s="23"/>
      <c r="K41" s="23"/>
      <c r="L41" s="23"/>
      <c r="M41" s="71">
        <v>35.9</v>
      </c>
      <c r="N41" s="24"/>
      <c r="O41" s="19"/>
      <c r="P41" s="26"/>
    </row>
    <row r="42" spans="1:16" x14ac:dyDescent="0.2">
      <c r="A42" s="25"/>
      <c r="B42" s="152" t="s">
        <v>2</v>
      </c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41" t="s">
        <v>24</v>
      </c>
      <c r="N42" s="149" t="s">
        <v>23</v>
      </c>
      <c r="O42" s="149"/>
      <c r="P42" s="26"/>
    </row>
    <row r="43" spans="1:16" x14ac:dyDescent="0.2">
      <c r="A43" s="25"/>
      <c r="B43" s="20" t="s">
        <v>2</v>
      </c>
      <c r="C43" s="21"/>
      <c r="D43" s="21">
        <v>7</v>
      </c>
      <c r="E43" s="22"/>
      <c r="F43" s="21"/>
      <c r="G43" s="23"/>
      <c r="H43" s="23"/>
      <c r="I43" s="23"/>
      <c r="J43" s="23"/>
      <c r="K43" s="23"/>
      <c r="L43" s="23"/>
      <c r="M43" s="23">
        <v>36.28</v>
      </c>
      <c r="N43" s="150">
        <f>M43+0.45</f>
        <v>36.730000000000004</v>
      </c>
      <c r="O43" s="151"/>
      <c r="P43" s="26"/>
    </row>
    <row r="44" spans="1:16" x14ac:dyDescent="0.2">
      <c r="A44" s="25"/>
      <c r="B44" s="20" t="s">
        <v>2</v>
      </c>
      <c r="C44" s="21"/>
      <c r="D44" s="21">
        <v>8</v>
      </c>
      <c r="E44" s="22"/>
      <c r="F44" s="21"/>
      <c r="G44" s="23"/>
      <c r="H44" s="23"/>
      <c r="I44" s="23"/>
      <c r="J44" s="23"/>
      <c r="K44" s="23"/>
      <c r="L44" s="23"/>
      <c r="M44" s="23">
        <v>36.25</v>
      </c>
      <c r="N44" s="150">
        <f t="shared" ref="N44:N50" si="0">M44+0.45</f>
        <v>36.700000000000003</v>
      </c>
      <c r="O44" s="151"/>
      <c r="P44" s="26"/>
    </row>
    <row r="45" spans="1:16" x14ac:dyDescent="0.2">
      <c r="A45" s="25"/>
      <c r="B45" s="20" t="s">
        <v>2</v>
      </c>
      <c r="C45" s="21"/>
      <c r="D45" s="21">
        <v>9</v>
      </c>
      <c r="E45" s="22"/>
      <c r="F45" s="21"/>
      <c r="G45" s="23"/>
      <c r="H45" s="23"/>
      <c r="I45" s="23"/>
      <c r="J45" s="23"/>
      <c r="K45" s="23"/>
      <c r="L45" s="23"/>
      <c r="M45" s="23">
        <v>36.049999999999997</v>
      </c>
      <c r="N45" s="150">
        <f t="shared" si="0"/>
        <v>36.5</v>
      </c>
      <c r="O45" s="151"/>
      <c r="P45" s="26"/>
    </row>
    <row r="46" spans="1:16" x14ac:dyDescent="0.2">
      <c r="A46" s="25"/>
      <c r="B46" s="20" t="s">
        <v>2</v>
      </c>
      <c r="C46" s="21"/>
      <c r="D46" s="21">
        <v>10</v>
      </c>
      <c r="E46" s="22"/>
      <c r="F46" s="21"/>
      <c r="G46" s="23"/>
      <c r="H46" s="23"/>
      <c r="I46" s="23"/>
      <c r="J46" s="23"/>
      <c r="K46" s="23"/>
      <c r="L46" s="23"/>
      <c r="M46" s="23">
        <v>36.229999999999997</v>
      </c>
      <c r="N46" s="150">
        <f t="shared" si="0"/>
        <v>36.68</v>
      </c>
      <c r="O46" s="151"/>
      <c r="P46" s="26"/>
    </row>
    <row r="47" spans="1:16" x14ac:dyDescent="0.2">
      <c r="A47" s="25"/>
      <c r="B47" s="20" t="s">
        <v>2</v>
      </c>
      <c r="C47" s="21"/>
      <c r="D47" s="21">
        <v>11</v>
      </c>
      <c r="E47" s="22"/>
      <c r="F47" s="21"/>
      <c r="G47" s="23"/>
      <c r="H47" s="23"/>
      <c r="I47" s="23"/>
      <c r="J47" s="23"/>
      <c r="K47" s="23"/>
      <c r="L47" s="23"/>
      <c r="M47" s="23">
        <v>36.200000000000003</v>
      </c>
      <c r="N47" s="150">
        <f t="shared" si="0"/>
        <v>36.650000000000006</v>
      </c>
      <c r="O47" s="151"/>
      <c r="P47" s="26"/>
    </row>
    <row r="48" spans="1:16" x14ac:dyDescent="0.2">
      <c r="A48" s="25"/>
      <c r="B48" s="20" t="s">
        <v>2</v>
      </c>
      <c r="C48" s="21"/>
      <c r="D48" s="21">
        <v>12</v>
      </c>
      <c r="E48" s="22"/>
      <c r="F48" s="21"/>
      <c r="G48" s="23"/>
      <c r="H48" s="23"/>
      <c r="I48" s="23"/>
      <c r="J48" s="23"/>
      <c r="K48" s="23"/>
      <c r="L48" s="23"/>
      <c r="M48" s="23">
        <v>36.200000000000003</v>
      </c>
      <c r="N48" s="150">
        <f t="shared" si="0"/>
        <v>36.650000000000006</v>
      </c>
      <c r="O48" s="151"/>
      <c r="P48" s="26"/>
    </row>
    <row r="49" spans="1:16" x14ac:dyDescent="0.2">
      <c r="A49" s="25"/>
      <c r="B49" s="20" t="s">
        <v>2</v>
      </c>
      <c r="C49" s="21"/>
      <c r="D49" s="21">
        <v>13</v>
      </c>
      <c r="E49" s="22"/>
      <c r="F49" s="21"/>
      <c r="G49" s="23"/>
      <c r="H49" s="23"/>
      <c r="I49" s="23"/>
      <c r="J49" s="23"/>
      <c r="K49" s="23"/>
      <c r="L49" s="23"/>
      <c r="M49" s="23">
        <v>36.15</v>
      </c>
      <c r="N49" s="150">
        <f t="shared" si="0"/>
        <v>36.6</v>
      </c>
      <c r="O49" s="151"/>
      <c r="P49" s="26"/>
    </row>
    <row r="50" spans="1:16" ht="15.75" thickBot="1" x14ac:dyDescent="0.25">
      <c r="A50" s="27"/>
      <c r="B50" s="28" t="s">
        <v>2</v>
      </c>
      <c r="C50" s="29"/>
      <c r="D50" s="29">
        <v>14</v>
      </c>
      <c r="E50" s="30"/>
      <c r="F50" s="29"/>
      <c r="G50" s="31"/>
      <c r="H50" s="31"/>
      <c r="I50" s="31"/>
      <c r="J50" s="31"/>
      <c r="K50" s="31"/>
      <c r="L50" s="31"/>
      <c r="M50" s="31">
        <v>36.14</v>
      </c>
      <c r="N50" s="141">
        <f t="shared" si="0"/>
        <v>36.590000000000003</v>
      </c>
      <c r="O50" s="142"/>
      <c r="P50" s="32"/>
    </row>
    <row r="51" spans="1:16" ht="15.75" thickBot="1" x14ac:dyDescent="0.25"/>
    <row r="52" spans="1:16" ht="15.75" thickBot="1" x14ac:dyDescent="0.25">
      <c r="A52" s="162" t="s">
        <v>33</v>
      </c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4"/>
    </row>
    <row r="53" spans="1:16" x14ac:dyDescent="0.2">
      <c r="A53" s="33"/>
      <c r="B53" s="34" t="s">
        <v>3</v>
      </c>
      <c r="C53" s="35"/>
      <c r="D53" s="35">
        <v>1</v>
      </c>
      <c r="E53" s="36"/>
      <c r="F53" s="35"/>
      <c r="G53" s="37"/>
      <c r="H53" s="37"/>
      <c r="I53" s="37"/>
      <c r="J53" s="37">
        <v>41.55</v>
      </c>
      <c r="K53" s="37"/>
      <c r="L53" s="37"/>
      <c r="M53" s="37"/>
      <c r="N53" s="38"/>
      <c r="O53" s="39"/>
      <c r="P53" s="40"/>
    </row>
    <row r="54" spans="1:16" x14ac:dyDescent="0.2">
      <c r="A54" s="25"/>
      <c r="B54" s="20" t="s">
        <v>3</v>
      </c>
      <c r="C54" s="21"/>
      <c r="D54" s="21">
        <v>2</v>
      </c>
      <c r="E54" s="22"/>
      <c r="F54" s="21"/>
      <c r="G54" s="23"/>
      <c r="H54" s="23"/>
      <c r="I54" s="23"/>
      <c r="J54" s="23">
        <v>41.8</v>
      </c>
      <c r="K54" s="23"/>
      <c r="L54" s="23"/>
      <c r="M54" s="23"/>
      <c r="N54" s="24"/>
      <c r="O54" s="19"/>
      <c r="P54" s="26"/>
    </row>
    <row r="55" spans="1:16" x14ac:dyDescent="0.2">
      <c r="A55" s="25"/>
      <c r="B55" s="20" t="s">
        <v>3</v>
      </c>
      <c r="C55" s="21"/>
      <c r="D55" s="21">
        <v>3</v>
      </c>
      <c r="E55" s="22"/>
      <c r="F55" s="21"/>
      <c r="G55" s="23"/>
      <c r="H55" s="23"/>
      <c r="I55" s="23"/>
      <c r="J55" s="23">
        <v>41.78</v>
      </c>
      <c r="K55" s="23"/>
      <c r="L55" s="23"/>
      <c r="M55" s="23"/>
      <c r="N55" s="24"/>
      <c r="O55" s="19"/>
      <c r="P55" s="26"/>
    </row>
    <row r="56" spans="1:16" x14ac:dyDescent="0.2">
      <c r="A56" s="25"/>
      <c r="B56" s="20" t="s">
        <v>3</v>
      </c>
      <c r="C56" s="21"/>
      <c r="D56" s="21">
        <v>4</v>
      </c>
      <c r="E56" s="22"/>
      <c r="F56" s="21"/>
      <c r="G56" s="23"/>
      <c r="H56" s="23"/>
      <c r="I56" s="23"/>
      <c r="J56" s="23">
        <v>41.76</v>
      </c>
      <c r="K56" s="23"/>
      <c r="L56" s="23"/>
      <c r="M56" s="23"/>
      <c r="N56" s="24"/>
      <c r="O56" s="19"/>
      <c r="P56" s="26"/>
    </row>
    <row r="57" spans="1:16" x14ac:dyDescent="0.2">
      <c r="A57" s="25"/>
      <c r="B57" s="20" t="s">
        <v>3</v>
      </c>
      <c r="C57" s="21"/>
      <c r="D57" s="21">
        <v>5</v>
      </c>
      <c r="E57" s="22"/>
      <c r="F57" s="21"/>
      <c r="G57" s="23"/>
      <c r="H57" s="23"/>
      <c r="I57" s="23"/>
      <c r="J57" s="23">
        <v>41.75</v>
      </c>
      <c r="K57" s="23"/>
      <c r="L57" s="23"/>
      <c r="M57" s="23"/>
      <c r="N57" s="24"/>
      <c r="O57" s="19"/>
      <c r="P57" s="26"/>
    </row>
    <row r="58" spans="1:16" x14ac:dyDescent="0.2">
      <c r="A58" s="25"/>
      <c r="B58" s="20" t="s">
        <v>3</v>
      </c>
      <c r="C58" s="21"/>
      <c r="D58" s="21">
        <v>6</v>
      </c>
      <c r="E58" s="22"/>
      <c r="F58" s="21"/>
      <c r="G58" s="23"/>
      <c r="H58" s="23"/>
      <c r="I58" s="23"/>
      <c r="J58" s="23">
        <v>41.5</v>
      </c>
      <c r="K58" s="23"/>
      <c r="L58" s="23"/>
      <c r="M58" s="23"/>
      <c r="N58" s="24"/>
      <c r="O58" s="19"/>
      <c r="P58" s="26"/>
    </row>
    <row r="59" spans="1:16" x14ac:dyDescent="0.2">
      <c r="A59" s="25"/>
      <c r="B59" s="165" t="s">
        <v>2</v>
      </c>
      <c r="C59" s="166"/>
      <c r="D59" s="166"/>
      <c r="E59" s="166"/>
      <c r="F59" s="166"/>
      <c r="G59" s="166"/>
      <c r="H59" s="166"/>
      <c r="I59" s="167"/>
      <c r="J59" s="41" t="s">
        <v>24</v>
      </c>
      <c r="K59" s="18"/>
      <c r="L59" s="18"/>
      <c r="M59" s="18"/>
      <c r="N59" s="149" t="s">
        <v>25</v>
      </c>
      <c r="O59" s="149"/>
      <c r="P59" s="26"/>
    </row>
    <row r="60" spans="1:16" x14ac:dyDescent="0.2">
      <c r="A60" s="25"/>
      <c r="B60" s="20" t="s">
        <v>2</v>
      </c>
      <c r="C60" s="21"/>
      <c r="D60" s="21">
        <v>7</v>
      </c>
      <c r="E60" s="22"/>
      <c r="F60" s="21"/>
      <c r="G60" s="23"/>
      <c r="H60" s="23"/>
      <c r="I60" s="23"/>
      <c r="J60" s="23">
        <v>41.25</v>
      </c>
      <c r="K60" s="23"/>
      <c r="L60" s="23"/>
      <c r="M60" s="23"/>
      <c r="N60" s="150">
        <f>J60+0.5</f>
        <v>41.75</v>
      </c>
      <c r="O60" s="151"/>
      <c r="P60" s="26"/>
    </row>
    <row r="61" spans="1:16" x14ac:dyDescent="0.2">
      <c r="A61" s="25"/>
      <c r="B61" s="20" t="s">
        <v>2</v>
      </c>
      <c r="C61" s="21"/>
      <c r="D61" s="21">
        <v>8</v>
      </c>
      <c r="E61" s="22"/>
      <c r="F61" s="21"/>
      <c r="G61" s="23"/>
      <c r="H61" s="23"/>
      <c r="I61" s="23"/>
      <c r="J61" s="23">
        <v>41.17</v>
      </c>
      <c r="K61" s="23"/>
      <c r="L61" s="23"/>
      <c r="M61" s="23"/>
      <c r="N61" s="150">
        <f t="shared" ref="N61:N67" si="1">J61+0.5</f>
        <v>41.67</v>
      </c>
      <c r="O61" s="151"/>
      <c r="P61" s="26"/>
    </row>
    <row r="62" spans="1:16" x14ac:dyDescent="0.2">
      <c r="A62" s="25"/>
      <c r="B62" s="20" t="s">
        <v>2</v>
      </c>
      <c r="C62" s="21"/>
      <c r="D62" s="21">
        <v>9</v>
      </c>
      <c r="E62" s="22"/>
      <c r="F62" s="21"/>
      <c r="G62" s="23"/>
      <c r="H62" s="23"/>
      <c r="I62" s="23"/>
      <c r="J62" s="23">
        <v>41.09</v>
      </c>
      <c r="K62" s="23"/>
      <c r="L62" s="23"/>
      <c r="M62" s="23"/>
      <c r="N62" s="150">
        <f t="shared" si="1"/>
        <v>41.59</v>
      </c>
      <c r="O62" s="151"/>
      <c r="P62" s="26"/>
    </row>
    <row r="63" spans="1:16" x14ac:dyDescent="0.2">
      <c r="A63" s="25"/>
      <c r="B63" s="20" t="s">
        <v>2</v>
      </c>
      <c r="C63" s="21"/>
      <c r="D63" s="21">
        <v>10</v>
      </c>
      <c r="E63" s="22"/>
      <c r="F63" s="21"/>
      <c r="G63" s="23"/>
      <c r="H63" s="23"/>
      <c r="I63" s="23"/>
      <c r="J63" s="23">
        <v>41.2</v>
      </c>
      <c r="K63" s="23"/>
      <c r="L63" s="23"/>
      <c r="M63" s="23"/>
      <c r="N63" s="150">
        <f t="shared" si="1"/>
        <v>41.7</v>
      </c>
      <c r="O63" s="151"/>
      <c r="P63" s="26"/>
    </row>
    <row r="64" spans="1:16" x14ac:dyDescent="0.2">
      <c r="A64" s="25"/>
      <c r="B64" s="20" t="s">
        <v>2</v>
      </c>
      <c r="C64" s="21"/>
      <c r="D64" s="21">
        <v>11</v>
      </c>
      <c r="E64" s="22"/>
      <c r="F64" s="21"/>
      <c r="G64" s="23"/>
      <c r="H64" s="23"/>
      <c r="I64" s="23"/>
      <c r="J64" s="23">
        <v>41.2</v>
      </c>
      <c r="K64" s="23"/>
      <c r="L64" s="23"/>
      <c r="M64" s="23"/>
      <c r="N64" s="150">
        <f t="shared" si="1"/>
        <v>41.7</v>
      </c>
      <c r="O64" s="151"/>
      <c r="P64" s="26"/>
    </row>
    <row r="65" spans="1:19" x14ac:dyDescent="0.2">
      <c r="A65" s="25"/>
      <c r="B65" s="20" t="s">
        <v>2</v>
      </c>
      <c r="C65" s="21"/>
      <c r="D65" s="21">
        <v>12</v>
      </c>
      <c r="E65" s="22"/>
      <c r="F65" s="21"/>
      <c r="G65" s="23"/>
      <c r="H65" s="23"/>
      <c r="I65" s="23"/>
      <c r="J65" s="23">
        <v>41.2</v>
      </c>
      <c r="K65" s="23"/>
      <c r="L65" s="23"/>
      <c r="M65" s="23"/>
      <c r="N65" s="150">
        <f t="shared" si="1"/>
        <v>41.7</v>
      </c>
      <c r="O65" s="151"/>
      <c r="P65" s="26"/>
    </row>
    <row r="66" spans="1:19" x14ac:dyDescent="0.2">
      <c r="A66" s="25"/>
      <c r="B66" s="20" t="s">
        <v>2</v>
      </c>
      <c r="C66" s="21"/>
      <c r="D66" s="21">
        <v>13</v>
      </c>
      <c r="E66" s="22"/>
      <c r="F66" s="21"/>
      <c r="G66" s="23"/>
      <c r="H66" s="23"/>
      <c r="I66" s="23"/>
      <c r="J66" s="23">
        <v>41.2</v>
      </c>
      <c r="K66" s="23"/>
      <c r="L66" s="23"/>
      <c r="M66" s="23"/>
      <c r="N66" s="150">
        <f t="shared" si="1"/>
        <v>41.7</v>
      </c>
      <c r="O66" s="151"/>
      <c r="P66" s="26"/>
    </row>
    <row r="67" spans="1:19" ht="15.75" thickBot="1" x14ac:dyDescent="0.25">
      <c r="A67" s="27"/>
      <c r="B67" s="28" t="s">
        <v>2</v>
      </c>
      <c r="C67" s="29"/>
      <c r="D67" s="29">
        <v>14</v>
      </c>
      <c r="E67" s="30"/>
      <c r="F67" s="29"/>
      <c r="G67" s="31"/>
      <c r="H67" s="31"/>
      <c r="I67" s="31"/>
      <c r="J67" s="31">
        <v>41.2</v>
      </c>
      <c r="K67" s="31"/>
      <c r="L67" s="31"/>
      <c r="M67" s="31"/>
      <c r="N67" s="141">
        <f t="shared" si="1"/>
        <v>41.7</v>
      </c>
      <c r="O67" s="142"/>
      <c r="P67" s="32"/>
    </row>
    <row r="69" spans="1:19" ht="15.75" thickBot="1" x14ac:dyDescent="0.25"/>
    <row r="70" spans="1:19" x14ac:dyDescent="0.2">
      <c r="A70" s="170" t="s">
        <v>34</v>
      </c>
      <c r="B70" s="171"/>
      <c r="C70" s="171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2"/>
    </row>
    <row r="71" spans="1:19" x14ac:dyDescent="0.2">
      <c r="A71" s="25"/>
      <c r="B71" s="20" t="s">
        <v>3</v>
      </c>
      <c r="C71" s="21"/>
      <c r="D71" s="21">
        <v>1</v>
      </c>
      <c r="E71" s="22"/>
      <c r="F71" s="21"/>
      <c r="G71" s="23"/>
      <c r="H71" s="23"/>
      <c r="I71" s="23"/>
      <c r="J71" s="23"/>
      <c r="K71" s="23">
        <v>9.44</v>
      </c>
      <c r="L71" s="23">
        <v>32.15</v>
      </c>
      <c r="M71" s="23"/>
      <c r="N71" s="24"/>
      <c r="O71" s="19"/>
      <c r="P71" s="19"/>
      <c r="Q71" s="19"/>
      <c r="R71" s="19"/>
      <c r="S71" s="26"/>
    </row>
    <row r="72" spans="1:19" x14ac:dyDescent="0.2">
      <c r="A72" s="25"/>
      <c r="B72" s="20" t="s">
        <v>3</v>
      </c>
      <c r="C72" s="21"/>
      <c r="D72" s="21">
        <v>2</v>
      </c>
      <c r="E72" s="22"/>
      <c r="F72" s="21"/>
      <c r="G72" s="23"/>
      <c r="H72" s="23"/>
      <c r="I72" s="23"/>
      <c r="J72" s="23"/>
      <c r="K72" s="23">
        <v>9.43</v>
      </c>
      <c r="L72" s="23">
        <v>32.340000000000003</v>
      </c>
      <c r="M72" s="23"/>
      <c r="N72" s="24"/>
      <c r="O72" s="19"/>
      <c r="P72" s="19"/>
      <c r="Q72" s="19"/>
      <c r="R72" s="19"/>
      <c r="S72" s="26"/>
    </row>
    <row r="73" spans="1:19" x14ac:dyDescent="0.2">
      <c r="A73" s="25"/>
      <c r="B73" s="20" t="s">
        <v>3</v>
      </c>
      <c r="C73" s="21"/>
      <c r="D73" s="21">
        <v>3</v>
      </c>
      <c r="E73" s="22"/>
      <c r="F73" s="21"/>
      <c r="G73" s="23"/>
      <c r="H73" s="23"/>
      <c r="I73" s="23"/>
      <c r="J73" s="23"/>
      <c r="K73" s="23">
        <v>9.43</v>
      </c>
      <c r="L73" s="23">
        <v>32.36</v>
      </c>
      <c r="M73" s="23"/>
      <c r="N73" s="24"/>
      <c r="O73" s="19"/>
      <c r="P73" s="19"/>
      <c r="Q73" s="19"/>
      <c r="R73" s="19"/>
      <c r="S73" s="26"/>
    </row>
    <row r="74" spans="1:19" x14ac:dyDescent="0.2">
      <c r="A74" s="25"/>
      <c r="B74" s="20" t="s">
        <v>3</v>
      </c>
      <c r="C74" s="21"/>
      <c r="D74" s="21">
        <v>4</v>
      </c>
      <c r="E74" s="22"/>
      <c r="F74" s="21"/>
      <c r="G74" s="23"/>
      <c r="H74" s="23"/>
      <c r="I74" s="23"/>
      <c r="J74" s="23"/>
      <c r="K74" s="23">
        <v>9.5</v>
      </c>
      <c r="L74" s="23">
        <v>32.299999999999997</v>
      </c>
      <c r="M74" s="23"/>
      <c r="N74" s="24"/>
      <c r="O74" s="19"/>
      <c r="P74" s="19"/>
      <c r="Q74" s="19"/>
      <c r="R74" s="19"/>
      <c r="S74" s="26"/>
    </row>
    <row r="75" spans="1:19" x14ac:dyDescent="0.2">
      <c r="A75" s="25"/>
      <c r="B75" s="20" t="s">
        <v>3</v>
      </c>
      <c r="C75" s="21"/>
      <c r="D75" s="21">
        <v>5</v>
      </c>
      <c r="E75" s="22"/>
      <c r="F75" s="21"/>
      <c r="G75" s="23"/>
      <c r="H75" s="23"/>
      <c r="I75" s="23"/>
      <c r="J75" s="23"/>
      <c r="K75" s="23">
        <v>9.5</v>
      </c>
      <c r="L75" s="23">
        <v>32.270000000000003</v>
      </c>
      <c r="M75" s="23"/>
      <c r="N75" s="24"/>
      <c r="O75" s="19"/>
      <c r="P75" s="19"/>
      <c r="Q75" s="19"/>
      <c r="R75" s="19"/>
      <c r="S75" s="26"/>
    </row>
    <row r="76" spans="1:19" x14ac:dyDescent="0.2">
      <c r="A76" s="25"/>
      <c r="B76" s="20" t="s">
        <v>3</v>
      </c>
      <c r="C76" s="21"/>
      <c r="D76" s="21">
        <v>6</v>
      </c>
      <c r="E76" s="22"/>
      <c r="F76" s="21"/>
      <c r="G76" s="23"/>
      <c r="H76" s="23"/>
      <c r="I76" s="23"/>
      <c r="J76" s="23"/>
      <c r="K76" s="23">
        <v>9.4600000000000009</v>
      </c>
      <c r="L76" s="23">
        <v>32.200000000000003</v>
      </c>
      <c r="M76" s="23"/>
      <c r="N76" s="24"/>
      <c r="O76" s="19"/>
      <c r="P76" s="19"/>
      <c r="Q76" s="19"/>
      <c r="R76" s="19"/>
      <c r="S76" s="26"/>
    </row>
    <row r="77" spans="1:19" x14ac:dyDescent="0.2">
      <c r="A77" s="25"/>
      <c r="B77" s="152" t="s">
        <v>2</v>
      </c>
      <c r="C77" s="152"/>
      <c r="D77" s="152"/>
      <c r="E77" s="152"/>
      <c r="F77" s="152"/>
      <c r="G77" s="152"/>
      <c r="H77" s="152"/>
      <c r="I77" s="152"/>
      <c r="J77" s="41"/>
      <c r="K77" s="41" t="s">
        <v>24</v>
      </c>
      <c r="L77" s="41" t="s">
        <v>24</v>
      </c>
      <c r="M77" s="18"/>
      <c r="N77" s="149" t="s">
        <v>26</v>
      </c>
      <c r="O77" s="149"/>
      <c r="P77" s="149" t="s">
        <v>28</v>
      </c>
      <c r="Q77" s="149"/>
      <c r="R77" s="149" t="s">
        <v>27</v>
      </c>
      <c r="S77" s="179"/>
    </row>
    <row r="78" spans="1:19" x14ac:dyDescent="0.2">
      <c r="A78" s="25"/>
      <c r="B78" s="20" t="s">
        <v>2</v>
      </c>
      <c r="C78" s="21"/>
      <c r="D78" s="21">
        <v>7</v>
      </c>
      <c r="E78" s="22"/>
      <c r="F78" s="21"/>
      <c r="G78" s="23"/>
      <c r="H78" s="23"/>
      <c r="I78" s="23"/>
      <c r="J78" s="23"/>
      <c r="K78" s="23">
        <v>9.7899999999999991</v>
      </c>
      <c r="L78" s="23">
        <v>31.44</v>
      </c>
      <c r="M78" s="23"/>
      <c r="N78" s="150">
        <f>K78-0.3</f>
        <v>9.4899999999999984</v>
      </c>
      <c r="O78" s="150"/>
      <c r="P78" s="168">
        <f>L78+0.8</f>
        <v>32.24</v>
      </c>
      <c r="Q78" s="169"/>
      <c r="R78" s="168">
        <f>N78+P78</f>
        <v>41.730000000000004</v>
      </c>
      <c r="S78" s="180"/>
    </row>
    <row r="79" spans="1:19" x14ac:dyDescent="0.2">
      <c r="A79" s="25"/>
      <c r="B79" s="20" t="s">
        <v>2</v>
      </c>
      <c r="C79" s="21"/>
      <c r="D79" s="21">
        <v>8</v>
      </c>
      <c r="E79" s="22"/>
      <c r="F79" s="21"/>
      <c r="G79" s="23"/>
      <c r="H79" s="23"/>
      <c r="I79" s="23"/>
      <c r="J79" s="23"/>
      <c r="K79" s="23">
        <v>9.77</v>
      </c>
      <c r="L79" s="23">
        <v>31.36</v>
      </c>
      <c r="M79" s="23"/>
      <c r="N79" s="150">
        <f t="shared" ref="N79:N85" si="2">K79-0.3</f>
        <v>9.4699999999999989</v>
      </c>
      <c r="O79" s="150"/>
      <c r="P79" s="168">
        <f t="shared" ref="P79:P85" si="3">L79+0.8</f>
        <v>32.159999999999997</v>
      </c>
      <c r="Q79" s="169"/>
      <c r="R79" s="168">
        <f t="shared" ref="R79:R85" si="4">N79+P79</f>
        <v>41.629999999999995</v>
      </c>
      <c r="S79" s="180"/>
    </row>
    <row r="80" spans="1:19" x14ac:dyDescent="0.2">
      <c r="A80" s="25"/>
      <c r="B80" s="20" t="s">
        <v>2</v>
      </c>
      <c r="C80" s="21"/>
      <c r="D80" s="21">
        <v>9</v>
      </c>
      <c r="E80" s="22"/>
      <c r="F80" s="21"/>
      <c r="G80" s="23"/>
      <c r="H80" s="23"/>
      <c r="I80" s="23"/>
      <c r="J80" s="23"/>
      <c r="K80" s="23">
        <v>9.8000000000000007</v>
      </c>
      <c r="L80" s="23">
        <v>31.2</v>
      </c>
      <c r="M80" s="23"/>
      <c r="N80" s="150">
        <f t="shared" si="2"/>
        <v>9.5</v>
      </c>
      <c r="O80" s="150"/>
      <c r="P80" s="168">
        <f t="shared" si="3"/>
        <v>32</v>
      </c>
      <c r="Q80" s="169"/>
      <c r="R80" s="168">
        <f t="shared" si="4"/>
        <v>41.5</v>
      </c>
      <c r="S80" s="180"/>
    </row>
    <row r="81" spans="1:19" x14ac:dyDescent="0.2">
      <c r="A81" s="25"/>
      <c r="B81" s="20" t="s">
        <v>2</v>
      </c>
      <c r="C81" s="21"/>
      <c r="D81" s="21">
        <v>10</v>
      </c>
      <c r="E81" s="22"/>
      <c r="F81" s="21"/>
      <c r="G81" s="23"/>
      <c r="H81" s="23"/>
      <c r="I81" s="23"/>
      <c r="J81" s="23"/>
      <c r="K81" s="23">
        <v>9.8000000000000007</v>
      </c>
      <c r="L81" s="23">
        <v>31.35</v>
      </c>
      <c r="M81" s="23"/>
      <c r="N81" s="150">
        <f t="shared" si="2"/>
        <v>9.5</v>
      </c>
      <c r="O81" s="150"/>
      <c r="P81" s="168">
        <f t="shared" si="3"/>
        <v>32.15</v>
      </c>
      <c r="Q81" s="169"/>
      <c r="R81" s="168">
        <f t="shared" si="4"/>
        <v>41.65</v>
      </c>
      <c r="S81" s="180"/>
    </row>
    <row r="82" spans="1:19" x14ac:dyDescent="0.2">
      <c r="A82" s="25"/>
      <c r="B82" s="20" t="s">
        <v>2</v>
      </c>
      <c r="C82" s="21"/>
      <c r="D82" s="21">
        <v>11</v>
      </c>
      <c r="E82" s="22"/>
      <c r="F82" s="21"/>
      <c r="G82" s="23"/>
      <c r="H82" s="23"/>
      <c r="I82" s="23"/>
      <c r="J82" s="23"/>
      <c r="K82" s="23">
        <v>9.8000000000000007</v>
      </c>
      <c r="L82" s="23">
        <v>31.42</v>
      </c>
      <c r="M82" s="23"/>
      <c r="N82" s="150">
        <f t="shared" si="2"/>
        <v>9.5</v>
      </c>
      <c r="O82" s="150"/>
      <c r="P82" s="168">
        <f t="shared" si="3"/>
        <v>32.22</v>
      </c>
      <c r="Q82" s="169"/>
      <c r="R82" s="168">
        <f t="shared" si="4"/>
        <v>41.72</v>
      </c>
      <c r="S82" s="180"/>
    </row>
    <row r="83" spans="1:19" x14ac:dyDescent="0.2">
      <c r="A83" s="25"/>
      <c r="B83" s="20" t="s">
        <v>2</v>
      </c>
      <c r="C83" s="21"/>
      <c r="D83" s="21">
        <v>12</v>
      </c>
      <c r="E83" s="22"/>
      <c r="F83" s="21"/>
      <c r="G83" s="23"/>
      <c r="H83" s="23"/>
      <c r="I83" s="23"/>
      <c r="J83" s="23"/>
      <c r="K83" s="23">
        <v>9.8000000000000007</v>
      </c>
      <c r="L83" s="23">
        <v>31.34</v>
      </c>
      <c r="M83" s="23"/>
      <c r="N83" s="150">
        <f t="shared" si="2"/>
        <v>9.5</v>
      </c>
      <c r="O83" s="150"/>
      <c r="P83" s="168">
        <f t="shared" si="3"/>
        <v>32.14</v>
      </c>
      <c r="Q83" s="169"/>
      <c r="R83" s="168">
        <f t="shared" si="4"/>
        <v>41.64</v>
      </c>
      <c r="S83" s="180"/>
    </row>
    <row r="84" spans="1:19" x14ac:dyDescent="0.2">
      <c r="A84" s="25"/>
      <c r="B84" s="20" t="s">
        <v>2</v>
      </c>
      <c r="C84" s="21"/>
      <c r="D84" s="21">
        <v>13</v>
      </c>
      <c r="E84" s="22"/>
      <c r="F84" s="21"/>
      <c r="G84" s="23"/>
      <c r="H84" s="23"/>
      <c r="I84" s="23"/>
      <c r="J84" s="23"/>
      <c r="K84" s="23">
        <v>9.7899999999999991</v>
      </c>
      <c r="L84" s="23">
        <v>31.42</v>
      </c>
      <c r="M84" s="23"/>
      <c r="N84" s="150">
        <f t="shared" si="2"/>
        <v>9.4899999999999984</v>
      </c>
      <c r="O84" s="150"/>
      <c r="P84" s="168">
        <f t="shared" si="3"/>
        <v>32.22</v>
      </c>
      <c r="Q84" s="169"/>
      <c r="R84" s="168">
        <f t="shared" si="4"/>
        <v>41.709999999999994</v>
      </c>
      <c r="S84" s="180"/>
    </row>
    <row r="85" spans="1:19" ht="15.75" thickBot="1" x14ac:dyDescent="0.25">
      <c r="A85" s="27"/>
      <c r="B85" s="28" t="s">
        <v>2</v>
      </c>
      <c r="C85" s="29"/>
      <c r="D85" s="29">
        <v>14</v>
      </c>
      <c r="E85" s="30"/>
      <c r="F85" s="29"/>
      <c r="G85" s="31"/>
      <c r="H85" s="31"/>
      <c r="I85" s="31"/>
      <c r="J85" s="31"/>
      <c r="K85" s="31">
        <v>9.8000000000000007</v>
      </c>
      <c r="L85" s="31">
        <v>31.4</v>
      </c>
      <c r="M85" s="31"/>
      <c r="N85" s="141">
        <f t="shared" si="2"/>
        <v>9.5</v>
      </c>
      <c r="O85" s="141"/>
      <c r="P85" s="173">
        <f t="shared" si="3"/>
        <v>32.199999999999996</v>
      </c>
      <c r="Q85" s="178"/>
      <c r="R85" s="173">
        <f t="shared" si="4"/>
        <v>41.699999999999996</v>
      </c>
      <c r="S85" s="174"/>
    </row>
    <row r="86" spans="1:19" ht="15.75" thickBot="1" x14ac:dyDescent="0.25"/>
    <row r="87" spans="1:19" ht="15.75" thickBot="1" x14ac:dyDescent="0.25">
      <c r="A87" s="175" t="s">
        <v>29</v>
      </c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7"/>
    </row>
    <row r="88" spans="1:19" x14ac:dyDescent="0.2">
      <c r="A88" s="58"/>
      <c r="B88" s="59" t="s">
        <v>3</v>
      </c>
      <c r="C88" s="57"/>
      <c r="D88" s="56">
        <v>1</v>
      </c>
      <c r="E88" s="60"/>
      <c r="F88" s="57"/>
      <c r="G88" s="61"/>
      <c r="H88" s="61"/>
      <c r="I88" s="61"/>
      <c r="J88" s="55">
        <v>41.55</v>
      </c>
      <c r="K88" s="55">
        <v>9.44</v>
      </c>
      <c r="L88" s="55">
        <v>32.15</v>
      </c>
      <c r="M88" s="55">
        <v>36.4</v>
      </c>
      <c r="N88" s="72"/>
      <c r="O88" s="42"/>
      <c r="P88" s="43"/>
    </row>
    <row r="89" spans="1:19" x14ac:dyDescent="0.2">
      <c r="A89" s="25"/>
      <c r="B89" s="45" t="s">
        <v>3</v>
      </c>
      <c r="C89" s="95"/>
      <c r="D89" s="46">
        <v>2</v>
      </c>
      <c r="E89" s="22"/>
      <c r="F89" s="95"/>
      <c r="G89" s="23"/>
      <c r="H89" s="23"/>
      <c r="I89" s="23"/>
      <c r="J89" s="47">
        <v>41.8</v>
      </c>
      <c r="K89" s="47">
        <v>9.43</v>
      </c>
      <c r="L89" s="47">
        <v>32.340000000000003</v>
      </c>
      <c r="M89" s="47">
        <v>36.51</v>
      </c>
      <c r="N89" s="94"/>
      <c r="O89" s="19"/>
      <c r="P89" s="26"/>
    </row>
    <row r="90" spans="1:19" x14ac:dyDescent="0.2">
      <c r="A90" s="25"/>
      <c r="B90" s="45" t="s">
        <v>3</v>
      </c>
      <c r="C90" s="95"/>
      <c r="D90" s="46">
        <v>3</v>
      </c>
      <c r="E90" s="22"/>
      <c r="F90" s="95"/>
      <c r="G90" s="23"/>
      <c r="H90" s="23"/>
      <c r="I90" s="23"/>
      <c r="J90" s="47">
        <v>41.78</v>
      </c>
      <c r="K90" s="47">
        <v>9.43</v>
      </c>
      <c r="L90" s="47">
        <v>32.36</v>
      </c>
      <c r="M90" s="47">
        <v>36.56</v>
      </c>
      <c r="N90" s="94"/>
      <c r="O90" s="19"/>
      <c r="P90" s="26"/>
    </row>
    <row r="91" spans="1:19" x14ac:dyDescent="0.2">
      <c r="A91" s="25"/>
      <c r="B91" s="45" t="s">
        <v>3</v>
      </c>
      <c r="C91" s="95"/>
      <c r="D91" s="46">
        <v>4</v>
      </c>
      <c r="E91" s="22"/>
      <c r="F91" s="95"/>
      <c r="G91" s="23"/>
      <c r="H91" s="23"/>
      <c r="I91" s="23"/>
      <c r="J91" s="47">
        <v>41.76</v>
      </c>
      <c r="K91" s="47">
        <v>9.5</v>
      </c>
      <c r="L91" s="47">
        <v>32.299999999999997</v>
      </c>
      <c r="M91" s="47">
        <v>36.47</v>
      </c>
      <c r="N91" s="94"/>
      <c r="O91" s="19"/>
      <c r="P91" s="26"/>
    </row>
    <row r="92" spans="1:19" x14ac:dyDescent="0.2">
      <c r="A92" s="25"/>
      <c r="B92" s="45" t="s">
        <v>3</v>
      </c>
      <c r="C92" s="95"/>
      <c r="D92" s="46">
        <v>5</v>
      </c>
      <c r="E92" s="22"/>
      <c r="F92" s="95"/>
      <c r="G92" s="23"/>
      <c r="H92" s="23"/>
      <c r="I92" s="23"/>
      <c r="J92" s="47">
        <v>41.75</v>
      </c>
      <c r="K92" s="47">
        <v>9.5</v>
      </c>
      <c r="L92" s="47">
        <v>32.270000000000003</v>
      </c>
      <c r="M92" s="47">
        <v>36.71</v>
      </c>
      <c r="N92" s="94"/>
      <c r="O92" s="19"/>
      <c r="P92" s="26"/>
    </row>
    <row r="93" spans="1:19" ht="15.75" thickBot="1" x14ac:dyDescent="0.25">
      <c r="A93" s="97"/>
      <c r="B93" s="98" t="s">
        <v>3</v>
      </c>
      <c r="C93" s="99"/>
      <c r="D93" s="100">
        <v>6</v>
      </c>
      <c r="E93" s="101"/>
      <c r="F93" s="99"/>
      <c r="G93" s="102"/>
      <c r="H93" s="102"/>
      <c r="I93" s="102"/>
      <c r="J93" s="103">
        <v>41.5</v>
      </c>
      <c r="K93" s="103">
        <v>9.4600000000000009</v>
      </c>
      <c r="L93" s="103">
        <v>32.200000000000003</v>
      </c>
      <c r="M93" s="103">
        <v>35.9</v>
      </c>
      <c r="N93" s="104"/>
      <c r="O93" s="105"/>
      <c r="P93" s="106"/>
    </row>
    <row r="94" spans="1:19" x14ac:dyDescent="0.2">
      <c r="A94" s="58"/>
      <c r="B94" s="107" t="s">
        <v>2</v>
      </c>
      <c r="C94" s="57"/>
      <c r="D94" s="108">
        <v>7</v>
      </c>
      <c r="E94" s="60"/>
      <c r="F94" s="57"/>
      <c r="G94" s="61"/>
      <c r="H94" s="61"/>
      <c r="I94" s="61"/>
      <c r="J94" s="109">
        <v>41.730000000000004</v>
      </c>
      <c r="K94" s="109">
        <v>9.4899999999999984</v>
      </c>
      <c r="L94" s="109">
        <v>32.24</v>
      </c>
      <c r="M94" s="109">
        <v>36.730000000000004</v>
      </c>
      <c r="N94" s="72"/>
      <c r="O94" s="42"/>
      <c r="P94" s="43"/>
    </row>
    <row r="95" spans="1:19" x14ac:dyDescent="0.2">
      <c r="A95" s="25"/>
      <c r="B95" s="48" t="s">
        <v>2</v>
      </c>
      <c r="C95" s="95"/>
      <c r="D95" s="50">
        <v>8</v>
      </c>
      <c r="E95" s="22"/>
      <c r="F95" s="95"/>
      <c r="G95" s="23"/>
      <c r="H95" s="23"/>
      <c r="I95" s="23"/>
      <c r="J95" s="52">
        <v>41.629999999999995</v>
      </c>
      <c r="K95" s="52">
        <v>9.4699999999999989</v>
      </c>
      <c r="L95" s="52">
        <v>32.159999999999997</v>
      </c>
      <c r="M95" s="52">
        <v>36.700000000000003</v>
      </c>
      <c r="N95" s="94"/>
      <c r="O95" s="19"/>
      <c r="P95" s="26"/>
    </row>
    <row r="96" spans="1:19" x14ac:dyDescent="0.2">
      <c r="A96" s="25"/>
      <c r="B96" s="48" t="s">
        <v>2</v>
      </c>
      <c r="C96" s="95"/>
      <c r="D96" s="50">
        <v>9</v>
      </c>
      <c r="E96" s="22"/>
      <c r="F96" s="95"/>
      <c r="G96" s="23"/>
      <c r="H96" s="23"/>
      <c r="I96" s="23"/>
      <c r="J96" s="52">
        <v>41.5</v>
      </c>
      <c r="K96" s="52">
        <v>9.5</v>
      </c>
      <c r="L96" s="52">
        <v>32</v>
      </c>
      <c r="M96" s="52">
        <v>36.5</v>
      </c>
      <c r="N96" s="94"/>
      <c r="O96" s="19"/>
      <c r="P96" s="26"/>
    </row>
    <row r="97" spans="1:16" x14ac:dyDescent="0.2">
      <c r="A97" s="25"/>
      <c r="B97" s="48" t="s">
        <v>2</v>
      </c>
      <c r="C97" s="95"/>
      <c r="D97" s="50">
        <v>10</v>
      </c>
      <c r="E97" s="22"/>
      <c r="F97" s="95"/>
      <c r="G97" s="23"/>
      <c r="H97" s="23"/>
      <c r="I97" s="23"/>
      <c r="J97" s="52">
        <v>41.65</v>
      </c>
      <c r="K97" s="52">
        <v>9.5</v>
      </c>
      <c r="L97" s="52">
        <v>32.15</v>
      </c>
      <c r="M97" s="52">
        <v>36.68</v>
      </c>
      <c r="N97" s="94"/>
      <c r="O97" s="19"/>
      <c r="P97" s="26"/>
    </row>
    <row r="98" spans="1:16" x14ac:dyDescent="0.2">
      <c r="A98" s="25"/>
      <c r="B98" s="48" t="s">
        <v>2</v>
      </c>
      <c r="C98" s="95"/>
      <c r="D98" s="50">
        <v>11</v>
      </c>
      <c r="E98" s="22"/>
      <c r="F98" s="95"/>
      <c r="G98" s="23"/>
      <c r="H98" s="23"/>
      <c r="I98" s="23"/>
      <c r="J98" s="52">
        <v>41.72</v>
      </c>
      <c r="K98" s="52">
        <v>9.5</v>
      </c>
      <c r="L98" s="52">
        <v>32.22</v>
      </c>
      <c r="M98" s="52">
        <v>36.650000000000006</v>
      </c>
      <c r="N98" s="94"/>
      <c r="O98" s="19"/>
      <c r="P98" s="26"/>
    </row>
    <row r="99" spans="1:16" x14ac:dyDescent="0.2">
      <c r="A99" s="25"/>
      <c r="B99" s="48" t="s">
        <v>2</v>
      </c>
      <c r="C99" s="95"/>
      <c r="D99" s="50">
        <v>12</v>
      </c>
      <c r="E99" s="22"/>
      <c r="F99" s="95"/>
      <c r="G99" s="23"/>
      <c r="H99" s="23"/>
      <c r="I99" s="23"/>
      <c r="J99" s="52">
        <v>41.64</v>
      </c>
      <c r="K99" s="52">
        <v>9.5</v>
      </c>
      <c r="L99" s="52">
        <v>32.14</v>
      </c>
      <c r="M99" s="52">
        <v>36.650000000000006</v>
      </c>
      <c r="N99" s="94"/>
      <c r="O99" s="19"/>
      <c r="P99" s="26"/>
    </row>
    <row r="100" spans="1:16" x14ac:dyDescent="0.2">
      <c r="A100" s="25"/>
      <c r="B100" s="48" t="s">
        <v>2</v>
      </c>
      <c r="C100" s="95"/>
      <c r="D100" s="50">
        <v>13</v>
      </c>
      <c r="E100" s="22"/>
      <c r="F100" s="95"/>
      <c r="G100" s="23"/>
      <c r="H100" s="23"/>
      <c r="I100" s="23"/>
      <c r="J100" s="52">
        <v>41.709999999999994</v>
      </c>
      <c r="K100" s="52">
        <v>9.4899999999999984</v>
      </c>
      <c r="L100" s="52">
        <v>32.22</v>
      </c>
      <c r="M100" s="52">
        <v>36.6</v>
      </c>
      <c r="N100" s="94"/>
      <c r="O100" s="19"/>
      <c r="P100" s="26"/>
    </row>
    <row r="101" spans="1:16" ht="15.75" thickBot="1" x14ac:dyDescent="0.25">
      <c r="A101" s="27"/>
      <c r="B101" s="49" t="s">
        <v>2</v>
      </c>
      <c r="C101" s="96"/>
      <c r="D101" s="51">
        <v>14</v>
      </c>
      <c r="E101" s="30"/>
      <c r="F101" s="96"/>
      <c r="G101" s="31"/>
      <c r="H101" s="31"/>
      <c r="I101" s="31"/>
      <c r="J101" s="53">
        <v>41.699999999999996</v>
      </c>
      <c r="K101" s="53">
        <v>9.5</v>
      </c>
      <c r="L101" s="53">
        <v>32.199999999999996</v>
      </c>
      <c r="M101" s="53">
        <v>36.590000000000003</v>
      </c>
      <c r="N101" s="93"/>
      <c r="O101" s="44"/>
      <c r="P101" s="32"/>
    </row>
    <row r="102" spans="1:16" ht="15.75" thickBot="1" x14ac:dyDescent="0.25"/>
    <row r="103" spans="1:16" ht="15.75" thickBot="1" x14ac:dyDescent="0.25">
      <c r="G103" s="54"/>
      <c r="H103" s="54"/>
      <c r="I103" s="66" t="s">
        <v>31</v>
      </c>
      <c r="J103" s="67">
        <f>SUM(J88:J93)/6</f>
        <v>41.69</v>
      </c>
      <c r="K103" s="68">
        <f>SUM(K88:K93)/6</f>
        <v>9.4599999999999991</v>
      </c>
      <c r="L103" s="68">
        <f>SUM(L88:L93)/6</f>
        <v>32.270000000000003</v>
      </c>
      <c r="M103" s="69">
        <f>SUM(M88:M93)/6</f>
        <v>36.425000000000004</v>
      </c>
    </row>
    <row r="104" spans="1:16" ht="15.75" thickBot="1" x14ac:dyDescent="0.25">
      <c r="G104" s="54"/>
      <c r="H104" s="54"/>
      <c r="I104" s="62" t="s">
        <v>30</v>
      </c>
      <c r="J104" s="63">
        <f>SUM(J94:J101)/8</f>
        <v>41.66</v>
      </c>
      <c r="K104" s="64">
        <f t="shared" ref="K104:M104" si="5">SUM(K94:K101)/8</f>
        <v>9.4937499999999986</v>
      </c>
      <c r="L104" s="64">
        <f t="shared" si="5"/>
        <v>32.166250000000005</v>
      </c>
      <c r="M104" s="65">
        <f t="shared" si="5"/>
        <v>36.637500000000003</v>
      </c>
    </row>
    <row r="105" spans="1:16" ht="15.75" thickBot="1" x14ac:dyDescent="0.25"/>
    <row r="106" spans="1:16" ht="19.5" thickBot="1" x14ac:dyDescent="0.25">
      <c r="G106" s="70"/>
      <c r="H106" s="136" t="s">
        <v>35</v>
      </c>
      <c r="I106" s="137"/>
      <c r="J106" s="91">
        <v>41.6</v>
      </c>
      <c r="K106" s="91">
        <v>9.5</v>
      </c>
      <c r="L106" s="91">
        <v>32.200000000000003</v>
      </c>
      <c r="M106" s="92">
        <v>36.5</v>
      </c>
    </row>
    <row r="107" spans="1:16" ht="15.75" thickBot="1" x14ac:dyDescent="0.25">
      <c r="G107" s="70"/>
      <c r="H107" s="70"/>
      <c r="I107" s="70"/>
      <c r="J107" s="70"/>
      <c r="K107" s="70"/>
      <c r="L107" s="70"/>
      <c r="M107" s="70"/>
    </row>
    <row r="108" spans="1:16" ht="15.75" thickBot="1" x14ac:dyDescent="0.25">
      <c r="G108" s="70"/>
      <c r="H108" s="70"/>
      <c r="I108" s="70"/>
      <c r="J108" s="138" t="s">
        <v>36</v>
      </c>
      <c r="K108" s="139"/>
      <c r="L108" s="139"/>
      <c r="M108" s="140"/>
    </row>
    <row r="109" spans="1:16" ht="18" x14ac:dyDescent="0.2">
      <c r="H109" s="74" t="s">
        <v>3</v>
      </c>
      <c r="I109" s="82">
        <v>1</v>
      </c>
      <c r="J109" s="110">
        <f>(J106-J88)*-1</f>
        <v>-5.0000000000004263E-2</v>
      </c>
      <c r="K109" s="111">
        <f>(K106-K88)*-1</f>
        <v>-6.0000000000000497E-2</v>
      </c>
      <c r="L109" s="111">
        <f>(L106-L88)*-1</f>
        <v>-5.0000000000004263E-2</v>
      </c>
      <c r="M109" s="116">
        <f>(M106-M88)*-1</f>
        <v>-0.10000000000000142</v>
      </c>
    </row>
    <row r="110" spans="1:16" ht="18" x14ac:dyDescent="0.2">
      <c r="H110" s="75" t="s">
        <v>3</v>
      </c>
      <c r="I110" s="83">
        <v>2</v>
      </c>
      <c r="J110" s="112">
        <f>(J106-J89)*-1</f>
        <v>0.19999999999999574</v>
      </c>
      <c r="K110" s="88">
        <f>(K106-K89)*-1</f>
        <v>-7.0000000000000284E-2</v>
      </c>
      <c r="L110" s="88">
        <f>(L106-L89)*-1</f>
        <v>0.14000000000000057</v>
      </c>
      <c r="M110" s="117">
        <f>(M106-M89)*-1</f>
        <v>9.9999999999980105E-3</v>
      </c>
    </row>
    <row r="111" spans="1:16" ht="18" x14ac:dyDescent="0.2">
      <c r="H111" s="75" t="s">
        <v>3</v>
      </c>
      <c r="I111" s="83">
        <v>3</v>
      </c>
      <c r="J111" s="112">
        <f>(J106-J90)*-1</f>
        <v>0.17999999999999972</v>
      </c>
      <c r="K111" s="88">
        <f>(K106-K90)*-1</f>
        <v>-7.0000000000000284E-2</v>
      </c>
      <c r="L111" s="88">
        <f>(L106-L90)*-1</f>
        <v>0.15999999999999659</v>
      </c>
      <c r="M111" s="117">
        <f>(M106-M90)*-1</f>
        <v>6.0000000000002274E-2</v>
      </c>
    </row>
    <row r="112" spans="1:16" ht="18" x14ac:dyDescent="0.2">
      <c r="H112" s="75" t="s">
        <v>3</v>
      </c>
      <c r="I112" s="83">
        <v>4</v>
      </c>
      <c r="J112" s="112">
        <f>(J106-J91)*-1</f>
        <v>0.15999999999999659</v>
      </c>
      <c r="K112" s="88">
        <f>(K106-K91)*-1</f>
        <v>0</v>
      </c>
      <c r="L112" s="88">
        <f>(L106-L91)*-1</f>
        <v>9.9999999999994316E-2</v>
      </c>
      <c r="M112" s="117">
        <f>(M106-M91)*-1</f>
        <v>-3.0000000000001137E-2</v>
      </c>
    </row>
    <row r="113" spans="8:13" ht="18" x14ac:dyDescent="0.2">
      <c r="H113" s="75" t="s">
        <v>3</v>
      </c>
      <c r="I113" s="83">
        <v>5</v>
      </c>
      <c r="J113" s="112">
        <f>(J106-J92)*-1</f>
        <v>0.14999999999999858</v>
      </c>
      <c r="K113" s="88">
        <f>(K106-K92)*-1</f>
        <v>0</v>
      </c>
      <c r="L113" s="88">
        <f>(L106-L92)*-1</f>
        <v>7.0000000000000284E-2</v>
      </c>
      <c r="M113" s="117">
        <f>(M106-M92)*-1</f>
        <v>0.21000000000000085</v>
      </c>
    </row>
    <row r="114" spans="8:13" ht="18.75" thickBot="1" x14ac:dyDescent="0.25">
      <c r="H114" s="78" t="s">
        <v>3</v>
      </c>
      <c r="I114" s="84">
        <v>6</v>
      </c>
      <c r="J114" s="113">
        <f>(J106-J93)*-1</f>
        <v>-0.10000000000000142</v>
      </c>
      <c r="K114" s="114">
        <f>(K106-K93)*-1</f>
        <v>-3.9999999999999147E-2</v>
      </c>
      <c r="L114" s="114">
        <f>(L106-L93)*-1</f>
        <v>0</v>
      </c>
      <c r="M114" s="90">
        <f>(M106-M93)*-1</f>
        <v>-0.60000000000000142</v>
      </c>
    </row>
    <row r="115" spans="8:13" ht="18" x14ac:dyDescent="0.2">
      <c r="H115" s="79" t="s">
        <v>2</v>
      </c>
      <c r="I115" s="85">
        <v>7</v>
      </c>
      <c r="J115" s="110">
        <f>(J106-J94)*-1</f>
        <v>0.13000000000000256</v>
      </c>
      <c r="K115" s="111">
        <f>(K106-K94)*-1</f>
        <v>-1.0000000000001563E-2</v>
      </c>
      <c r="L115" s="111">
        <f>(L106-L94)*-1</f>
        <v>3.9999999999999147E-2</v>
      </c>
      <c r="M115" s="116">
        <f>(M106-M94)*-1</f>
        <v>0.23000000000000398</v>
      </c>
    </row>
    <row r="116" spans="8:13" ht="18" x14ac:dyDescent="0.2">
      <c r="H116" s="80" t="s">
        <v>2</v>
      </c>
      <c r="I116" s="86">
        <v>8</v>
      </c>
      <c r="J116" s="112">
        <f>(J106-J95)*-1</f>
        <v>2.9999999999994031E-2</v>
      </c>
      <c r="K116" s="88">
        <f>(K106-K95)*-1</f>
        <v>-3.0000000000001137E-2</v>
      </c>
      <c r="L116" s="88">
        <f>(L106-L95)*-1</f>
        <v>-4.0000000000006253E-2</v>
      </c>
      <c r="M116" s="117">
        <f>(M106-M95)*-1</f>
        <v>0.20000000000000284</v>
      </c>
    </row>
    <row r="117" spans="8:13" ht="18" x14ac:dyDescent="0.2">
      <c r="H117" s="80" t="s">
        <v>2</v>
      </c>
      <c r="I117" s="86">
        <v>9</v>
      </c>
      <c r="J117" s="112">
        <f>(J106-J96)*-1</f>
        <v>-0.10000000000000142</v>
      </c>
      <c r="K117" s="88">
        <f>(K106-K96)*-1</f>
        <v>0</v>
      </c>
      <c r="L117" s="88">
        <f>(L106-L96)*-1</f>
        <v>-0.20000000000000284</v>
      </c>
      <c r="M117" s="117">
        <f>(M106-M96)*-1</f>
        <v>0</v>
      </c>
    </row>
    <row r="118" spans="8:13" ht="18" x14ac:dyDescent="0.2">
      <c r="H118" s="80" t="s">
        <v>2</v>
      </c>
      <c r="I118" s="86">
        <v>10</v>
      </c>
      <c r="J118" s="112">
        <f>(J106-J97)*-1</f>
        <v>4.9999999999997158E-2</v>
      </c>
      <c r="K118" s="88">
        <f>(K106-K97)*-1</f>
        <v>0</v>
      </c>
      <c r="L118" s="88">
        <f>(L106-L97)*-1</f>
        <v>-5.0000000000004263E-2</v>
      </c>
      <c r="M118" s="117">
        <f>(M106-M97)*-1</f>
        <v>0.17999999999999972</v>
      </c>
    </row>
    <row r="119" spans="8:13" ht="18" x14ac:dyDescent="0.2">
      <c r="H119" s="80" t="s">
        <v>2</v>
      </c>
      <c r="I119" s="86">
        <v>11</v>
      </c>
      <c r="J119" s="112">
        <f>(J106-J98)*-1</f>
        <v>0.11999999999999744</v>
      </c>
      <c r="K119" s="88">
        <f>(K106-K98)*-1</f>
        <v>0</v>
      </c>
      <c r="L119" s="88">
        <f>(L106-L98)*-1</f>
        <v>1.9999999999996021E-2</v>
      </c>
      <c r="M119" s="117">
        <f>(M106-M98)*-1</f>
        <v>0.15000000000000568</v>
      </c>
    </row>
    <row r="120" spans="8:13" ht="18" x14ac:dyDescent="0.2">
      <c r="H120" s="80" t="s">
        <v>2</v>
      </c>
      <c r="I120" s="86">
        <v>12</v>
      </c>
      <c r="J120" s="112">
        <f>(J106-J99)*-1</f>
        <v>3.9999999999999147E-2</v>
      </c>
      <c r="K120" s="88">
        <f>(K106-K99)*-1</f>
        <v>0</v>
      </c>
      <c r="L120" s="88">
        <f>(L106-L99)*-1</f>
        <v>-6.0000000000002274E-2</v>
      </c>
      <c r="M120" s="76">
        <f>(M106-M99)*-1</f>
        <v>0.15000000000000568</v>
      </c>
    </row>
    <row r="121" spans="8:13" ht="18" x14ac:dyDescent="0.2">
      <c r="H121" s="80" t="s">
        <v>2</v>
      </c>
      <c r="I121" s="86">
        <v>13</v>
      </c>
      <c r="J121" s="112">
        <f>(J106-J100)*-1</f>
        <v>0.10999999999999233</v>
      </c>
      <c r="K121" s="88">
        <f>(K106-K100)*-1</f>
        <v>-1.0000000000001563E-2</v>
      </c>
      <c r="L121" s="88">
        <f>(L106-L100)*-1</f>
        <v>1.9999999999996021E-2</v>
      </c>
      <c r="M121" s="76">
        <f>(M106-M100)*-1</f>
        <v>0.10000000000000142</v>
      </c>
    </row>
    <row r="122" spans="8:13" ht="18.75" thickBot="1" x14ac:dyDescent="0.25">
      <c r="H122" s="81" t="s">
        <v>2</v>
      </c>
      <c r="I122" s="87">
        <v>14</v>
      </c>
      <c r="J122" s="115">
        <f>(J106-J101)*-1</f>
        <v>9.9999999999994316E-2</v>
      </c>
      <c r="K122" s="89">
        <f>(K106-K101)*-1</f>
        <v>0</v>
      </c>
      <c r="L122" s="89">
        <f>(L106-L101)*-1</f>
        <v>-7.1054273576010019E-15</v>
      </c>
      <c r="M122" s="77">
        <f>(M106-M101)*-1</f>
        <v>9.0000000000003411E-2</v>
      </c>
    </row>
    <row r="123" spans="8:13" x14ac:dyDescent="0.2">
      <c r="I123" s="73"/>
      <c r="J123" s="73"/>
      <c r="K123" s="73"/>
      <c r="L123" s="73"/>
      <c r="M123" s="73"/>
    </row>
    <row r="124" spans="8:13" x14ac:dyDescent="0.2">
      <c r="I124" s="73"/>
      <c r="J124" s="73"/>
      <c r="K124" s="73"/>
      <c r="L124" s="73"/>
      <c r="M124" s="73"/>
    </row>
    <row r="125" spans="8:13" x14ac:dyDescent="0.2">
      <c r="I125" s="73"/>
      <c r="J125" s="73"/>
      <c r="K125" s="73"/>
      <c r="L125" s="73"/>
      <c r="M125" s="73"/>
    </row>
    <row r="126" spans="8:13" x14ac:dyDescent="0.2">
      <c r="I126" s="73"/>
      <c r="J126" s="73"/>
      <c r="K126" s="73"/>
      <c r="L126" s="73"/>
      <c r="M126" s="73"/>
    </row>
  </sheetData>
  <mergeCells count="62">
    <mergeCell ref="A70:S70"/>
    <mergeCell ref="R85:S85"/>
    <mergeCell ref="A87:P87"/>
    <mergeCell ref="P84:Q84"/>
    <mergeCell ref="P85:Q85"/>
    <mergeCell ref="R77:S77"/>
    <mergeCell ref="R78:S78"/>
    <mergeCell ref="R79:S79"/>
    <mergeCell ref="R80:S80"/>
    <mergeCell ref="R81:S81"/>
    <mergeCell ref="R82:S82"/>
    <mergeCell ref="R83:S83"/>
    <mergeCell ref="R84:S84"/>
    <mergeCell ref="P78:Q78"/>
    <mergeCell ref="P79:Q79"/>
    <mergeCell ref="P80:Q80"/>
    <mergeCell ref="N84:O84"/>
    <mergeCell ref="N85:O85"/>
    <mergeCell ref="B77:I77"/>
    <mergeCell ref="N77:O77"/>
    <mergeCell ref="P77:Q77"/>
    <mergeCell ref="P81:Q81"/>
    <mergeCell ref="P82:Q82"/>
    <mergeCell ref="P83:Q83"/>
    <mergeCell ref="N78:O78"/>
    <mergeCell ref="N79:O79"/>
    <mergeCell ref="N80:O80"/>
    <mergeCell ref="N81:O81"/>
    <mergeCell ref="N82:O82"/>
    <mergeCell ref="N83:O83"/>
    <mergeCell ref="N67:O67"/>
    <mergeCell ref="A52:P52"/>
    <mergeCell ref="N59:O59"/>
    <mergeCell ref="N60:O60"/>
    <mergeCell ref="N61:O61"/>
    <mergeCell ref="N62:O62"/>
    <mergeCell ref="B59:I59"/>
    <mergeCell ref="N63:O63"/>
    <mergeCell ref="N64:O64"/>
    <mergeCell ref="N65:O65"/>
    <mergeCell ref="N66:O66"/>
    <mergeCell ref="N45:O45"/>
    <mergeCell ref="N46:O46"/>
    <mergeCell ref="N47:O47"/>
    <mergeCell ref="N48:O48"/>
    <mergeCell ref="N49:O49"/>
    <mergeCell ref="H106:I106"/>
    <mergeCell ref="J108:M108"/>
    <mergeCell ref="N50:O50"/>
    <mergeCell ref="O1:O4"/>
    <mergeCell ref="P1:P4"/>
    <mergeCell ref="A35:P35"/>
    <mergeCell ref="N42:O42"/>
    <mergeCell ref="N43:O43"/>
    <mergeCell ref="N44:O44"/>
    <mergeCell ref="B42:L42"/>
    <mergeCell ref="A1:A4"/>
    <mergeCell ref="B1:B4"/>
    <mergeCell ref="C1:C4"/>
    <mergeCell ref="D1:D4"/>
    <mergeCell ref="E1:E4"/>
    <mergeCell ref="N1:N4"/>
  </mergeCells>
  <conditionalFormatting sqref="G9:G10 G19:G22 G36:G41 G43:G51 G31:G34 G68:G69 G86 G88:G1048576">
    <cfRule type="cellIs" dxfId="81" priority="95" operator="notBetween">
      <formula>$G$2-$G$4</formula>
      <formula>$G$2+$G$4</formula>
    </cfRule>
  </conditionalFormatting>
  <conditionalFormatting sqref="G9:G10 G19:G22 G36:G41 G43:G51 G31:G34 G68:G69 G86 G88:G1048576">
    <cfRule type="cellIs" priority="94" operator="notBetween">
      <formula>$G$2-$G$4</formula>
      <formula>$G$2+$G$4</formula>
    </cfRule>
  </conditionalFormatting>
  <conditionalFormatting sqref="H9:H10 H19:H22 H36:H41 H43:H51 H31:H34 H68:H69 H86 H88:H102 H105:H108 H123:H1048576">
    <cfRule type="cellIs" dxfId="80" priority="93" operator="notBetween">
      <formula>$H$2-$H$4</formula>
      <formula>$H$2+$H$4</formula>
    </cfRule>
  </conditionalFormatting>
  <conditionalFormatting sqref="I9:I10 I19:I22 I36:I41 I43:I51 I31:I34 I68:I69 I86 I88:I102 I105 I127:I1048576 I107:I108">
    <cfRule type="cellIs" dxfId="79" priority="92" operator="notBetween">
      <formula>$I$2-$I$4</formula>
      <formula>$I$2+$I$4</formula>
    </cfRule>
  </conditionalFormatting>
  <conditionalFormatting sqref="J9:J10 J19:J22 J36:J41 J43:J51 J31:J34 J68:J69 J86 J127:J1048576">
    <cfRule type="cellIs" dxfId="78" priority="91" operator="notBetween">
      <formula>$J$2-$J$4</formula>
      <formula>$J$2+$J$4</formula>
    </cfRule>
  </conditionalFormatting>
  <conditionalFormatting sqref="K9:K10 K19:K22 K36:K41 K43:K51 K31:K34 K68:K69 K86 K127:K1048576">
    <cfRule type="cellIs" dxfId="77" priority="90" operator="notBetween">
      <formula>$K$2-$K$4</formula>
      <formula>$K$2+$K$4</formula>
    </cfRule>
  </conditionalFormatting>
  <conditionalFormatting sqref="L9:L10 L19:L22 L36:L41 L43:L51 L31:L34 L68:L69 L86 L127:L1048576">
    <cfRule type="cellIs" dxfId="76" priority="89" operator="notBetween">
      <formula>$L$2-$L$4</formula>
      <formula>$L$2+$L$4</formula>
    </cfRule>
  </conditionalFormatting>
  <conditionalFormatting sqref="M9:M10 M19:M22 O31:O32 O19:O22 O9:O10 M51 M31:M34 M68:M69 M86 M127:M1048576">
    <cfRule type="cellIs" dxfId="75" priority="88" operator="notBetween">
      <formula>$M$2-$M$4</formula>
      <formula>$M$2+$M$4</formula>
    </cfRule>
  </conditionalFormatting>
  <conditionalFormatting sqref="F9:F10 F19:F22 F31:F32">
    <cfRule type="cellIs" dxfId="74" priority="74" operator="notBetween">
      <formula>$F$2-$F$4</formula>
      <formula>$F$2+$F$4</formula>
    </cfRule>
  </conditionalFormatting>
  <conditionalFormatting sqref="P9:P10 P19:P22 P31:P32">
    <cfRule type="cellIs" dxfId="73" priority="84" operator="notBetween">
      <formula>$P$2-$P$4</formula>
      <formula>$P$2+$P$4</formula>
    </cfRule>
  </conditionalFormatting>
  <conditionalFormatting sqref="F7:F8">
    <cfRule type="cellIs" dxfId="72" priority="96" operator="notBetween">
      <formula>$F$2-$F$4</formula>
      <formula>$F$2+$F$4</formula>
    </cfRule>
  </conditionalFormatting>
  <conditionalFormatting sqref="G7:G8">
    <cfRule type="cellIs" dxfId="71" priority="83" operator="notBetween">
      <formula>$G$2-$G$4</formula>
      <formula>$G$2+$G$4</formula>
    </cfRule>
  </conditionalFormatting>
  <conditionalFormatting sqref="P7:P8">
    <cfRule type="cellIs" dxfId="70" priority="82" operator="notBetween">
      <formula>$P$2-$P$4</formula>
      <formula>$P$2+$P$4</formula>
    </cfRule>
  </conditionalFormatting>
  <conditionalFormatting sqref="G7:G8">
    <cfRule type="cellIs" priority="81" operator="notBetween">
      <formula>$G$2-$G$4</formula>
      <formula>$G$2+$G$4</formula>
    </cfRule>
  </conditionalFormatting>
  <conditionalFormatting sqref="H7:H8">
    <cfRule type="cellIs" dxfId="69" priority="80" operator="notBetween">
      <formula>$H$2-$H$4</formula>
      <formula>$H$2+$H$4</formula>
    </cfRule>
  </conditionalFormatting>
  <conditionalFormatting sqref="I7:I8">
    <cfRule type="cellIs" dxfId="68" priority="79" operator="notBetween">
      <formula>$I$2-$I$4</formula>
      <formula>$I$2+$I$4</formula>
    </cfRule>
  </conditionalFormatting>
  <conditionalFormatting sqref="J7:J8">
    <cfRule type="cellIs" dxfId="67" priority="78" operator="notBetween">
      <formula>$J$2-$J$4</formula>
      <formula>$J$2+$J$4</formula>
    </cfRule>
  </conditionalFormatting>
  <conditionalFormatting sqref="K7:K8">
    <cfRule type="cellIs" dxfId="66" priority="77" operator="notBetween">
      <formula>$K$2-$K$4</formula>
      <formula>$K$2+$K$4</formula>
    </cfRule>
  </conditionalFormatting>
  <conditionalFormatting sqref="L7:L8">
    <cfRule type="cellIs" dxfId="65" priority="76" operator="notBetween">
      <formula>$L$2-$L$4</formula>
      <formula>$L$2+$L$4</formula>
    </cfRule>
  </conditionalFormatting>
  <conditionalFormatting sqref="M7:M8 O7:O8">
    <cfRule type="cellIs" dxfId="64" priority="75" operator="notBetween">
      <formula>$M$2-$M$4</formula>
      <formula>$M$2+$M$4</formula>
    </cfRule>
  </conditionalFormatting>
  <conditionalFormatting sqref="G17:G18">
    <cfRule type="cellIs" dxfId="63" priority="73" operator="notBetween">
      <formula>$G$2-$G$4</formula>
      <formula>$G$2+$G$4</formula>
    </cfRule>
  </conditionalFormatting>
  <conditionalFormatting sqref="G17:G18">
    <cfRule type="cellIs" priority="72" operator="notBetween">
      <formula>$G$2-$G$4</formula>
      <formula>$G$2+$G$4</formula>
    </cfRule>
  </conditionalFormatting>
  <conditionalFormatting sqref="H17:H18">
    <cfRule type="cellIs" dxfId="62" priority="71" operator="notBetween">
      <formula>$H$2-$H$4</formula>
      <formula>$H$2+$H$4</formula>
    </cfRule>
  </conditionalFormatting>
  <conditionalFormatting sqref="I17:I18">
    <cfRule type="cellIs" dxfId="61" priority="70" operator="notBetween">
      <formula>$I$2-$I$4</formula>
      <formula>$I$2+$I$4</formula>
    </cfRule>
  </conditionalFormatting>
  <conditionalFormatting sqref="J17:J18">
    <cfRule type="cellIs" dxfId="60" priority="69" operator="notBetween">
      <formula>$J$2-$J$4</formula>
      <formula>$J$2+$J$4</formula>
    </cfRule>
  </conditionalFormatting>
  <conditionalFormatting sqref="K17:K18">
    <cfRule type="cellIs" dxfId="59" priority="68" operator="notBetween">
      <formula>$K$2-$K$4</formula>
      <formula>$K$2+$K$4</formula>
    </cfRule>
  </conditionalFormatting>
  <conditionalFormatting sqref="L17:L18">
    <cfRule type="cellIs" dxfId="58" priority="67" operator="notBetween">
      <formula>$L$2-$L$4</formula>
      <formula>$L$2+$L$4</formula>
    </cfRule>
  </conditionalFormatting>
  <conditionalFormatting sqref="M17:M18">
    <cfRule type="cellIs" dxfId="57" priority="66" operator="notBetween">
      <formula>$M$2-$M$4</formula>
      <formula>$M$2+$M$4</formula>
    </cfRule>
  </conditionalFormatting>
  <conditionalFormatting sqref="G5:G6">
    <cfRule type="cellIs" dxfId="56" priority="65" operator="notBetween">
      <formula>$G$2-$G$4</formula>
      <formula>$G$2+$G$4</formula>
    </cfRule>
  </conditionalFormatting>
  <conditionalFormatting sqref="G5:G6">
    <cfRule type="cellIs" priority="64" operator="notBetween">
      <formula>$G$2-$G$4</formula>
      <formula>$G$2+$G$4</formula>
    </cfRule>
  </conditionalFormatting>
  <conditionalFormatting sqref="H5:H6">
    <cfRule type="cellIs" dxfId="55" priority="63" operator="notBetween">
      <formula>$H$2-$H$4</formula>
      <formula>$H$2+$H$4</formula>
    </cfRule>
  </conditionalFormatting>
  <conditionalFormatting sqref="I5:I6">
    <cfRule type="cellIs" dxfId="54" priority="62" operator="notBetween">
      <formula>$I$2-$I$4</formula>
      <formula>$I$2+$I$4</formula>
    </cfRule>
  </conditionalFormatting>
  <conditionalFormatting sqref="J5:J6">
    <cfRule type="cellIs" dxfId="53" priority="61" operator="notBetween">
      <formula>$J$2-$J$4</formula>
      <formula>$J$2+$J$4</formula>
    </cfRule>
  </conditionalFormatting>
  <conditionalFormatting sqref="K5:K6">
    <cfRule type="cellIs" dxfId="52" priority="60" operator="notBetween">
      <formula>$K$2-$K$4</formula>
      <formula>$K$2+$K$4</formula>
    </cfRule>
  </conditionalFormatting>
  <conditionalFormatting sqref="L5:L6">
    <cfRule type="cellIs" dxfId="51" priority="59" operator="notBetween">
      <formula>$L$2-$L$4</formula>
      <formula>$L$2+$L$4</formula>
    </cfRule>
  </conditionalFormatting>
  <conditionalFormatting sqref="M5:M6">
    <cfRule type="cellIs" dxfId="50" priority="58" operator="notBetween">
      <formula>$M$2-$M$4</formula>
      <formula>$M$2+$M$4</formula>
    </cfRule>
  </conditionalFormatting>
  <conditionalFormatting sqref="G29:G30">
    <cfRule type="cellIs" dxfId="49" priority="57" operator="notBetween">
      <formula>$G$2-$G$4</formula>
      <formula>$G$2+$G$4</formula>
    </cfRule>
  </conditionalFormatting>
  <conditionalFormatting sqref="G29:G30">
    <cfRule type="cellIs" priority="56" operator="notBetween">
      <formula>$G$2-$G$4</formula>
      <formula>$G$2+$G$4</formula>
    </cfRule>
  </conditionalFormatting>
  <conditionalFormatting sqref="H29:H30">
    <cfRule type="cellIs" dxfId="48" priority="55" operator="notBetween">
      <formula>$H$2-$H$4</formula>
      <formula>$H$2+$H$4</formula>
    </cfRule>
  </conditionalFormatting>
  <conditionalFormatting sqref="I29:I30">
    <cfRule type="cellIs" dxfId="47" priority="54" operator="notBetween">
      <formula>$I$2-$I$4</formula>
      <formula>$I$2+$I$4</formula>
    </cfRule>
  </conditionalFormatting>
  <conditionalFormatting sqref="J29:J30">
    <cfRule type="cellIs" dxfId="46" priority="53" operator="notBetween">
      <formula>$J$2-$J$4</formula>
      <formula>$J$2+$J$4</formula>
    </cfRule>
  </conditionalFormatting>
  <conditionalFormatting sqref="K29:K30">
    <cfRule type="cellIs" dxfId="45" priority="52" operator="notBetween">
      <formula>$K$2-$K$4</formula>
      <formula>$K$2+$K$4</formula>
    </cfRule>
  </conditionalFormatting>
  <conditionalFormatting sqref="L29:L30">
    <cfRule type="cellIs" dxfId="44" priority="51" operator="notBetween">
      <formula>$L$2-$L$4</formula>
      <formula>$L$2+$L$4</formula>
    </cfRule>
  </conditionalFormatting>
  <conditionalFormatting sqref="M29:M30">
    <cfRule type="cellIs" dxfId="43" priority="50" operator="notBetween">
      <formula>$M$2-$M$4</formula>
      <formula>$M$2+$M$4</formula>
    </cfRule>
  </conditionalFormatting>
  <conditionalFormatting sqref="G53:G58 G60:G67">
    <cfRule type="cellIs" dxfId="42" priority="22" operator="notBetween">
      <formula>$G$2-$G$4</formula>
      <formula>$G$2+$G$4</formula>
    </cfRule>
  </conditionalFormatting>
  <conditionalFormatting sqref="G53:G58 G60:G67">
    <cfRule type="cellIs" priority="21" operator="notBetween">
      <formula>$G$2-$G$4</formula>
      <formula>$G$2+$G$4</formula>
    </cfRule>
  </conditionalFormatting>
  <conditionalFormatting sqref="H53:H58 H60:H67">
    <cfRule type="cellIs" dxfId="41" priority="20" operator="notBetween">
      <formula>$H$2-$H$4</formula>
      <formula>$H$2+$H$4</formula>
    </cfRule>
  </conditionalFormatting>
  <conditionalFormatting sqref="I53:I58 I60:I67">
    <cfRule type="cellIs" dxfId="40" priority="19" operator="notBetween">
      <formula>$I$2-$I$4</formula>
      <formula>$I$2+$I$4</formula>
    </cfRule>
  </conditionalFormatting>
  <conditionalFormatting sqref="K53:K58 K60:K67">
    <cfRule type="cellIs" dxfId="39" priority="17" operator="notBetween">
      <formula>$K$2-$K$4</formula>
      <formula>$K$2+$K$4</formula>
    </cfRule>
  </conditionalFormatting>
  <conditionalFormatting sqref="L53:L58 L60:L67">
    <cfRule type="cellIs" dxfId="38" priority="16" operator="notBetween">
      <formula>$L$2-$L$4</formula>
      <formula>$L$2+$L$4</formula>
    </cfRule>
  </conditionalFormatting>
  <conditionalFormatting sqref="G71:G76 G78:G85">
    <cfRule type="cellIs" dxfId="37" priority="9" operator="notBetween">
      <formula>$G$2-$G$4</formula>
      <formula>$G$2+$G$4</formula>
    </cfRule>
  </conditionalFormatting>
  <conditionalFormatting sqref="G71:G76 G78:G85">
    <cfRule type="cellIs" priority="8" operator="notBetween">
      <formula>$G$2-$G$4</formula>
      <formula>$G$2+$G$4</formula>
    </cfRule>
  </conditionalFormatting>
  <conditionalFormatting sqref="H71:H76 H78:H85">
    <cfRule type="cellIs" dxfId="36" priority="7" operator="notBetween">
      <formula>$H$2-$H$4</formula>
      <formula>$H$2+$H$4</formula>
    </cfRule>
  </conditionalFormatting>
  <conditionalFormatting sqref="I71:I76 I78:I85">
    <cfRule type="cellIs" dxfId="35" priority="6" operator="notBetween">
      <formula>$I$2-$I$4</formula>
      <formula>$I$2+$I$4</formula>
    </cfRule>
  </conditionalFormatting>
  <conditionalFormatting sqref="K23:K24 K11:K12">
    <cfRule type="cellIs" dxfId="34" priority="87" operator="notBetween">
      <formula>#REF!-#REF!</formula>
      <formula>#REF!+#REF!</formula>
    </cfRule>
  </conditionalFormatting>
  <conditionalFormatting sqref="L23:L24 L11:L12">
    <cfRule type="cellIs" dxfId="33" priority="86" operator="notBetween">
      <formula>#REF!-#REF!</formula>
      <formula>#REF!+#REF!</formula>
    </cfRule>
  </conditionalFormatting>
  <conditionalFormatting sqref="M23:M24 M11:M12 O11:O12 O23:O24">
    <cfRule type="cellIs" dxfId="32" priority="85" operator="notBetween">
      <formula>#REF!-#REF!</formula>
      <formula>#REF!+#REF!</formula>
    </cfRule>
  </conditionalFormatting>
  <conditionalFormatting sqref="F23:F24 F11:F12">
    <cfRule type="cellIs" dxfId="31" priority="49" operator="notBetween">
      <formula>#REF!-#REF!</formula>
      <formula>#REF!+#REF!</formula>
    </cfRule>
  </conditionalFormatting>
  <conditionalFormatting sqref="G23:G24 G11:G12">
    <cfRule type="cellIs" dxfId="30" priority="48" operator="notBetween">
      <formula>#REF!-#REF!</formula>
      <formula>#REF!+#REF!</formula>
    </cfRule>
  </conditionalFormatting>
  <conditionalFormatting sqref="P23:P24 P11:P12">
    <cfRule type="cellIs" dxfId="29" priority="47" operator="notBetween">
      <formula>#REF!-#REF!</formula>
      <formula>#REF!+#REF!</formula>
    </cfRule>
  </conditionalFormatting>
  <conditionalFormatting sqref="G23:G24 G11:G12">
    <cfRule type="cellIs" priority="46" operator="notBetween">
      <formula>#REF!-#REF!</formula>
      <formula>#REF!+#REF!</formula>
    </cfRule>
  </conditionalFormatting>
  <conditionalFormatting sqref="H23:H24 H11:H12">
    <cfRule type="cellIs" dxfId="28" priority="45" operator="notBetween">
      <formula>#REF!-#REF!</formula>
      <formula>#REF!+#REF!</formula>
    </cfRule>
  </conditionalFormatting>
  <conditionalFormatting sqref="I23:I24 I11:I12">
    <cfRule type="cellIs" dxfId="27" priority="44" operator="notBetween">
      <formula>#REF!-#REF!</formula>
      <formula>#REF!+#REF!</formula>
    </cfRule>
  </conditionalFormatting>
  <conditionalFormatting sqref="J23:J24 J11:J12">
    <cfRule type="cellIs" dxfId="26" priority="43" operator="notBetween">
      <formula>#REF!-#REF!</formula>
      <formula>#REF!+#REF!</formula>
    </cfRule>
  </conditionalFormatting>
  <conditionalFormatting sqref="F25:F26 F13:F14">
    <cfRule type="cellIs" dxfId="25" priority="42" operator="notBetween">
      <formula>#REF!-#REF!</formula>
      <formula>#REF!+#REF!</formula>
    </cfRule>
  </conditionalFormatting>
  <conditionalFormatting sqref="G25:G26 G13:G14">
    <cfRule type="cellIs" dxfId="24" priority="41" operator="notBetween">
      <formula>#REF!-#REF!</formula>
      <formula>#REF!+#REF!</formula>
    </cfRule>
  </conditionalFormatting>
  <conditionalFormatting sqref="P25:P26 P13:P14">
    <cfRule type="cellIs" dxfId="23" priority="40" operator="notBetween">
      <formula>#REF!-#REF!</formula>
      <formula>#REF!+#REF!</formula>
    </cfRule>
  </conditionalFormatting>
  <conditionalFormatting sqref="G25:G26 G13:G14">
    <cfRule type="cellIs" priority="39" operator="notBetween">
      <formula>#REF!-#REF!</formula>
      <formula>#REF!+#REF!</formula>
    </cfRule>
  </conditionalFormatting>
  <conditionalFormatting sqref="H25:H26 H13:H14">
    <cfRule type="cellIs" dxfId="22" priority="38" operator="notBetween">
      <formula>#REF!-#REF!</formula>
      <formula>#REF!+#REF!</formula>
    </cfRule>
  </conditionalFormatting>
  <conditionalFormatting sqref="I25:I26 I13:I14">
    <cfRule type="cellIs" dxfId="21" priority="37" operator="notBetween">
      <formula>#REF!-#REF!</formula>
      <formula>#REF!+#REF!</formula>
    </cfRule>
  </conditionalFormatting>
  <conditionalFormatting sqref="J25:J26 J13:J14">
    <cfRule type="cellIs" dxfId="20" priority="36" operator="notBetween">
      <formula>#REF!-#REF!</formula>
      <formula>#REF!+#REF!</formula>
    </cfRule>
  </conditionalFormatting>
  <conditionalFormatting sqref="K25:K26 K13:K14">
    <cfRule type="cellIs" dxfId="19" priority="35" operator="notBetween">
      <formula>#REF!-#REF!</formula>
      <formula>#REF!+#REF!</formula>
    </cfRule>
  </conditionalFormatting>
  <conditionalFormatting sqref="L25:L26 L13:L14">
    <cfRule type="cellIs" dxfId="18" priority="34" operator="notBetween">
      <formula>#REF!-#REF!</formula>
      <formula>#REF!+#REF!</formula>
    </cfRule>
  </conditionalFormatting>
  <conditionalFormatting sqref="M25:M26 M13:M14 O13:O14 O25:O26">
    <cfRule type="cellIs" dxfId="17" priority="33" operator="notBetween">
      <formula>#REF!-#REF!</formula>
      <formula>#REF!+#REF!</formula>
    </cfRule>
  </conditionalFormatting>
  <conditionalFormatting sqref="F15:F16 F27:F28">
    <cfRule type="cellIs" dxfId="16" priority="32" operator="notBetween">
      <formula>#REF!-#REF!</formula>
      <formula>#REF!+#REF!</formula>
    </cfRule>
  </conditionalFormatting>
  <conditionalFormatting sqref="G15:G16 G27:G28">
    <cfRule type="cellIs" dxfId="15" priority="31" operator="notBetween">
      <formula>#REF!-#REF!</formula>
      <formula>#REF!+#REF!</formula>
    </cfRule>
  </conditionalFormatting>
  <conditionalFormatting sqref="P15:P16 P27:P28">
    <cfRule type="cellIs" dxfId="14" priority="30" operator="notBetween">
      <formula>#REF!-#REF!</formula>
      <formula>#REF!+#REF!</formula>
    </cfRule>
  </conditionalFormatting>
  <conditionalFormatting sqref="G15:G16 G27:G28">
    <cfRule type="cellIs" priority="29" operator="notBetween">
      <formula>#REF!-#REF!</formula>
      <formula>#REF!+#REF!</formula>
    </cfRule>
  </conditionalFormatting>
  <conditionalFormatting sqref="H15:H16 H27:H28">
    <cfRule type="cellIs" dxfId="13" priority="28" operator="notBetween">
      <formula>#REF!-#REF!</formula>
      <formula>#REF!+#REF!</formula>
    </cfRule>
  </conditionalFormatting>
  <conditionalFormatting sqref="I15:I16 I27:I28">
    <cfRule type="cellIs" dxfId="12" priority="27" operator="notBetween">
      <formula>#REF!-#REF!</formula>
      <formula>#REF!+#REF!</formula>
    </cfRule>
  </conditionalFormatting>
  <conditionalFormatting sqref="J15:J16 J27:J28">
    <cfRule type="cellIs" dxfId="11" priority="26" operator="notBetween">
      <formula>#REF!-#REF!</formula>
      <formula>#REF!+#REF!</formula>
    </cfRule>
  </conditionalFormatting>
  <conditionalFormatting sqref="K15:K16 K27:K28">
    <cfRule type="cellIs" dxfId="10" priority="25" operator="notBetween">
      <formula>#REF!-#REF!</formula>
      <formula>#REF!+#REF!</formula>
    </cfRule>
  </conditionalFormatting>
  <conditionalFormatting sqref="L15:L16 L27:L28">
    <cfRule type="cellIs" dxfId="9" priority="24" operator="notBetween">
      <formula>#REF!-#REF!</formula>
      <formula>#REF!+#REF!</formula>
    </cfRule>
  </conditionalFormatting>
  <conditionalFormatting sqref="M15:M16 M27:M28 O27:O28 O15:O16">
    <cfRule type="cellIs" dxfId="8" priority="23" operator="notBetween">
      <formula>#REF!-#REF!</formula>
      <formula>#REF!+#REF!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M103:M10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B1" zoomScale="70" zoomScaleNormal="70" workbookViewId="0">
      <pane ySplit="5" topLeftCell="A9" activePane="bottomLeft" state="frozen"/>
      <selection pane="bottomLeft" activeCell="B30" sqref="B30:P31"/>
    </sheetView>
  </sheetViews>
  <sheetFormatPr baseColWidth="10" defaultRowHeight="15" x14ac:dyDescent="0.2"/>
  <cols>
    <col min="1" max="1" width="10.21875" customWidth="1"/>
    <col min="2" max="2" width="11.5546875" style="5"/>
    <col min="3" max="4" width="7.77734375" style="3" customWidth="1"/>
    <col min="5" max="5" width="10.77734375" style="4" customWidth="1"/>
    <col min="6" max="14" width="13.77734375" style="3" customWidth="1"/>
    <col min="15" max="15" width="22.77734375" customWidth="1"/>
    <col min="17" max="17" width="15.21875" customWidth="1"/>
    <col min="18" max="18" width="9" customWidth="1"/>
    <col min="19" max="19" width="9.21875" customWidth="1"/>
  </cols>
  <sheetData>
    <row r="1" spans="1:16" ht="15.75" thickBot="1" x14ac:dyDescent="0.25">
      <c r="B1" s="135" t="s">
        <v>41</v>
      </c>
      <c r="C1" s="122"/>
      <c r="D1" s="122"/>
      <c r="E1" s="118"/>
    </row>
    <row r="2" spans="1:16" ht="18" customHeight="1" x14ac:dyDescent="0.2">
      <c r="A2" s="153" t="s">
        <v>22</v>
      </c>
      <c r="B2" s="156" t="s">
        <v>21</v>
      </c>
      <c r="C2" s="143" t="s">
        <v>20</v>
      </c>
      <c r="D2" s="143" t="s">
        <v>19</v>
      </c>
      <c r="E2" s="143" t="s">
        <v>18</v>
      </c>
      <c r="F2" s="17" t="s">
        <v>17</v>
      </c>
      <c r="G2" s="17" t="s">
        <v>16</v>
      </c>
      <c r="H2" s="17" t="s">
        <v>15</v>
      </c>
      <c r="I2" s="17" t="s">
        <v>14</v>
      </c>
      <c r="J2" s="17" t="s">
        <v>13</v>
      </c>
      <c r="K2" s="17" t="s">
        <v>12</v>
      </c>
      <c r="L2" s="17" t="s">
        <v>11</v>
      </c>
      <c r="M2" s="17" t="s">
        <v>10</v>
      </c>
      <c r="N2" s="17" t="s">
        <v>9</v>
      </c>
      <c r="O2" s="143" t="s">
        <v>8</v>
      </c>
      <c r="P2" s="143" t="s">
        <v>7</v>
      </c>
    </row>
    <row r="3" spans="1:16" ht="18" customHeight="1" x14ac:dyDescent="0.2">
      <c r="A3" s="154"/>
      <c r="B3" s="157"/>
      <c r="C3" s="144"/>
      <c r="D3" s="144"/>
      <c r="E3" s="144"/>
      <c r="F3" s="121">
        <v>70.5</v>
      </c>
      <c r="G3" s="134">
        <v>51.29</v>
      </c>
      <c r="H3" s="121">
        <v>54</v>
      </c>
      <c r="I3" s="134">
        <v>57.75</v>
      </c>
      <c r="J3" s="134">
        <v>41.6</v>
      </c>
      <c r="K3" s="134">
        <v>9.5</v>
      </c>
      <c r="L3" s="134">
        <v>32.200000000000003</v>
      </c>
      <c r="M3" s="121">
        <v>36.46</v>
      </c>
      <c r="N3" s="15"/>
      <c r="O3" s="144"/>
      <c r="P3" s="144"/>
    </row>
    <row r="4" spans="1:16" ht="18" customHeight="1" x14ac:dyDescent="0.2">
      <c r="A4" s="154"/>
      <c r="B4" s="157"/>
      <c r="C4" s="144"/>
      <c r="D4" s="144"/>
      <c r="E4" s="144"/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/>
      <c r="O4" s="144"/>
      <c r="P4" s="144"/>
    </row>
    <row r="5" spans="1:16" ht="18" customHeight="1" thickBot="1" x14ac:dyDescent="0.25">
      <c r="A5" s="155"/>
      <c r="B5" s="158"/>
      <c r="C5" s="145"/>
      <c r="D5" s="145"/>
      <c r="E5" s="145"/>
      <c r="F5" s="13">
        <v>0.2</v>
      </c>
      <c r="G5" s="13">
        <v>0.2</v>
      </c>
      <c r="H5" s="13">
        <v>0.2</v>
      </c>
      <c r="I5" s="13">
        <v>0.2</v>
      </c>
      <c r="J5" s="13">
        <v>0.2</v>
      </c>
      <c r="K5" s="13">
        <v>0.2</v>
      </c>
      <c r="L5" s="13">
        <v>0.2</v>
      </c>
      <c r="M5" s="13">
        <v>0.2</v>
      </c>
      <c r="N5" s="13"/>
      <c r="O5" s="145"/>
      <c r="P5" s="145"/>
    </row>
    <row r="6" spans="1:16" x14ac:dyDescent="0.2">
      <c r="A6" s="12">
        <v>44235</v>
      </c>
      <c r="B6" s="123" t="s">
        <v>3</v>
      </c>
      <c r="C6" s="124" t="s">
        <v>1</v>
      </c>
      <c r="D6" s="124">
        <v>1</v>
      </c>
      <c r="E6" s="123">
        <v>40</v>
      </c>
      <c r="F6" s="124">
        <v>70.489999999999995</v>
      </c>
      <c r="G6" s="124">
        <v>50.88</v>
      </c>
      <c r="H6" s="124">
        <v>53.98</v>
      </c>
      <c r="I6" s="124">
        <v>57.59</v>
      </c>
      <c r="J6" s="124">
        <v>41.71</v>
      </c>
      <c r="K6" s="124">
        <v>9.32</v>
      </c>
      <c r="L6" s="124">
        <v>32.450000000000003</v>
      </c>
      <c r="M6" s="124">
        <v>36.36</v>
      </c>
      <c r="N6" s="124">
        <v>78.180000000000007</v>
      </c>
      <c r="O6" s="125"/>
      <c r="P6" s="125"/>
    </row>
    <row r="7" spans="1:16" x14ac:dyDescent="0.2">
      <c r="A7" s="12">
        <v>44236</v>
      </c>
      <c r="B7" s="123" t="s">
        <v>3</v>
      </c>
      <c r="C7" s="124" t="s">
        <v>1</v>
      </c>
      <c r="D7" s="124">
        <v>1</v>
      </c>
      <c r="E7" s="123">
        <v>40</v>
      </c>
      <c r="F7" s="124">
        <v>70.53</v>
      </c>
      <c r="G7" s="124">
        <v>50.88</v>
      </c>
      <c r="H7" s="124">
        <v>53.96</v>
      </c>
      <c r="I7" s="124">
        <v>57.54</v>
      </c>
      <c r="J7" s="124">
        <v>41.81</v>
      </c>
      <c r="K7" s="124">
        <v>9.35</v>
      </c>
      <c r="L7" s="124">
        <v>32.75</v>
      </c>
      <c r="M7" s="124">
        <v>36.25</v>
      </c>
      <c r="N7" s="124">
        <v>78.16</v>
      </c>
      <c r="O7" s="125"/>
      <c r="P7" s="125"/>
    </row>
    <row r="8" spans="1:16" x14ac:dyDescent="0.2">
      <c r="A8" s="7">
        <v>44235</v>
      </c>
      <c r="B8" s="123" t="s">
        <v>3</v>
      </c>
      <c r="C8" s="123" t="s">
        <v>1</v>
      </c>
      <c r="D8" s="123">
        <v>2</v>
      </c>
      <c r="E8" s="123">
        <v>40</v>
      </c>
      <c r="F8" s="126">
        <v>70.510000000000005</v>
      </c>
      <c r="G8" s="126">
        <v>50.75</v>
      </c>
      <c r="H8" s="126">
        <v>54.02</v>
      </c>
      <c r="I8" s="126">
        <v>57.52</v>
      </c>
      <c r="J8" s="126">
        <v>42.08</v>
      </c>
      <c r="K8" s="126">
        <v>9.18</v>
      </c>
      <c r="L8" s="126">
        <v>32.82</v>
      </c>
      <c r="M8" s="126">
        <v>36.369999999999997</v>
      </c>
      <c r="N8" s="126">
        <v>78.2</v>
      </c>
      <c r="O8" s="125"/>
      <c r="P8" s="125"/>
    </row>
    <row r="9" spans="1:16" x14ac:dyDescent="0.2">
      <c r="A9" s="7">
        <v>44236</v>
      </c>
      <c r="B9" s="123" t="s">
        <v>3</v>
      </c>
      <c r="C9" s="123" t="s">
        <v>1</v>
      </c>
      <c r="D9" s="123">
        <v>2</v>
      </c>
      <c r="E9" s="123">
        <v>40</v>
      </c>
      <c r="F9" s="126">
        <v>70.540000000000006</v>
      </c>
      <c r="G9" s="126">
        <v>50.8</v>
      </c>
      <c r="H9" s="126">
        <v>54.03</v>
      </c>
      <c r="I9" s="126">
        <v>57.6</v>
      </c>
      <c r="J9" s="126">
        <v>42.04</v>
      </c>
      <c r="K9" s="126">
        <v>9.35</v>
      </c>
      <c r="L9" s="126">
        <v>32.630000000000003</v>
      </c>
      <c r="M9" s="126">
        <v>36.46</v>
      </c>
      <c r="N9" s="126">
        <v>78.16</v>
      </c>
      <c r="O9" s="125"/>
      <c r="P9" s="125"/>
    </row>
    <row r="10" spans="1:16" x14ac:dyDescent="0.2">
      <c r="A10" s="7">
        <v>44235</v>
      </c>
      <c r="B10" s="123" t="s">
        <v>3</v>
      </c>
      <c r="C10" s="123" t="s">
        <v>1</v>
      </c>
      <c r="D10" s="123">
        <v>3</v>
      </c>
      <c r="E10" s="123">
        <v>40</v>
      </c>
      <c r="F10" s="126">
        <v>70.56</v>
      </c>
      <c r="G10" s="126">
        <v>50.84</v>
      </c>
      <c r="H10" s="126">
        <v>54.08</v>
      </c>
      <c r="I10" s="126">
        <v>57.66</v>
      </c>
      <c r="J10" s="126">
        <v>41.94</v>
      </c>
      <c r="K10" s="126">
        <v>9.2799999999999994</v>
      </c>
      <c r="L10" s="126">
        <v>32.659999999999997</v>
      </c>
      <c r="M10" s="126">
        <v>36.47</v>
      </c>
      <c r="N10" s="126">
        <v>78.180000000000007</v>
      </c>
      <c r="O10" s="125"/>
      <c r="P10" s="125"/>
    </row>
    <row r="11" spans="1:16" x14ac:dyDescent="0.2">
      <c r="A11" s="7">
        <v>44236</v>
      </c>
      <c r="B11" s="123" t="s">
        <v>3</v>
      </c>
      <c r="C11" s="123" t="s">
        <v>1</v>
      </c>
      <c r="D11" s="123">
        <v>3</v>
      </c>
      <c r="E11" s="123">
        <v>40</v>
      </c>
      <c r="F11" s="126">
        <v>70.52</v>
      </c>
      <c r="G11" s="126">
        <v>50.76</v>
      </c>
      <c r="H11" s="126">
        <v>54.1</v>
      </c>
      <c r="I11" s="126">
        <v>57.62</v>
      </c>
      <c r="J11" s="126">
        <v>42</v>
      </c>
      <c r="K11" s="126">
        <v>9.35</v>
      </c>
      <c r="L11" s="126">
        <v>32.69</v>
      </c>
      <c r="M11" s="126">
        <v>36.36</v>
      </c>
      <c r="N11" s="126">
        <v>78.14</v>
      </c>
      <c r="O11" s="125"/>
      <c r="P11" s="125"/>
    </row>
    <row r="12" spans="1:16" x14ac:dyDescent="0.2">
      <c r="A12" s="7">
        <v>44235</v>
      </c>
      <c r="B12" s="123" t="s">
        <v>3</v>
      </c>
      <c r="C12" s="123" t="s">
        <v>1</v>
      </c>
      <c r="D12" s="123">
        <v>4</v>
      </c>
      <c r="E12" s="123">
        <v>40</v>
      </c>
      <c r="F12" s="126">
        <v>70.489999999999995</v>
      </c>
      <c r="G12" s="126">
        <v>50.87</v>
      </c>
      <c r="H12" s="126">
        <v>53.98</v>
      </c>
      <c r="I12" s="126">
        <v>57.52</v>
      </c>
      <c r="J12" s="126">
        <v>42.01</v>
      </c>
      <c r="K12" s="126">
        <v>9.4499999999999993</v>
      </c>
      <c r="L12" s="126">
        <v>32.65</v>
      </c>
      <c r="M12" s="126">
        <v>36.46</v>
      </c>
      <c r="N12" s="126">
        <v>77.849999999999994</v>
      </c>
      <c r="O12" s="125"/>
      <c r="P12" s="125"/>
    </row>
    <row r="13" spans="1:16" x14ac:dyDescent="0.2">
      <c r="A13" s="7">
        <v>44236</v>
      </c>
      <c r="B13" s="123" t="s">
        <v>3</v>
      </c>
      <c r="C13" s="123" t="s">
        <v>4</v>
      </c>
      <c r="D13" s="123">
        <v>4</v>
      </c>
      <c r="E13" s="123">
        <v>40</v>
      </c>
      <c r="F13" s="126">
        <v>70.489999999999995</v>
      </c>
      <c r="G13" s="126">
        <v>50.8</v>
      </c>
      <c r="H13" s="126">
        <v>53.99</v>
      </c>
      <c r="I13" s="126">
        <v>57.51</v>
      </c>
      <c r="J13" s="126">
        <v>42.02</v>
      </c>
      <c r="K13" s="126">
        <v>9.4</v>
      </c>
      <c r="L13" s="126">
        <v>32.6</v>
      </c>
      <c r="M13" s="126">
        <v>36.42</v>
      </c>
      <c r="N13" s="126">
        <v>77.760000000000005</v>
      </c>
      <c r="O13" s="125"/>
      <c r="P13" s="125"/>
    </row>
    <row r="14" spans="1:16" x14ac:dyDescent="0.2">
      <c r="A14" s="7">
        <v>44235</v>
      </c>
      <c r="B14" s="123" t="s">
        <v>3</v>
      </c>
      <c r="C14" s="123" t="s">
        <v>1</v>
      </c>
      <c r="D14" s="123">
        <v>5</v>
      </c>
      <c r="E14" s="123">
        <v>40</v>
      </c>
      <c r="F14" s="126">
        <v>70.44</v>
      </c>
      <c r="G14" s="126">
        <v>50.82</v>
      </c>
      <c r="H14" s="126">
        <v>54</v>
      </c>
      <c r="I14" s="126">
        <v>57.56</v>
      </c>
      <c r="J14" s="126">
        <v>41.9</v>
      </c>
      <c r="K14" s="126">
        <v>9.32</v>
      </c>
      <c r="L14" s="126">
        <v>32.630000000000003</v>
      </c>
      <c r="M14" s="126">
        <v>36.450000000000003</v>
      </c>
      <c r="N14" s="126">
        <v>77.94</v>
      </c>
      <c r="O14" s="125"/>
      <c r="P14" s="125"/>
    </row>
    <row r="15" spans="1:16" x14ac:dyDescent="0.2">
      <c r="A15" s="7">
        <v>44236</v>
      </c>
      <c r="B15" s="123" t="s">
        <v>3</v>
      </c>
      <c r="C15" s="123" t="s">
        <v>1</v>
      </c>
      <c r="D15" s="123">
        <v>5</v>
      </c>
      <c r="E15" s="123">
        <v>40</v>
      </c>
      <c r="F15" s="126">
        <v>70.48</v>
      </c>
      <c r="G15" s="126">
        <v>50.93</v>
      </c>
      <c r="H15" s="126">
        <v>54</v>
      </c>
      <c r="I15" s="126">
        <v>57.6</v>
      </c>
      <c r="J15" s="126">
        <v>41.97</v>
      </c>
      <c r="K15" s="126">
        <v>9.39</v>
      </c>
      <c r="L15" s="126">
        <v>32.6</v>
      </c>
      <c r="M15" s="126">
        <v>36.47</v>
      </c>
      <c r="N15" s="126">
        <v>77.819999999999993</v>
      </c>
      <c r="O15" s="125"/>
      <c r="P15" s="125"/>
    </row>
    <row r="16" spans="1:16" x14ac:dyDescent="0.2">
      <c r="A16" s="7">
        <v>44235</v>
      </c>
      <c r="B16" s="123" t="s">
        <v>3</v>
      </c>
      <c r="C16" s="123" t="s">
        <v>1</v>
      </c>
      <c r="D16" s="123">
        <v>6</v>
      </c>
      <c r="E16" s="123">
        <v>40</v>
      </c>
      <c r="F16" s="126">
        <v>70.55</v>
      </c>
      <c r="G16" s="126">
        <v>50.66</v>
      </c>
      <c r="H16" s="126">
        <v>54.09</v>
      </c>
      <c r="I16" s="126">
        <v>57.78</v>
      </c>
      <c r="J16" s="126">
        <v>41.88</v>
      </c>
      <c r="K16" s="126">
        <v>9.36</v>
      </c>
      <c r="L16" s="126">
        <v>32.56</v>
      </c>
      <c r="M16" s="126">
        <v>36.44</v>
      </c>
      <c r="N16" s="126">
        <v>77.89</v>
      </c>
      <c r="O16" s="125"/>
      <c r="P16" s="125"/>
    </row>
    <row r="17" spans="1:19" x14ac:dyDescent="0.2">
      <c r="A17" s="11">
        <v>44236</v>
      </c>
      <c r="B17" s="127" t="s">
        <v>3</v>
      </c>
      <c r="C17" s="127" t="s">
        <v>1</v>
      </c>
      <c r="D17" s="127">
        <v>6</v>
      </c>
      <c r="E17" s="127">
        <v>40</v>
      </c>
      <c r="F17" s="128">
        <v>70.53</v>
      </c>
      <c r="G17" s="128">
        <v>50.86</v>
      </c>
      <c r="H17" s="128">
        <v>53.97</v>
      </c>
      <c r="I17" s="128">
        <v>57.51</v>
      </c>
      <c r="J17" s="128">
        <v>42.11</v>
      </c>
      <c r="K17" s="128">
        <v>9.3800000000000008</v>
      </c>
      <c r="L17" s="128">
        <v>32.72</v>
      </c>
      <c r="M17" s="128">
        <v>36.35</v>
      </c>
      <c r="N17" s="128">
        <v>77.88</v>
      </c>
      <c r="O17" s="125"/>
      <c r="P17" s="125"/>
    </row>
    <row r="18" spans="1:19" s="1" customFormat="1" x14ac:dyDescent="0.2">
      <c r="A18" s="120">
        <v>44281</v>
      </c>
      <c r="B18" s="123" t="s">
        <v>2</v>
      </c>
      <c r="C18" s="124" t="s">
        <v>1</v>
      </c>
      <c r="D18" s="124">
        <v>7</v>
      </c>
      <c r="E18" s="123">
        <v>42</v>
      </c>
      <c r="F18" s="124">
        <v>70.569999999999993</v>
      </c>
      <c r="G18" s="126">
        <v>51.24</v>
      </c>
      <c r="H18" s="126">
        <v>54.01</v>
      </c>
      <c r="I18" s="126">
        <v>57.82</v>
      </c>
      <c r="J18" s="126">
        <v>41.87</v>
      </c>
      <c r="K18" s="126">
        <v>9.4499999999999993</v>
      </c>
      <c r="L18" s="126">
        <v>32.43</v>
      </c>
      <c r="M18" s="126">
        <v>37.03</v>
      </c>
      <c r="N18" s="129">
        <v>76.760000000000005</v>
      </c>
      <c r="O18" s="124" t="s">
        <v>37</v>
      </c>
      <c r="P18" s="124" t="s">
        <v>0</v>
      </c>
      <c r="Q18"/>
      <c r="R18"/>
      <c r="S18"/>
    </row>
    <row r="19" spans="1:19" s="1" customFormat="1" x14ac:dyDescent="0.2">
      <c r="A19" s="119">
        <v>44281</v>
      </c>
      <c r="B19" s="123" t="s">
        <v>2</v>
      </c>
      <c r="C19" s="123" t="s">
        <v>1</v>
      </c>
      <c r="D19" s="123">
        <v>8</v>
      </c>
      <c r="E19" s="123">
        <v>42</v>
      </c>
      <c r="F19" s="126">
        <v>70.56</v>
      </c>
      <c r="G19" s="126">
        <v>51.26</v>
      </c>
      <c r="H19" s="126">
        <v>54.04</v>
      </c>
      <c r="I19" s="126">
        <v>57.79</v>
      </c>
      <c r="J19" s="126">
        <v>42.16</v>
      </c>
      <c r="K19" s="126">
        <v>9.42</v>
      </c>
      <c r="L19" s="126">
        <v>32.65</v>
      </c>
      <c r="M19" s="126">
        <v>37.08</v>
      </c>
      <c r="N19" s="126">
        <v>76.59</v>
      </c>
      <c r="O19" s="126"/>
      <c r="P19" s="126" t="s">
        <v>0</v>
      </c>
      <c r="Q19"/>
      <c r="R19"/>
      <c r="S19"/>
    </row>
    <row r="20" spans="1:19" s="1" customFormat="1" x14ac:dyDescent="0.2">
      <c r="A20" s="119">
        <v>44281</v>
      </c>
      <c r="B20" s="123" t="s">
        <v>2</v>
      </c>
      <c r="C20" s="123" t="s">
        <v>1</v>
      </c>
      <c r="D20" s="123">
        <v>9</v>
      </c>
      <c r="E20" s="123">
        <v>42</v>
      </c>
      <c r="F20" s="126">
        <v>70.489999999999995</v>
      </c>
      <c r="G20" s="126">
        <v>51.23</v>
      </c>
      <c r="H20" s="126">
        <v>54.03</v>
      </c>
      <c r="I20" s="126">
        <v>57.79</v>
      </c>
      <c r="J20" s="126">
        <v>42</v>
      </c>
      <c r="K20" s="126">
        <v>9.49</v>
      </c>
      <c r="L20" s="126">
        <v>32.5</v>
      </c>
      <c r="M20" s="126">
        <v>37.01</v>
      </c>
      <c r="N20" s="126">
        <v>76.72</v>
      </c>
      <c r="O20" s="126" t="s">
        <v>38</v>
      </c>
      <c r="P20" s="126" t="s">
        <v>0</v>
      </c>
      <c r="Q20"/>
      <c r="R20"/>
      <c r="S20"/>
    </row>
    <row r="21" spans="1:19" s="1" customFormat="1" x14ac:dyDescent="0.2">
      <c r="A21" s="119">
        <v>44281</v>
      </c>
      <c r="B21" s="123" t="s">
        <v>2</v>
      </c>
      <c r="C21" s="123" t="s">
        <v>1</v>
      </c>
      <c r="D21" s="123">
        <v>10</v>
      </c>
      <c r="E21" s="123">
        <v>42</v>
      </c>
      <c r="F21" s="126">
        <v>70.53</v>
      </c>
      <c r="G21" s="126">
        <v>51.3</v>
      </c>
      <c r="H21" s="126">
        <v>54.01</v>
      </c>
      <c r="I21" s="126">
        <v>57.87</v>
      </c>
      <c r="J21" s="126">
        <v>41.87</v>
      </c>
      <c r="K21" s="126">
        <v>9.48</v>
      </c>
      <c r="L21" s="126">
        <v>32.369999999999997</v>
      </c>
      <c r="M21" s="126">
        <v>37.19</v>
      </c>
      <c r="N21" s="126">
        <v>76.430000000000007</v>
      </c>
      <c r="O21" s="126" t="s">
        <v>38</v>
      </c>
      <c r="P21" s="126" t="s">
        <v>0</v>
      </c>
      <c r="Q21"/>
      <c r="R21"/>
      <c r="S21"/>
    </row>
    <row r="22" spans="1:19" s="1" customFormat="1" x14ac:dyDescent="0.2">
      <c r="A22" s="119">
        <v>44281</v>
      </c>
      <c r="B22" s="123" t="s">
        <v>2</v>
      </c>
      <c r="C22" s="123" t="s">
        <v>1</v>
      </c>
      <c r="D22" s="123">
        <v>11</v>
      </c>
      <c r="E22" s="123">
        <v>42</v>
      </c>
      <c r="F22" s="126">
        <v>70.47</v>
      </c>
      <c r="G22" s="126">
        <v>51.29</v>
      </c>
      <c r="H22" s="126">
        <v>54.02</v>
      </c>
      <c r="I22" s="126">
        <v>57.62</v>
      </c>
      <c r="J22" s="126">
        <v>42.06</v>
      </c>
      <c r="K22" s="126">
        <v>9.25</v>
      </c>
      <c r="L22" s="126">
        <v>32.56</v>
      </c>
      <c r="M22" s="126">
        <v>36.96</v>
      </c>
      <c r="N22" s="126">
        <v>76.19</v>
      </c>
      <c r="O22" s="126" t="s">
        <v>38</v>
      </c>
      <c r="P22" s="126" t="s">
        <v>0</v>
      </c>
      <c r="Q22"/>
      <c r="R22"/>
      <c r="S22"/>
    </row>
    <row r="23" spans="1:19" s="1" customFormat="1" x14ac:dyDescent="0.2">
      <c r="A23" s="119">
        <v>44281</v>
      </c>
      <c r="B23" s="123" t="s">
        <v>2</v>
      </c>
      <c r="C23" s="123" t="s">
        <v>1</v>
      </c>
      <c r="D23" s="123">
        <v>12</v>
      </c>
      <c r="E23" s="123">
        <v>42</v>
      </c>
      <c r="F23" s="126">
        <v>70.459999999999994</v>
      </c>
      <c r="G23" s="126">
        <v>51.4</v>
      </c>
      <c r="H23" s="126">
        <v>53.99</v>
      </c>
      <c r="I23" s="126">
        <v>57.59</v>
      </c>
      <c r="J23" s="126">
        <v>41.86</v>
      </c>
      <c r="K23" s="126">
        <v>9.48</v>
      </c>
      <c r="L23" s="126">
        <v>32.28</v>
      </c>
      <c r="M23" s="126">
        <v>36.880000000000003</v>
      </c>
      <c r="N23" s="126">
        <v>76.2</v>
      </c>
      <c r="O23" s="126" t="s">
        <v>38</v>
      </c>
      <c r="P23" s="126" t="s">
        <v>0</v>
      </c>
      <c r="Q23"/>
      <c r="R23"/>
      <c r="S23"/>
    </row>
    <row r="24" spans="1:19" s="1" customFormat="1" x14ac:dyDescent="0.2">
      <c r="A24" s="120">
        <v>44281</v>
      </c>
      <c r="B24" s="123" t="s">
        <v>2</v>
      </c>
      <c r="C24" s="124" t="s">
        <v>1</v>
      </c>
      <c r="D24" s="124">
        <v>13</v>
      </c>
      <c r="E24" s="123">
        <v>42</v>
      </c>
      <c r="F24" s="124">
        <v>70.47</v>
      </c>
      <c r="G24" s="126">
        <v>51.26</v>
      </c>
      <c r="H24" s="126">
        <v>53.99</v>
      </c>
      <c r="I24" s="126">
        <v>57.53</v>
      </c>
      <c r="J24" s="126">
        <v>41.88</v>
      </c>
      <c r="K24" s="126">
        <v>9.57</v>
      </c>
      <c r="L24" s="126">
        <v>32.340000000000003</v>
      </c>
      <c r="M24" s="126">
        <v>36.979999999999997</v>
      </c>
      <c r="N24" s="129">
        <v>76.44</v>
      </c>
      <c r="O24" s="124" t="s">
        <v>39</v>
      </c>
      <c r="P24" s="124" t="s">
        <v>0</v>
      </c>
      <c r="Q24"/>
      <c r="R24"/>
      <c r="S24"/>
    </row>
    <row r="25" spans="1:19" s="1" customFormat="1" x14ac:dyDescent="0.2">
      <c r="A25" s="119">
        <v>44281</v>
      </c>
      <c r="B25" s="123" t="s">
        <v>2</v>
      </c>
      <c r="C25" s="123" t="s">
        <v>1</v>
      </c>
      <c r="D25" s="123">
        <v>14</v>
      </c>
      <c r="E25" s="123">
        <v>42</v>
      </c>
      <c r="F25" s="126">
        <v>70.39</v>
      </c>
      <c r="G25" s="126">
        <v>51.25</v>
      </c>
      <c r="H25" s="126">
        <v>54.02</v>
      </c>
      <c r="I25" s="126">
        <v>57.47</v>
      </c>
      <c r="J25" s="126">
        <v>41.93</v>
      </c>
      <c r="K25" s="126">
        <v>9.4</v>
      </c>
      <c r="L25" s="126">
        <v>32.450000000000003</v>
      </c>
      <c r="M25" s="126">
        <v>36.89</v>
      </c>
      <c r="N25" s="126">
        <v>76.44</v>
      </c>
      <c r="O25" s="126" t="s">
        <v>38</v>
      </c>
      <c r="P25" s="126" t="s">
        <v>0</v>
      </c>
      <c r="Q25"/>
      <c r="R25"/>
      <c r="S25"/>
    </row>
    <row r="26" spans="1:19" s="1" customFormat="1" x14ac:dyDescent="0.2">
      <c r="A26"/>
      <c r="B26" s="123"/>
      <c r="C26" s="124"/>
      <c r="D26" s="124"/>
      <c r="E26" s="123"/>
      <c r="F26" s="124"/>
      <c r="G26" s="124"/>
      <c r="H26" s="124"/>
      <c r="I26" s="124"/>
      <c r="J26" s="124"/>
      <c r="K26" s="124"/>
      <c r="L26" s="124"/>
      <c r="M26" s="124"/>
      <c r="N26" s="124"/>
      <c r="O26" s="125"/>
      <c r="P26" s="125"/>
      <c r="Q26"/>
      <c r="R26"/>
      <c r="S26"/>
    </row>
    <row r="27" spans="1:19" s="1" customFormat="1" x14ac:dyDescent="0.2">
      <c r="A27"/>
      <c r="B27" s="5"/>
      <c r="C27" s="3"/>
      <c r="D27" s="3"/>
      <c r="E27" s="4"/>
      <c r="F27" s="3"/>
      <c r="G27" s="3"/>
      <c r="H27" s="3"/>
      <c r="I27" s="3"/>
      <c r="J27" s="3"/>
      <c r="K27" s="3"/>
      <c r="L27" s="3"/>
      <c r="M27" s="3"/>
      <c r="N27" s="3"/>
      <c r="O27"/>
      <c r="P27"/>
      <c r="Q27"/>
      <c r="R27"/>
      <c r="S27"/>
    </row>
    <row r="28" spans="1:19" s="1" customFormat="1" x14ac:dyDescent="0.2">
      <c r="A28"/>
      <c r="B28" s="5"/>
      <c r="C28" s="3"/>
      <c r="D28" s="3"/>
      <c r="E28" s="3" t="s">
        <v>42</v>
      </c>
      <c r="F28" s="132">
        <f>AVERAGE(F6:F27)</f>
        <v>70.503500000000003</v>
      </c>
      <c r="G28" s="130">
        <f>AVERAGE(G6:G27)</f>
        <v>51.003999999999998</v>
      </c>
      <c r="H28" s="132">
        <f t="shared" ref="H28:I28" si="0">AVERAGE(H6:H27)</f>
        <v>54.015499999999996</v>
      </c>
      <c r="I28" s="130">
        <f t="shared" si="0"/>
        <v>57.624499999999991</v>
      </c>
      <c r="J28" s="130">
        <f>AVERAGE(J6:J27)</f>
        <v>41.954999999999998</v>
      </c>
      <c r="K28" s="131">
        <f t="shared" ref="K28:M28" si="1">AVERAGE(K6:K27)</f>
        <v>9.3834999999999997</v>
      </c>
      <c r="L28" s="130">
        <f t="shared" si="1"/>
        <v>32.567</v>
      </c>
      <c r="M28" s="130">
        <f t="shared" si="1"/>
        <v>36.644000000000005</v>
      </c>
      <c r="N28" s="3"/>
      <c r="O28"/>
      <c r="P28"/>
      <c r="Q28"/>
      <c r="R28"/>
      <c r="S28"/>
    </row>
    <row r="29" spans="1:19" s="1" customFormat="1" x14ac:dyDescent="0.2">
      <c r="A29"/>
      <c r="B29" s="5"/>
      <c r="C29" s="3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/>
      <c r="P29"/>
      <c r="Q29"/>
      <c r="R29"/>
      <c r="S29"/>
    </row>
    <row r="30" spans="1:19" s="1" customFormat="1" x14ac:dyDescent="0.2">
      <c r="A30"/>
      <c r="B30" s="181" t="s">
        <v>43</v>
      </c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/>
      <c r="R30"/>
      <c r="S30"/>
    </row>
    <row r="31" spans="1:19" s="1" customFormat="1" x14ac:dyDescent="0.2">
      <c r="A31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/>
      <c r="R31"/>
      <c r="S31"/>
    </row>
    <row r="32" spans="1:19" ht="15.75" thickBot="1" x14ac:dyDescent="0.25">
      <c r="B32" s="135" t="s">
        <v>40</v>
      </c>
      <c r="C32" s="122"/>
    </row>
    <row r="33" spans="1:17" ht="18" customHeight="1" x14ac:dyDescent="0.2">
      <c r="A33" s="153" t="s">
        <v>22</v>
      </c>
      <c r="B33" s="156" t="s">
        <v>21</v>
      </c>
      <c r="C33" s="143" t="s">
        <v>20</v>
      </c>
      <c r="D33" s="143" t="s">
        <v>19</v>
      </c>
      <c r="E33" s="143" t="s">
        <v>18</v>
      </c>
      <c r="F33" s="17" t="s">
        <v>17</v>
      </c>
      <c r="G33" s="17" t="s">
        <v>16</v>
      </c>
      <c r="H33" s="17" t="s">
        <v>15</v>
      </c>
      <c r="I33" s="17" t="s">
        <v>14</v>
      </c>
      <c r="J33" s="17" t="s">
        <v>13</v>
      </c>
      <c r="K33" s="17" t="s">
        <v>12</v>
      </c>
      <c r="L33" s="17" t="s">
        <v>11</v>
      </c>
      <c r="M33" s="17" t="s">
        <v>10</v>
      </c>
      <c r="N33" s="159" t="s">
        <v>9</v>
      </c>
      <c r="O33" s="143" t="s">
        <v>8</v>
      </c>
      <c r="P33" s="143" t="s">
        <v>7</v>
      </c>
    </row>
    <row r="34" spans="1:17" ht="18" customHeight="1" x14ac:dyDescent="0.2">
      <c r="A34" s="154"/>
      <c r="B34" s="157"/>
      <c r="C34" s="144"/>
      <c r="D34" s="144"/>
      <c r="E34" s="144"/>
      <c r="F34" s="15">
        <v>70.55</v>
      </c>
      <c r="G34" s="16">
        <v>50.82</v>
      </c>
      <c r="H34" s="15">
        <v>54.03</v>
      </c>
      <c r="I34" s="15">
        <v>57.64</v>
      </c>
      <c r="J34" s="15">
        <v>42.09</v>
      </c>
      <c r="K34" s="15">
        <v>9.3699999999999992</v>
      </c>
      <c r="L34" s="15">
        <v>32.72</v>
      </c>
      <c r="M34" s="15">
        <v>36.46</v>
      </c>
      <c r="N34" s="160"/>
      <c r="O34" s="144"/>
      <c r="P34" s="144"/>
    </row>
    <row r="35" spans="1:17" ht="18" customHeight="1" x14ac:dyDescent="0.2">
      <c r="A35" s="154"/>
      <c r="B35" s="157"/>
      <c r="C35" s="144"/>
      <c r="D35" s="144"/>
      <c r="E35" s="144"/>
      <c r="F35" s="14" t="s">
        <v>6</v>
      </c>
      <c r="G35" s="14" t="s">
        <v>6</v>
      </c>
      <c r="H35" s="14" t="s">
        <v>6</v>
      </c>
      <c r="I35" s="14" t="s">
        <v>6</v>
      </c>
      <c r="J35" s="14" t="s">
        <v>6</v>
      </c>
      <c r="K35" s="14" t="s">
        <v>6</v>
      </c>
      <c r="L35" s="14" t="s">
        <v>6</v>
      </c>
      <c r="M35" s="14" t="s">
        <v>6</v>
      </c>
      <c r="N35" s="160"/>
      <c r="O35" s="144"/>
      <c r="P35" s="144"/>
    </row>
    <row r="36" spans="1:17" ht="18" customHeight="1" thickBot="1" x14ac:dyDescent="0.25">
      <c r="A36" s="155"/>
      <c r="B36" s="158"/>
      <c r="C36" s="145"/>
      <c r="D36" s="145"/>
      <c r="E36" s="145"/>
      <c r="F36" s="13">
        <v>0.2</v>
      </c>
      <c r="G36" s="13">
        <v>0.2</v>
      </c>
      <c r="H36" s="13">
        <v>0.2</v>
      </c>
      <c r="I36" s="13">
        <v>0.2</v>
      </c>
      <c r="J36" s="13">
        <v>0.2</v>
      </c>
      <c r="K36" s="13">
        <v>0.2</v>
      </c>
      <c r="L36" s="13">
        <v>0.2</v>
      </c>
      <c r="M36" s="13">
        <v>0.2</v>
      </c>
      <c r="N36" s="161"/>
      <c r="O36" s="145"/>
      <c r="P36" s="145"/>
    </row>
    <row r="48" spans="1:17" x14ac:dyDescent="0.2">
      <c r="N48" s="133"/>
      <c r="O48" s="133"/>
      <c r="P48" s="133"/>
      <c r="Q48" s="133"/>
    </row>
    <row r="49" spans="14:17" x14ac:dyDescent="0.2">
      <c r="N49" s="133"/>
      <c r="O49" s="133"/>
      <c r="P49" s="133"/>
      <c r="Q49" s="133"/>
    </row>
    <row r="50" spans="14:17" x14ac:dyDescent="0.2">
      <c r="N50" s="133"/>
      <c r="O50" s="133"/>
      <c r="P50" s="133"/>
      <c r="Q50" s="133"/>
    </row>
    <row r="51" spans="14:17" x14ac:dyDescent="0.2">
      <c r="N51" s="133"/>
      <c r="O51" s="133"/>
      <c r="P51" s="133"/>
      <c r="Q51" s="133"/>
    </row>
    <row r="52" spans="14:17" x14ac:dyDescent="0.2">
      <c r="N52" s="133"/>
      <c r="O52" s="133"/>
      <c r="P52" s="133"/>
      <c r="Q52" s="133"/>
    </row>
    <row r="53" spans="14:17" x14ac:dyDescent="0.2">
      <c r="N53" s="133"/>
      <c r="O53" s="133"/>
      <c r="P53" s="133"/>
      <c r="Q53" s="133"/>
    </row>
    <row r="54" spans="14:17" x14ac:dyDescent="0.2">
      <c r="N54" s="133"/>
      <c r="O54" s="133"/>
      <c r="P54" s="133"/>
      <c r="Q54" s="133"/>
    </row>
    <row r="55" spans="14:17" ht="34.5" customHeight="1" x14ac:dyDescent="0.2">
      <c r="N55" s="133"/>
      <c r="O55" s="133"/>
      <c r="P55" s="133"/>
      <c r="Q55" s="133"/>
    </row>
    <row r="56" spans="14:17" ht="45.75" customHeight="1" x14ac:dyDescent="0.2">
      <c r="N56" s="133"/>
      <c r="O56" s="133"/>
      <c r="P56" s="133"/>
      <c r="Q56" s="133"/>
    </row>
    <row r="57" spans="14:17" x14ac:dyDescent="0.2">
      <c r="N57" s="133"/>
      <c r="O57" s="133"/>
      <c r="P57" s="133"/>
      <c r="Q57" s="133"/>
    </row>
    <row r="58" spans="14:17" x14ac:dyDescent="0.2">
      <c r="N58" s="133"/>
      <c r="O58" s="133"/>
      <c r="P58" s="133"/>
      <c r="Q58" s="133"/>
    </row>
  </sheetData>
  <mergeCells count="16">
    <mergeCell ref="N33:N36"/>
    <mergeCell ref="O33:O36"/>
    <mergeCell ref="P33:P36"/>
    <mergeCell ref="A33:A36"/>
    <mergeCell ref="B33:B36"/>
    <mergeCell ref="C33:C36"/>
    <mergeCell ref="D33:D36"/>
    <mergeCell ref="E33:E36"/>
    <mergeCell ref="B30:P31"/>
    <mergeCell ref="O2:O5"/>
    <mergeCell ref="P2:P5"/>
    <mergeCell ref="A2:A5"/>
    <mergeCell ref="B2:B5"/>
    <mergeCell ref="C2:C5"/>
    <mergeCell ref="D2:D5"/>
    <mergeCell ref="E2:E5"/>
  </mergeCells>
  <conditionalFormatting sqref="F4:F27 F37:F1048576 F32 F29">
    <cfRule type="cellIs" dxfId="7" priority="9" operator="notBetween">
      <formula>$F$3+$F$5</formula>
      <formula>$F$3-$F$5</formula>
    </cfRule>
  </conditionalFormatting>
  <conditionalFormatting sqref="H4:H27 H37:H1048576 H32 H29">
    <cfRule type="cellIs" dxfId="6" priority="8" operator="notBetween">
      <formula>$H$3+$H$5</formula>
      <formula>$H$3-$H$5</formula>
    </cfRule>
  </conditionalFormatting>
  <conditionalFormatting sqref="G4:G27 G37:G1048576 G32 G29">
    <cfRule type="cellIs" dxfId="5" priority="7" operator="notBetween">
      <formula>$G$3+$G$5</formula>
      <formula>$G$3-$G$5</formula>
    </cfRule>
  </conditionalFormatting>
  <conditionalFormatting sqref="I4:I27 I37:I1048576 I29 I32">
    <cfRule type="cellIs" dxfId="4" priority="6" operator="notBetween">
      <formula>$I$3+$I$5</formula>
      <formula>$I$3-$I$5</formula>
    </cfRule>
  </conditionalFormatting>
  <conditionalFormatting sqref="J4:J27 J37:J1048576 J29 J32">
    <cfRule type="cellIs" dxfId="3" priority="5" operator="notBetween">
      <formula>$J$3+$J$5</formula>
      <formula>$J$3-$J$5</formula>
    </cfRule>
  </conditionalFormatting>
  <conditionalFormatting sqref="K4:K27 K37:K1048576 K29 K32">
    <cfRule type="cellIs" dxfId="2" priority="4" operator="notBetween">
      <formula>$K$3+$K$5</formula>
      <formula>$K$3-$K$5</formula>
    </cfRule>
  </conditionalFormatting>
  <conditionalFormatting sqref="L4:L27 L37:L1048576 L29 L32">
    <cfRule type="cellIs" dxfId="1" priority="3" operator="notBetween">
      <formula>$L$3+$L$5</formula>
      <formula>$L$3-$L$5</formula>
    </cfRule>
  </conditionalFormatting>
  <conditionalFormatting sqref="M4:M27 M37:M1048576 M29 M32">
    <cfRule type="cellIs" dxfId="0" priority="2" operator="notBetween">
      <formula>$M$3+$M$5</formula>
      <formula>$M$3-$M$5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COPIA+RESULTADOS</vt:lpstr>
      <vt:lpstr>PRUEBA 24-03-2021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Neus Gibert</dc:creator>
  <cp:lastModifiedBy>Neus Gibert</cp:lastModifiedBy>
  <dcterms:created xsi:type="dcterms:W3CDTF">2021-02-25T16:55:00Z</dcterms:created>
  <dcterms:modified xsi:type="dcterms:W3CDTF">2021-03-31T12:09:10Z</dcterms:modified>
</cp:coreProperties>
</file>