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8285B712-0FF1-4296-9D8A-405936E9A44F}" xr6:coauthVersionLast="36" xr6:coauthVersionMax="36" xr10:uidLastSave="{00000000-0000-0000-0000-000000000000}"/>
  <bookViews>
    <workbookView xWindow="0" yWindow="0" windowWidth="20490" windowHeight="7695" xr2:uid="{A6C6C3F2-E250-43DC-953C-67F3C5D29EB5}"/>
  </bookViews>
  <sheets>
    <sheet name="Planilha1" sheetId="1" r:id="rId1"/>
    <sheet name="Planilha3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A12" i="3"/>
  <c r="A13" i="3"/>
  <c r="E29" i="1" s="1"/>
  <c r="A14" i="3"/>
  <c r="A15" i="3"/>
  <c r="A16" i="3"/>
  <c r="A17" i="3"/>
  <c r="A18" i="3"/>
  <c r="A19" i="3"/>
  <c r="A20" i="3"/>
  <c r="A21" i="3"/>
  <c r="A10" i="3"/>
  <c r="E28" i="1" l="1"/>
  <c r="E31" i="1"/>
  <c r="E30" i="1"/>
  <c r="F25" i="1"/>
  <c r="D7" i="1"/>
  <c r="D8" i="1"/>
  <c r="E19" i="1"/>
  <c r="F19" i="1" s="1"/>
  <c r="E20" i="1"/>
  <c r="F20" i="1" s="1"/>
  <c r="E21" i="1"/>
  <c r="F21" i="1" s="1"/>
  <c r="E22" i="1"/>
  <c r="F22" i="1" s="1"/>
  <c r="E18" i="1"/>
  <c r="F18" i="1" s="1"/>
  <c r="D14" i="1"/>
  <c r="D15" i="1" s="1"/>
  <c r="F28" i="1" l="1"/>
  <c r="F29" i="1"/>
  <c r="F31" i="1"/>
  <c r="F30" i="1"/>
</calcChain>
</file>

<file path=xl/sharedStrings.xml><?xml version="1.0" encoding="utf-8"?>
<sst xmlns="http://schemas.openxmlformats.org/spreadsheetml/2006/main" count="54" uniqueCount="31">
  <si>
    <t>Dio investimento</t>
  </si>
  <si>
    <t>Investimento Mensal</t>
  </si>
  <si>
    <t>Quanto investir?</t>
  </si>
  <si>
    <t>Por quantos anos?</t>
  </si>
  <si>
    <t>Rendimento mensal</t>
  </si>
  <si>
    <t>Patrimonio</t>
  </si>
  <si>
    <t>Dividendos</t>
  </si>
  <si>
    <t>Cenarios</t>
  </si>
  <si>
    <t>Quanto em 2 anos?</t>
  </si>
  <si>
    <t>Quanto em 5 anos?</t>
  </si>
  <si>
    <t>Quanto em 10 anos?</t>
  </si>
  <si>
    <t>Quanto em 20 anos?</t>
  </si>
  <si>
    <t>Quanto em 30 anos?</t>
  </si>
  <si>
    <t>Configuração</t>
  </si>
  <si>
    <t>Salario</t>
  </si>
  <si>
    <t>Rendimento</t>
  </si>
  <si>
    <t>Investimento/ideia</t>
  </si>
  <si>
    <t>Moderado</t>
  </si>
  <si>
    <t>Perfil do investidor</t>
  </si>
  <si>
    <t>Valor do aporte</t>
  </si>
  <si>
    <t>CDB</t>
  </si>
  <si>
    <t>FIIS</t>
  </si>
  <si>
    <t>BOLSA DE VALORES</t>
  </si>
  <si>
    <t>INVESTIMENTO BASE</t>
  </si>
  <si>
    <t>PORCENTAGEM</t>
  </si>
  <si>
    <t>VALORES</t>
  </si>
  <si>
    <t>Agressivo</t>
  </si>
  <si>
    <t>PERFIL</t>
  </si>
  <si>
    <t>CHAVE</t>
  </si>
  <si>
    <t>Conservador</t>
  </si>
  <si>
    <t>POUPANÇA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</si>
</sst>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8" fontId="3" fillId="4" borderId="0" xfId="0" applyNumberFormat="1" applyFont="1" applyFill="1" applyBorder="1" applyAlignment="1">
      <alignment horizontal="right"/>
    </xf>
    <xf numFmtId="9" fontId="3" fillId="3" borderId="0" xfId="2" applyFont="1" applyFill="1" applyBorder="1" applyAlignment="1">
      <alignment horizontal="center" vertical="center"/>
    </xf>
    <xf numFmtId="8" fontId="3" fillId="4" borderId="0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4" fontId="3" fillId="3" borderId="0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3" fillId="4" borderId="0" xfId="1" applyNumberFormat="1" applyFont="1" applyFill="1" applyBorder="1" applyAlignment="1"/>
    <xf numFmtId="0" fontId="0" fillId="4" borderId="0" xfId="0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0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9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7" borderId="0" xfId="0" applyFill="1"/>
    <xf numFmtId="0" fontId="9" fillId="7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9" fontId="3" fillId="7" borderId="0" xfId="0" applyNumberFormat="1" applyFont="1" applyFill="1" applyAlignment="1">
      <alignment horizontal="center"/>
    </xf>
    <xf numFmtId="0" fontId="0" fillId="8" borderId="0" xfId="0" applyFill="1"/>
    <xf numFmtId="0" fontId="9" fillId="8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9" fontId="3" fillId="8" borderId="0" xfId="0" applyNumberFormat="1" applyFont="1" applyFill="1" applyAlignment="1">
      <alignment horizontal="center"/>
    </xf>
    <xf numFmtId="0" fontId="0" fillId="9" borderId="0" xfId="0" applyFill="1"/>
    <xf numFmtId="0" fontId="9" fillId="9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9" fontId="3" fillId="9" borderId="0" xfId="0" applyNumberFormat="1" applyFont="1" applyFill="1" applyAlignment="1">
      <alignment horizontal="center"/>
    </xf>
    <xf numFmtId="0" fontId="0" fillId="10" borderId="0" xfId="0" applyFill="1"/>
    <xf numFmtId="0" fontId="0" fillId="11" borderId="0" xfId="0" applyFill="1" applyAlignment="1">
      <alignment horizontal="center"/>
    </xf>
    <xf numFmtId="9" fontId="3" fillId="11" borderId="0" xfId="0" applyNumberFormat="1" applyFont="1" applyFill="1" applyAlignment="1">
      <alignment horizontal="center"/>
    </xf>
    <xf numFmtId="164" fontId="3" fillId="11" borderId="0" xfId="0" applyNumberFormat="1" applyFont="1" applyFill="1"/>
    <xf numFmtId="0" fontId="6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3" fillId="0" borderId="0" xfId="0" applyNumberFormat="1" applyFont="1" applyBorder="1"/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9" fontId="3" fillId="4" borderId="0" xfId="2" applyFont="1" applyFill="1" applyBorder="1" applyAlignment="1">
      <alignment horizontal="right"/>
    </xf>
    <xf numFmtId="164" fontId="8" fillId="4" borderId="0" xfId="0" applyNumberFormat="1" applyFont="1" applyFill="1" applyBorder="1" applyAlignment="1">
      <alignment horizontal="righ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Planilha1!$E$27</c:f>
              <c:strCache>
                <c:ptCount val="1"/>
                <c:pt idx="0">
                  <c:v>PORCENTAGEM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Planilha1!$B$28:$D$31</c:f>
              <c:strCache>
                <c:ptCount val="4"/>
                <c:pt idx="0">
                  <c:v>BOLSA DE VALORES</c:v>
                </c:pt>
                <c:pt idx="1">
                  <c:v>CDB</c:v>
                </c:pt>
                <c:pt idx="2">
                  <c:v>FIIS</c:v>
                </c:pt>
                <c:pt idx="3">
                  <c:v>POUPANÇA</c:v>
                </c:pt>
              </c:strCache>
            </c:strRef>
          </c:cat>
          <c:val>
            <c:numRef>
              <c:f>Planilha1!$E$28:$E$31</c:f>
              <c:numCache>
                <c:formatCode>0%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4-401F-8ABD-1DFD53055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28576</xdr:rowOff>
    </xdr:from>
    <xdr:to>
      <xdr:col>5</xdr:col>
      <xdr:colOff>714375</xdr:colOff>
      <xdr:row>2</xdr:row>
      <xdr:rowOff>180976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5967124-AC6E-4983-89AB-F9CF09B72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575" y="228601"/>
          <a:ext cx="685800" cy="342900"/>
        </a:xfrm>
        <a:prstGeom prst="rect">
          <a:avLst/>
        </a:prstGeom>
      </xdr:spPr>
    </xdr:pic>
    <xdr:clientData/>
  </xdr:twoCellAnchor>
  <xdr:twoCellAnchor>
    <xdr:from>
      <xdr:col>0</xdr:col>
      <xdr:colOff>595312</xdr:colOff>
      <xdr:row>31</xdr:row>
      <xdr:rowOff>119062</xdr:rowOff>
    </xdr:from>
    <xdr:to>
      <xdr:col>6</xdr:col>
      <xdr:colOff>19050</xdr:colOff>
      <xdr:row>44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D2323D8-093C-4EF6-BEAF-B2C7BCCAA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DF97-E181-45C4-8F22-6ED72339F2D4}">
  <dimension ref="A1:I40"/>
  <sheetViews>
    <sheetView showGridLines="0" tabSelected="1" topLeftCell="A28" workbookViewId="0">
      <selection activeCell="I8" sqref="I8"/>
    </sheetView>
  </sheetViews>
  <sheetFormatPr defaultRowHeight="15" x14ac:dyDescent="0.25"/>
  <cols>
    <col min="2" max="2" width="9.140625" customWidth="1"/>
    <col min="3" max="3" width="12.28515625" customWidth="1"/>
    <col min="4" max="4" width="12.140625" customWidth="1"/>
    <col min="5" max="5" width="14.42578125" bestFit="1" customWidth="1"/>
    <col min="6" max="6" width="15.28515625" customWidth="1"/>
    <col min="9" max="9" width="16.28515625" customWidth="1"/>
    <col min="10" max="10" width="13.42578125" customWidth="1"/>
    <col min="11" max="11" width="12.140625" bestFit="1" customWidth="1"/>
  </cols>
  <sheetData>
    <row r="1" spans="1:6" ht="15.75" thickBot="1" x14ac:dyDescent="0.3"/>
    <row r="2" spans="1:6" ht="15" customHeight="1" x14ac:dyDescent="0.25">
      <c r="B2" s="6" t="s">
        <v>0</v>
      </c>
      <c r="C2" s="7"/>
      <c r="D2" s="7"/>
      <c r="E2" s="7"/>
      <c r="F2" s="8"/>
    </row>
    <row r="3" spans="1:6" ht="15.75" thickBot="1" x14ac:dyDescent="0.3">
      <c r="B3" s="9"/>
      <c r="C3" s="10"/>
      <c r="D3" s="10"/>
      <c r="E3" s="10"/>
      <c r="F3" s="11"/>
    </row>
    <row r="5" spans="1:6" x14ac:dyDescent="0.25">
      <c r="B5" s="50" t="s">
        <v>13</v>
      </c>
      <c r="C5" s="50"/>
      <c r="D5" s="50"/>
      <c r="E5" s="50"/>
      <c r="F5" s="50"/>
    </row>
    <row r="6" spans="1:6" x14ac:dyDescent="0.25">
      <c r="B6" s="14" t="s">
        <v>14</v>
      </c>
      <c r="C6" s="14"/>
      <c r="D6" s="16">
        <v>6300</v>
      </c>
      <c r="E6" s="16"/>
      <c r="F6" s="16"/>
    </row>
    <row r="7" spans="1:6" x14ac:dyDescent="0.25">
      <c r="B7" s="14" t="s">
        <v>15</v>
      </c>
      <c r="C7" s="14"/>
      <c r="D7" s="51">
        <f>D13</f>
        <v>1.0800000000000001E-2</v>
      </c>
      <c r="E7" s="51"/>
      <c r="F7" s="51"/>
    </row>
    <row r="8" spans="1:6" x14ac:dyDescent="0.25">
      <c r="B8" s="14" t="s">
        <v>16</v>
      </c>
      <c r="C8" s="14"/>
      <c r="D8" s="52">
        <f>D6*30%</f>
        <v>1890</v>
      </c>
      <c r="E8" s="52"/>
      <c r="F8" s="52"/>
    </row>
    <row r="10" spans="1:6" ht="18.75" x14ac:dyDescent="0.25">
      <c r="B10" s="48" t="s">
        <v>1</v>
      </c>
      <c r="C10" s="48"/>
      <c r="D10" s="48"/>
      <c r="E10" s="48"/>
      <c r="F10" s="48"/>
    </row>
    <row r="11" spans="1:6" x14ac:dyDescent="0.25">
      <c r="B11" s="19" t="s">
        <v>2</v>
      </c>
      <c r="C11" s="19"/>
      <c r="D11" s="12">
        <v>500</v>
      </c>
      <c r="E11" s="12"/>
      <c r="F11" s="12"/>
    </row>
    <row r="12" spans="1:6" x14ac:dyDescent="0.25">
      <c r="B12" s="19" t="s">
        <v>3</v>
      </c>
      <c r="C12" s="19"/>
      <c r="D12" s="13">
        <v>5</v>
      </c>
      <c r="E12" s="13"/>
      <c r="F12" s="13"/>
    </row>
    <row r="13" spans="1:6" x14ac:dyDescent="0.25">
      <c r="A13" s="2">
        <v>2</v>
      </c>
      <c r="B13" s="19" t="s">
        <v>4</v>
      </c>
      <c r="C13" s="19"/>
      <c r="D13" s="4">
        <v>1.0800000000000001E-2</v>
      </c>
      <c r="E13" s="4"/>
      <c r="F13" s="4"/>
    </row>
    <row r="14" spans="1:6" x14ac:dyDescent="0.25">
      <c r="A14" s="2">
        <v>5</v>
      </c>
      <c r="B14" s="18" t="s">
        <v>5</v>
      </c>
      <c r="C14" s="18"/>
      <c r="D14" s="5">
        <f>FV(D13,D12*12,D11*-1)</f>
        <v>41902.00967962922</v>
      </c>
      <c r="E14" s="5"/>
      <c r="F14" s="5"/>
    </row>
    <row r="15" spans="1:6" x14ac:dyDescent="0.25">
      <c r="A15" s="2">
        <v>10</v>
      </c>
      <c r="B15" s="18" t="s">
        <v>6</v>
      </c>
      <c r="C15" s="18"/>
      <c r="D15" s="5">
        <f>D14*D13</f>
        <v>452.54170453999558</v>
      </c>
      <c r="E15" s="5"/>
      <c r="F15" s="5"/>
    </row>
    <row r="16" spans="1:6" x14ac:dyDescent="0.25">
      <c r="A16" s="2">
        <v>20</v>
      </c>
      <c r="B16" s="49"/>
      <c r="C16" s="49"/>
      <c r="D16" s="49"/>
      <c r="E16" s="49"/>
      <c r="F16" s="49"/>
    </row>
    <row r="17" spans="1:6" ht="18.75" x14ac:dyDescent="0.3">
      <c r="A17" s="2">
        <v>30</v>
      </c>
      <c r="B17" s="42" t="s">
        <v>7</v>
      </c>
      <c r="C17" s="43"/>
      <c r="D17" s="43"/>
      <c r="E17" s="43"/>
      <c r="F17" s="47" t="s">
        <v>6</v>
      </c>
    </row>
    <row r="18" spans="1:6" x14ac:dyDescent="0.25">
      <c r="B18" s="17" t="s">
        <v>8</v>
      </c>
      <c r="C18" s="17"/>
      <c r="D18" s="17"/>
      <c r="E18" s="3">
        <f>FV($D$13,$A13*12,$D$11*-1)</f>
        <v>13615.431830290796</v>
      </c>
      <c r="F18" s="3">
        <f>E18*D13</f>
        <v>147.04666376714061</v>
      </c>
    </row>
    <row r="19" spans="1:6" x14ac:dyDescent="0.25">
      <c r="B19" s="17" t="s">
        <v>9</v>
      </c>
      <c r="C19" s="17"/>
      <c r="D19" s="17"/>
      <c r="E19" s="3">
        <f>FV($D$13,$A14*12,$D$11*-1)</f>
        <v>41902.00967962922</v>
      </c>
      <c r="F19" s="3">
        <f>E19*D13</f>
        <v>452.54170453999558</v>
      </c>
    </row>
    <row r="20" spans="1:6" x14ac:dyDescent="0.25">
      <c r="B20" s="17" t="s">
        <v>10</v>
      </c>
      <c r="C20" s="17"/>
      <c r="D20" s="17"/>
      <c r="E20" s="3">
        <f>FV($D$13,$A15*12,$D$11*-1)</f>
        <v>121728.83312740005</v>
      </c>
      <c r="F20" s="3">
        <f>E20*D13</f>
        <v>1314.6713977759207</v>
      </c>
    </row>
    <row r="21" spans="1:6" x14ac:dyDescent="0.25">
      <c r="B21" s="17" t="s">
        <v>11</v>
      </c>
      <c r="C21" s="17"/>
      <c r="D21" s="17"/>
      <c r="E21" s="3">
        <f>FV($D$13,$A16*12,$D$11*-1)</f>
        <v>563524.49664926168</v>
      </c>
      <c r="F21" s="3">
        <f>E21*D13</f>
        <v>6086.0645638120268</v>
      </c>
    </row>
    <row r="22" spans="1:6" x14ac:dyDescent="0.25">
      <c r="B22" s="17" t="s">
        <v>12</v>
      </c>
      <c r="C22" s="17"/>
      <c r="D22" s="17"/>
      <c r="E22" s="3">
        <f>FV($D$13,$A17*12,$D$11*-1)</f>
        <v>2166952.4051583759</v>
      </c>
      <c r="F22" s="3">
        <f>E22*D13</f>
        <v>23403.085975710459</v>
      </c>
    </row>
    <row r="24" spans="1:6" ht="18.75" x14ac:dyDescent="0.3">
      <c r="B24" s="42" t="s">
        <v>18</v>
      </c>
      <c r="C24" s="43"/>
      <c r="D24" s="43"/>
      <c r="E24" s="43"/>
      <c r="F24" s="44" t="s">
        <v>29</v>
      </c>
    </row>
    <row r="25" spans="1:6" x14ac:dyDescent="0.25">
      <c r="B25" s="45" t="s">
        <v>19</v>
      </c>
      <c r="C25" s="45"/>
      <c r="D25" s="45"/>
      <c r="E25" s="45"/>
      <c r="F25" s="46">
        <f>D11</f>
        <v>500</v>
      </c>
    </row>
    <row r="27" spans="1:6" x14ac:dyDescent="0.25">
      <c r="B27" s="20" t="s">
        <v>23</v>
      </c>
      <c r="C27" s="20"/>
      <c r="D27" s="20"/>
      <c r="E27" s="21" t="s">
        <v>24</v>
      </c>
      <c r="F27" s="21" t="s">
        <v>25</v>
      </c>
    </row>
    <row r="28" spans="1:6" x14ac:dyDescent="0.25">
      <c r="B28" s="39" t="s">
        <v>22</v>
      </c>
      <c r="C28" s="39"/>
      <c r="D28" s="39"/>
      <c r="E28" s="40">
        <f>VLOOKUP($F$24&amp;"-"&amp;B28,Planilha3!$A$8:$D$21,4,FALSE)</f>
        <v>0.2</v>
      </c>
      <c r="F28" s="41">
        <f>E28*$F$25</f>
        <v>100</v>
      </c>
    </row>
    <row r="29" spans="1:6" x14ac:dyDescent="0.25">
      <c r="B29" s="39" t="s">
        <v>20</v>
      </c>
      <c r="C29" s="39"/>
      <c r="D29" s="39"/>
      <c r="E29" s="40">
        <f>VLOOKUP($F$24&amp;"-"&amp;B29,Planilha3!$A$8:$D$21,4,FALSE)</f>
        <v>0.3</v>
      </c>
      <c r="F29" s="41">
        <f t="shared" ref="F29:F31" si="0">E29*$F$25</f>
        <v>150</v>
      </c>
    </row>
    <row r="30" spans="1:6" x14ac:dyDescent="0.25">
      <c r="B30" s="39" t="s">
        <v>21</v>
      </c>
      <c r="C30" s="39"/>
      <c r="D30" s="39"/>
      <c r="E30" s="40">
        <f>VLOOKUP($F$24&amp;"-"&amp;B30,Planilha3!$A$8:$D$21,4,FALSE)</f>
        <v>0.4</v>
      </c>
      <c r="F30" s="41">
        <f t="shared" si="0"/>
        <v>200</v>
      </c>
    </row>
    <row r="31" spans="1:6" x14ac:dyDescent="0.25">
      <c r="B31" s="39" t="s">
        <v>30</v>
      </c>
      <c r="C31" s="39"/>
      <c r="D31" s="39"/>
      <c r="E31" s="40">
        <f>VLOOKUP($F$24&amp;"-"&amp;B31,Planilha3!$A$8:$D$21,4,FALSE)</f>
        <v>0.1</v>
      </c>
      <c r="F31" s="41">
        <f t="shared" si="0"/>
        <v>50</v>
      </c>
    </row>
    <row r="38" spans="4:9" x14ac:dyDescent="0.25">
      <c r="D38" s="15"/>
      <c r="E38" s="15"/>
      <c r="F38" s="15"/>
      <c r="G38" s="15"/>
      <c r="H38" s="15"/>
      <c r="I38" s="15"/>
    </row>
    <row r="39" spans="4:9" x14ac:dyDescent="0.25">
      <c r="D39" s="15"/>
      <c r="E39" s="15"/>
      <c r="F39" s="15"/>
      <c r="G39" s="15"/>
      <c r="H39" s="15"/>
      <c r="I39" s="15"/>
    </row>
    <row r="40" spans="4:9" x14ac:dyDescent="0.25">
      <c r="D40" s="15"/>
      <c r="E40" s="15"/>
      <c r="F40" s="15"/>
      <c r="G40" s="15"/>
      <c r="H40" s="15"/>
      <c r="I40" s="15"/>
    </row>
  </sheetData>
  <mergeCells count="33">
    <mergeCell ref="B27:D27"/>
    <mergeCell ref="B28:D28"/>
    <mergeCell ref="B29:D29"/>
    <mergeCell ref="B30:D30"/>
    <mergeCell ref="B31:D31"/>
    <mergeCell ref="B12:C12"/>
    <mergeCell ref="B13:C13"/>
    <mergeCell ref="D12:F12"/>
    <mergeCell ref="B6:C6"/>
    <mergeCell ref="B7:C7"/>
    <mergeCell ref="B8:C8"/>
    <mergeCell ref="D38:I40"/>
    <mergeCell ref="D6:F6"/>
    <mergeCell ref="D7:F7"/>
    <mergeCell ref="B19:D19"/>
    <mergeCell ref="B20:D20"/>
    <mergeCell ref="B21:D21"/>
    <mergeCell ref="B22:D22"/>
    <mergeCell ref="B14:C14"/>
    <mergeCell ref="B15:C15"/>
    <mergeCell ref="B17:E17"/>
    <mergeCell ref="B18:D18"/>
    <mergeCell ref="B11:C11"/>
    <mergeCell ref="D8:F8"/>
    <mergeCell ref="B5:F5"/>
    <mergeCell ref="B2:F3"/>
    <mergeCell ref="B10:F10"/>
    <mergeCell ref="D11:F11"/>
    <mergeCell ref="B24:E24"/>
    <mergeCell ref="B25:E25"/>
    <mergeCell ref="D13:F13"/>
    <mergeCell ref="D14:F14"/>
    <mergeCell ref="D15:F15"/>
  </mergeCells>
  <dataValidations count="1">
    <dataValidation type="list" allowBlank="1" showInputMessage="1" showErrorMessage="1" sqref="F24" xr:uid="{18B6CCF9-3BA2-4B2A-B439-1BA06C7862DE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9572-3456-436A-AE7E-4B0F0D1F6C58}">
  <dimension ref="A9:G21"/>
  <sheetViews>
    <sheetView topLeftCell="A4" workbookViewId="0">
      <selection activeCell="D24" sqref="D24"/>
    </sheetView>
  </sheetViews>
  <sheetFormatPr defaultRowHeight="15" x14ac:dyDescent="0.25"/>
  <cols>
    <col min="1" max="1" width="27.7109375" bestFit="1" customWidth="1"/>
    <col min="2" max="2" width="13.42578125" bestFit="1" customWidth="1"/>
    <col min="3" max="3" width="18.140625" bestFit="1" customWidth="1"/>
    <col min="6" max="6" width="18.85546875" bestFit="1" customWidth="1"/>
    <col min="7" max="7" width="9" bestFit="1" customWidth="1"/>
  </cols>
  <sheetData>
    <row r="9" spans="1:7" ht="15.75" thickBot="1" x14ac:dyDescent="0.3">
      <c r="A9" s="38" t="s">
        <v>28</v>
      </c>
      <c r="B9" s="38" t="s">
        <v>27</v>
      </c>
      <c r="C9" s="24"/>
      <c r="D9" s="24"/>
      <c r="E9" s="24"/>
      <c r="F9" s="25"/>
      <c r="G9" s="25"/>
    </row>
    <row r="10" spans="1:7" ht="16.5" thickBot="1" x14ac:dyDescent="0.3">
      <c r="A10" s="26" t="str">
        <f>B10&amp;"-"&amp;C10</f>
        <v>Agressivo-BOLSA DE VALORES</v>
      </c>
      <c r="B10" s="27" t="s">
        <v>26</v>
      </c>
      <c r="C10" s="28" t="s">
        <v>22</v>
      </c>
      <c r="D10" s="29">
        <v>0.5</v>
      </c>
      <c r="E10" s="1"/>
      <c r="F10" s="22"/>
      <c r="G10" s="23"/>
    </row>
    <row r="11" spans="1:7" ht="16.5" thickBot="1" x14ac:dyDescent="0.3">
      <c r="A11" s="26" t="str">
        <f t="shared" ref="A11:A21" si="0">B11&amp;"-"&amp;C11</f>
        <v>Agressivo-CDB</v>
      </c>
      <c r="B11" s="27" t="s">
        <v>26</v>
      </c>
      <c r="C11" s="28" t="s">
        <v>20</v>
      </c>
      <c r="D11" s="29">
        <v>0.2</v>
      </c>
      <c r="E11" s="1"/>
      <c r="F11" s="22"/>
      <c r="G11" s="23"/>
    </row>
    <row r="12" spans="1:7" ht="16.5" thickBot="1" x14ac:dyDescent="0.3">
      <c r="A12" s="26" t="str">
        <f t="shared" si="0"/>
        <v>Agressivo-FIIS</v>
      </c>
      <c r="B12" s="27" t="s">
        <v>26</v>
      </c>
      <c r="C12" s="28" t="s">
        <v>21</v>
      </c>
      <c r="D12" s="29">
        <v>0.2</v>
      </c>
      <c r="E12" s="1"/>
      <c r="F12" s="22"/>
      <c r="G12" s="23"/>
    </row>
    <row r="13" spans="1:7" ht="16.5" thickBot="1" x14ac:dyDescent="0.3">
      <c r="A13" s="26" t="str">
        <f t="shared" si="0"/>
        <v>Agressivo-POUPANÇA</v>
      </c>
      <c r="B13" s="27" t="s">
        <v>26</v>
      </c>
      <c r="C13" s="28" t="s">
        <v>30</v>
      </c>
      <c r="D13" s="29">
        <v>0.1</v>
      </c>
      <c r="E13" s="1"/>
      <c r="F13" s="22"/>
      <c r="G13" s="23"/>
    </row>
    <row r="14" spans="1:7" ht="16.5" thickBot="1" x14ac:dyDescent="0.3">
      <c r="A14" s="34" t="str">
        <f t="shared" si="0"/>
        <v>Moderado-BOLSA DE VALORES</v>
      </c>
      <c r="B14" s="35" t="s">
        <v>17</v>
      </c>
      <c r="C14" s="36" t="s">
        <v>22</v>
      </c>
      <c r="D14" s="37">
        <v>0.4</v>
      </c>
    </row>
    <row r="15" spans="1:7" ht="16.5" thickBot="1" x14ac:dyDescent="0.3">
      <c r="A15" s="34" t="str">
        <f t="shared" si="0"/>
        <v>Moderado-CDB</v>
      </c>
      <c r="B15" s="35" t="s">
        <v>17</v>
      </c>
      <c r="C15" s="36" t="s">
        <v>20</v>
      </c>
      <c r="D15" s="37">
        <v>0.3</v>
      </c>
    </row>
    <row r="16" spans="1:7" ht="16.5" thickBot="1" x14ac:dyDescent="0.3">
      <c r="A16" s="34" t="str">
        <f t="shared" si="0"/>
        <v>Moderado-FIIS</v>
      </c>
      <c r="B16" s="35" t="s">
        <v>17</v>
      </c>
      <c r="C16" s="36" t="s">
        <v>21</v>
      </c>
      <c r="D16" s="37">
        <v>0.2</v>
      </c>
    </row>
    <row r="17" spans="1:4" ht="16.5" thickBot="1" x14ac:dyDescent="0.3">
      <c r="A17" s="34" t="str">
        <f t="shared" si="0"/>
        <v>Moderado-POUPANÇA</v>
      </c>
      <c r="B17" s="35" t="s">
        <v>17</v>
      </c>
      <c r="C17" s="36" t="s">
        <v>30</v>
      </c>
      <c r="D17" s="37">
        <v>0.1</v>
      </c>
    </row>
    <row r="18" spans="1:4" ht="16.5" thickBot="1" x14ac:dyDescent="0.3">
      <c r="A18" s="30" t="str">
        <f t="shared" si="0"/>
        <v>Conservador-BOLSA DE VALORES</v>
      </c>
      <c r="B18" s="31" t="s">
        <v>29</v>
      </c>
      <c r="C18" s="32" t="s">
        <v>22</v>
      </c>
      <c r="D18" s="33">
        <v>0.2</v>
      </c>
    </row>
    <row r="19" spans="1:4" ht="16.5" thickBot="1" x14ac:dyDescent="0.3">
      <c r="A19" s="30" t="str">
        <f t="shared" si="0"/>
        <v>Conservador-CDB</v>
      </c>
      <c r="B19" s="31" t="s">
        <v>29</v>
      </c>
      <c r="C19" s="32" t="s">
        <v>20</v>
      </c>
      <c r="D19" s="33">
        <v>0.3</v>
      </c>
    </row>
    <row r="20" spans="1:4" ht="16.5" thickBot="1" x14ac:dyDescent="0.3">
      <c r="A20" s="30" t="str">
        <f t="shared" si="0"/>
        <v>Conservador-FIIS</v>
      </c>
      <c r="B20" s="31" t="s">
        <v>29</v>
      </c>
      <c r="C20" s="32" t="s">
        <v>21</v>
      </c>
      <c r="D20" s="33">
        <v>0.4</v>
      </c>
    </row>
    <row r="21" spans="1:4" ht="16.5" thickBot="1" x14ac:dyDescent="0.3">
      <c r="A21" s="30" t="str">
        <f t="shared" si="0"/>
        <v>Conservador-POUPANÇA</v>
      </c>
      <c r="B21" s="31" t="s">
        <v>29</v>
      </c>
      <c r="C21" s="32" t="s">
        <v>30</v>
      </c>
      <c r="D21" s="33">
        <v>0.1</v>
      </c>
    </row>
  </sheetData>
  <dataValidations count="1">
    <dataValidation type="list" allowBlank="1" showInputMessage="1" showErrorMessage="1" sqref="B10:B21" xr:uid="{E1F02261-E868-4B27-92DA-0E72A86D6283}">
      <formula1>"Conservador,Moderado,Agressivo"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2025-06-04T00:03:02Z</dcterms:created>
  <dcterms:modified xsi:type="dcterms:W3CDTF">2025-06-04T16:14:40Z</dcterms:modified>
</cp:coreProperties>
</file>